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MANTH\Downloads\drm assignment\auropharma\"/>
    </mc:Choice>
  </mc:AlternateContent>
  <xr:revisionPtr revIDLastSave="0" documentId="13_ncr:1_{106D4C62-340B-48B5-9094-D7328879435D}" xr6:coauthVersionLast="45" xr6:coauthVersionMax="45" xr10:uidLastSave="{00000000-0000-0000-0000-000000000000}"/>
  <bookViews>
    <workbookView xWindow="3420" yWindow="3420" windowWidth="17280" windowHeight="9120" firstSheet="6" activeTab="7" xr2:uid="{00000000-000D-0000-FFFF-FFFF00000000}"/>
  </bookViews>
  <sheets>
    <sheet name="raw data" sheetId="1" r:id="rId1"/>
    <sheet name="near" sheetId="3" r:id="rId2"/>
    <sheet name="near weekly" sheetId="11" r:id="rId3"/>
    <sheet name="near monthly" sheetId="15" r:id="rId4"/>
    <sheet name="middle" sheetId="4" r:id="rId5"/>
    <sheet name="middle weekly" sheetId="19" r:id="rId6"/>
    <sheet name="middle monthly" sheetId="16" r:id="rId7"/>
    <sheet name="far" sheetId="2" r:id="rId8"/>
    <sheet name="far weekly" sheetId="20" r:id="rId9"/>
    <sheet name="far monthly" sheetId="18" r:id="rId10"/>
  </sheets>
  <definedNames>
    <definedName name="_xlnm._FilterDatabase" localSheetId="7" hidden="1">far!$I$1:$I$249</definedName>
    <definedName name="_xlnm._FilterDatabase" localSheetId="4" hidden="1">middle!$T$117:$T$242</definedName>
    <definedName name="_xlnm._FilterDatabase" localSheetId="1" hidden="1">near!$T$1:$T$249</definedName>
    <definedName name="_xlnm._FilterDatabase" localSheetId="2" hidden="1">'near weekly'!$T$1:$T$58</definedName>
    <definedName name="_xlnm._FilterDatabase" localSheetId="0" hidden="1">'raw data'!$B$1:$B$736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8" l="1"/>
  <c r="R5" i="18"/>
  <c r="R6" i="18"/>
  <c r="R7" i="18"/>
  <c r="R8" i="18"/>
  <c r="R9" i="18"/>
  <c r="R10" i="18"/>
  <c r="R11" i="18"/>
  <c r="R12" i="18"/>
  <c r="R13" i="18"/>
  <c r="Q3" i="18"/>
  <c r="Q4" i="18"/>
  <c r="Q5" i="18"/>
  <c r="Q6" i="18"/>
  <c r="Q7" i="18"/>
  <c r="Q8" i="18"/>
  <c r="Q9" i="18"/>
  <c r="Q10" i="18"/>
  <c r="Q11" i="18"/>
  <c r="Q12" i="18"/>
  <c r="Q13" i="18"/>
  <c r="O4" i="18"/>
  <c r="O5" i="18"/>
  <c r="O6" i="18"/>
  <c r="O7" i="18"/>
  <c r="O8" i="18"/>
  <c r="O9" i="18"/>
  <c r="O10" i="18"/>
  <c r="O11" i="18"/>
  <c r="O12" i="18"/>
  <c r="O13" i="18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Q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N246" i="2"/>
  <c r="S246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3" i="2"/>
  <c r="R246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4" i="2"/>
  <c r="R3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3" i="2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46" i="4" s="1"/>
  <c r="S246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R246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O247" i="4"/>
  <c r="O246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3" i="2"/>
  <c r="S15" i="16"/>
  <c r="S4" i="16"/>
  <c r="S5" i="16"/>
  <c r="S6" i="16"/>
  <c r="S7" i="16"/>
  <c r="S8" i="16"/>
  <c r="S9" i="16"/>
  <c r="S10" i="16"/>
  <c r="S11" i="16"/>
  <c r="S12" i="16"/>
  <c r="S13" i="16"/>
  <c r="S3" i="16"/>
  <c r="R15" i="16"/>
  <c r="R4" i="16"/>
  <c r="R5" i="16"/>
  <c r="R6" i="16"/>
  <c r="R7" i="16"/>
  <c r="R8" i="16"/>
  <c r="R9" i="16"/>
  <c r="R10" i="16"/>
  <c r="R11" i="16"/>
  <c r="R12" i="16"/>
  <c r="R13" i="16"/>
  <c r="R3" i="16"/>
  <c r="Q3" i="16"/>
  <c r="Q4" i="16"/>
  <c r="Q5" i="16"/>
  <c r="Q6" i="16"/>
  <c r="Q7" i="16"/>
  <c r="Q8" i="16"/>
  <c r="Q9" i="16"/>
  <c r="Q10" i="16"/>
  <c r="Q11" i="16"/>
  <c r="Q12" i="16"/>
  <c r="Q13" i="16"/>
  <c r="Q2" i="16"/>
  <c r="O16" i="16"/>
  <c r="O18" i="16" s="1"/>
  <c r="O17" i="16"/>
  <c r="O15" i="16"/>
  <c r="O4" i="16"/>
  <c r="O5" i="16"/>
  <c r="O6" i="16"/>
  <c r="O7" i="16"/>
  <c r="O8" i="16"/>
  <c r="O9" i="16"/>
  <c r="O10" i="16"/>
  <c r="O11" i="16"/>
  <c r="O12" i="16"/>
  <c r="O13" i="16"/>
  <c r="O3" i="16"/>
  <c r="S55" i="19"/>
  <c r="R55" i="19"/>
  <c r="R58" i="19"/>
  <c r="R57" i="19"/>
  <c r="R56" i="19"/>
  <c r="O58" i="19"/>
  <c r="O57" i="19"/>
  <c r="O56" i="19"/>
  <c r="O55" i="19"/>
  <c r="O55" i="11"/>
  <c r="S4" i="19"/>
  <c r="S5" i="19"/>
  <c r="S6" i="19"/>
  <c r="S7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22" i="19"/>
  <c r="S23" i="19"/>
  <c r="S24" i="19"/>
  <c r="S25" i="19"/>
  <c r="S26" i="19"/>
  <c r="S27" i="19"/>
  <c r="S28" i="19"/>
  <c r="S29" i="19"/>
  <c r="S30" i="19"/>
  <c r="S31" i="19"/>
  <c r="S32" i="19"/>
  <c r="S33" i="19"/>
  <c r="S34" i="19"/>
  <c r="S35" i="19"/>
  <c r="S36" i="19"/>
  <c r="S37" i="19"/>
  <c r="S38" i="19"/>
  <c r="S39" i="19"/>
  <c r="S40" i="19"/>
  <c r="S41" i="19"/>
  <c r="S42" i="19"/>
  <c r="S43" i="19"/>
  <c r="S44" i="19"/>
  <c r="S45" i="19"/>
  <c r="S46" i="19"/>
  <c r="S47" i="19"/>
  <c r="S48" i="19"/>
  <c r="S49" i="19"/>
  <c r="S50" i="19"/>
  <c r="S51" i="19"/>
  <c r="S52" i="19"/>
  <c r="S53" i="19"/>
  <c r="S3" i="19"/>
  <c r="R4" i="19"/>
  <c r="R5" i="19"/>
  <c r="R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22" i="19"/>
  <c r="R23" i="19"/>
  <c r="R24" i="19"/>
  <c r="R25" i="19"/>
  <c r="R26" i="19"/>
  <c r="R27" i="19"/>
  <c r="R28" i="19"/>
  <c r="R29" i="19"/>
  <c r="R30" i="19"/>
  <c r="R31" i="19"/>
  <c r="R32" i="19"/>
  <c r="R33" i="19"/>
  <c r="R34" i="19"/>
  <c r="R35" i="19"/>
  <c r="R36" i="19"/>
  <c r="R37" i="19"/>
  <c r="R38" i="19"/>
  <c r="R39" i="19"/>
  <c r="R40" i="19"/>
  <c r="R41" i="19"/>
  <c r="R42" i="19"/>
  <c r="R43" i="19"/>
  <c r="R44" i="19"/>
  <c r="R45" i="19"/>
  <c r="R46" i="19"/>
  <c r="R47" i="19"/>
  <c r="R48" i="19"/>
  <c r="R49" i="19"/>
  <c r="R50" i="19"/>
  <c r="R51" i="19"/>
  <c r="R52" i="19"/>
  <c r="R53" i="19"/>
  <c r="R3" i="19"/>
  <c r="Q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Q50" i="19"/>
  <c r="Q51" i="19"/>
  <c r="Q52" i="19"/>
  <c r="Q53" i="19"/>
  <c r="Q2" i="19"/>
  <c r="O3" i="4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S15" i="15"/>
  <c r="S4" i="15"/>
  <c r="S5" i="15"/>
  <c r="S6" i="15"/>
  <c r="S7" i="15"/>
  <c r="S8" i="15"/>
  <c r="S9" i="15"/>
  <c r="S10" i="15"/>
  <c r="S11" i="15"/>
  <c r="S12" i="15"/>
  <c r="S13" i="15"/>
  <c r="S3" i="15"/>
  <c r="R4" i="15"/>
  <c r="R5" i="15"/>
  <c r="R6" i="15"/>
  <c r="R7" i="15"/>
  <c r="R8" i="15"/>
  <c r="R9" i="15"/>
  <c r="R10" i="15"/>
  <c r="R11" i="15"/>
  <c r="R12" i="15"/>
  <c r="R13" i="15"/>
  <c r="R3" i="15"/>
  <c r="O15" i="15"/>
  <c r="O4" i="15"/>
  <c r="O5" i="15"/>
  <c r="O6" i="15"/>
  <c r="O7" i="15"/>
  <c r="O8" i="15"/>
  <c r="O9" i="15"/>
  <c r="O10" i="15"/>
  <c r="O11" i="15"/>
  <c r="O12" i="15"/>
  <c r="O13" i="15"/>
  <c r="O3" i="15"/>
  <c r="S62" i="11"/>
  <c r="R55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3" i="11"/>
  <c r="O3" i="11"/>
  <c r="O248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3" i="3"/>
  <c r="T246" i="3" s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3" i="3"/>
  <c r="R238" i="3" l="1"/>
  <c r="R222" i="3"/>
  <c r="R206" i="3"/>
  <c r="R190" i="3"/>
  <c r="R174" i="3"/>
  <c r="R158" i="3"/>
  <c r="R142" i="3"/>
  <c r="R126" i="3"/>
  <c r="R110" i="3"/>
  <c r="R224" i="3"/>
  <c r="R192" i="3"/>
  <c r="R160" i="3"/>
  <c r="R136" i="3"/>
  <c r="R128" i="3"/>
  <c r="R104" i="3"/>
  <c r="R92" i="3"/>
  <c r="R72" i="3"/>
  <c r="R60" i="3"/>
  <c r="R40" i="3"/>
  <c r="R28" i="3"/>
  <c r="R8" i="3"/>
  <c r="R82" i="3"/>
  <c r="R229" i="3"/>
  <c r="R221" i="3"/>
  <c r="R201" i="3"/>
  <c r="R197" i="3"/>
  <c r="R177" i="3"/>
  <c r="R169" i="3"/>
  <c r="R145" i="3"/>
  <c r="R137" i="3"/>
  <c r="R117" i="3"/>
  <c r="R109" i="3"/>
  <c r="R85" i="3"/>
  <c r="R77" i="3"/>
  <c r="R57" i="3"/>
  <c r="R49" i="3"/>
  <c r="R29" i="3"/>
  <c r="R21" i="3"/>
  <c r="R98" i="3"/>
  <c r="R78" i="3"/>
  <c r="R62" i="3"/>
  <c r="R46" i="3"/>
  <c r="R30" i="3"/>
  <c r="R14" i="3"/>
  <c r="R237" i="3"/>
  <c r="R225" i="3"/>
  <c r="R193" i="3"/>
  <c r="R185" i="3"/>
  <c r="R157" i="3"/>
  <c r="R149" i="3"/>
  <c r="R121" i="3"/>
  <c r="R113" i="3"/>
  <c r="R89" i="3"/>
  <c r="R81" i="3"/>
  <c r="R53" i="3"/>
  <c r="R41" i="3"/>
  <c r="R13" i="3"/>
  <c r="R5" i="3"/>
  <c r="O247" i="3"/>
  <c r="O246" i="3"/>
  <c r="S3" i="4"/>
  <c r="Q3" i="3"/>
  <c r="R3" i="3" s="1"/>
  <c r="Q4" i="3"/>
  <c r="R4" i="3" s="1"/>
  <c r="Q5" i="3"/>
  <c r="Q6" i="3"/>
  <c r="R6" i="3" s="1"/>
  <c r="Q7" i="3"/>
  <c r="R7" i="3" s="1"/>
  <c r="Q8" i="3"/>
  <c r="Q9" i="3"/>
  <c r="R9" i="3" s="1"/>
  <c r="Q10" i="3"/>
  <c r="R10" i="3" s="1"/>
  <c r="Q11" i="3"/>
  <c r="R11" i="3" s="1"/>
  <c r="Q12" i="3"/>
  <c r="R12" i="3" s="1"/>
  <c r="Q13" i="3"/>
  <c r="Q14" i="3"/>
  <c r="Q15" i="3"/>
  <c r="R15" i="3" s="1"/>
  <c r="Q16" i="3"/>
  <c r="R16" i="3" s="1"/>
  <c r="Q17" i="3"/>
  <c r="R17" i="3" s="1"/>
  <c r="Q18" i="3"/>
  <c r="R18" i="3" s="1"/>
  <c r="Q19" i="3"/>
  <c r="R19" i="3" s="1"/>
  <c r="Q20" i="3"/>
  <c r="R20" i="3" s="1"/>
  <c r="Q21" i="3"/>
  <c r="Q22" i="3"/>
  <c r="R22" i="3" s="1"/>
  <c r="Q23" i="3"/>
  <c r="R23" i="3" s="1"/>
  <c r="Q24" i="3"/>
  <c r="R24" i="3" s="1"/>
  <c r="Q25" i="3"/>
  <c r="R25" i="3" s="1"/>
  <c r="Q26" i="3"/>
  <c r="R26" i="3" s="1"/>
  <c r="Q27" i="3"/>
  <c r="R27" i="3" s="1"/>
  <c r="Q28" i="3"/>
  <c r="Q29" i="3"/>
  <c r="Q30" i="3"/>
  <c r="Q31" i="3"/>
  <c r="R31" i="3" s="1"/>
  <c r="Q32" i="3"/>
  <c r="R32" i="3" s="1"/>
  <c r="Q33" i="3"/>
  <c r="R33" i="3" s="1"/>
  <c r="Q34" i="3"/>
  <c r="R34" i="3" s="1"/>
  <c r="Q35" i="3"/>
  <c r="R35" i="3" s="1"/>
  <c r="Q36" i="3"/>
  <c r="R36" i="3" s="1"/>
  <c r="Q37" i="3"/>
  <c r="R37" i="3" s="1"/>
  <c r="Q38" i="3"/>
  <c r="R38" i="3" s="1"/>
  <c r="Q39" i="3"/>
  <c r="R39" i="3" s="1"/>
  <c r="Q40" i="3"/>
  <c r="Q41" i="3"/>
  <c r="Q42" i="3"/>
  <c r="R42" i="3" s="1"/>
  <c r="Q43" i="3"/>
  <c r="R43" i="3" s="1"/>
  <c r="Q44" i="3"/>
  <c r="R44" i="3" s="1"/>
  <c r="Q45" i="3"/>
  <c r="R45" i="3" s="1"/>
  <c r="Q46" i="3"/>
  <c r="Q47" i="3"/>
  <c r="R47" i="3" s="1"/>
  <c r="Q48" i="3"/>
  <c r="R48" i="3" s="1"/>
  <c r="Q49" i="3"/>
  <c r="Q50" i="3"/>
  <c r="R50" i="3" s="1"/>
  <c r="Q51" i="3"/>
  <c r="R51" i="3" s="1"/>
  <c r="Q52" i="3"/>
  <c r="R52" i="3" s="1"/>
  <c r="Q53" i="3"/>
  <c r="Q54" i="3"/>
  <c r="R54" i="3" s="1"/>
  <c r="Q55" i="3"/>
  <c r="R55" i="3" s="1"/>
  <c r="Q56" i="3"/>
  <c r="R56" i="3" s="1"/>
  <c r="Q57" i="3"/>
  <c r="Q58" i="3"/>
  <c r="R58" i="3" s="1"/>
  <c r="Q59" i="3"/>
  <c r="R59" i="3" s="1"/>
  <c r="Q60" i="3"/>
  <c r="Q61" i="3"/>
  <c r="R61" i="3" s="1"/>
  <c r="Q62" i="3"/>
  <c r="Q63" i="3"/>
  <c r="R63" i="3" s="1"/>
  <c r="Q64" i="3"/>
  <c r="R64" i="3" s="1"/>
  <c r="Q65" i="3"/>
  <c r="R65" i="3" s="1"/>
  <c r="Q66" i="3"/>
  <c r="R66" i="3" s="1"/>
  <c r="Q67" i="3"/>
  <c r="R67" i="3" s="1"/>
  <c r="Q68" i="3"/>
  <c r="R68" i="3" s="1"/>
  <c r="Q69" i="3"/>
  <c r="R69" i="3" s="1"/>
  <c r="Q70" i="3"/>
  <c r="R70" i="3" s="1"/>
  <c r="Q71" i="3"/>
  <c r="R71" i="3" s="1"/>
  <c r="Q72" i="3"/>
  <c r="Q73" i="3"/>
  <c r="R73" i="3" s="1"/>
  <c r="Q74" i="3"/>
  <c r="R74" i="3" s="1"/>
  <c r="Q75" i="3"/>
  <c r="R75" i="3" s="1"/>
  <c r="Q76" i="3"/>
  <c r="R76" i="3" s="1"/>
  <c r="Q77" i="3"/>
  <c r="Q78" i="3"/>
  <c r="Q79" i="3"/>
  <c r="R79" i="3" s="1"/>
  <c r="Q80" i="3"/>
  <c r="R80" i="3" s="1"/>
  <c r="Q81" i="3"/>
  <c r="Q82" i="3"/>
  <c r="Q83" i="3"/>
  <c r="R83" i="3" s="1"/>
  <c r="Q84" i="3"/>
  <c r="R84" i="3" s="1"/>
  <c r="Q85" i="3"/>
  <c r="Q86" i="3"/>
  <c r="R86" i="3" s="1"/>
  <c r="Q87" i="3"/>
  <c r="R87" i="3" s="1"/>
  <c r="Q88" i="3"/>
  <c r="R88" i="3" s="1"/>
  <c r="Q89" i="3"/>
  <c r="Q90" i="3"/>
  <c r="R90" i="3" s="1"/>
  <c r="Q91" i="3"/>
  <c r="R91" i="3" s="1"/>
  <c r="Q92" i="3"/>
  <c r="Q93" i="3"/>
  <c r="R93" i="3" s="1"/>
  <c r="Q94" i="3"/>
  <c r="R94" i="3" s="1"/>
  <c r="Q95" i="3"/>
  <c r="R95" i="3" s="1"/>
  <c r="Q96" i="3"/>
  <c r="R96" i="3" s="1"/>
  <c r="Q97" i="3"/>
  <c r="R97" i="3" s="1"/>
  <c r="Q98" i="3"/>
  <c r="Q99" i="3"/>
  <c r="R99" i="3" s="1"/>
  <c r="Q100" i="3"/>
  <c r="R100" i="3" s="1"/>
  <c r="Q101" i="3"/>
  <c r="R101" i="3" s="1"/>
  <c r="Q102" i="3"/>
  <c r="R102" i="3" s="1"/>
  <c r="Q103" i="3"/>
  <c r="R103" i="3" s="1"/>
  <c r="Q104" i="3"/>
  <c r="Q105" i="3"/>
  <c r="R105" i="3" s="1"/>
  <c r="Q106" i="3"/>
  <c r="R106" i="3" s="1"/>
  <c r="Q107" i="3"/>
  <c r="R107" i="3" s="1"/>
  <c r="Q108" i="3"/>
  <c r="R108" i="3" s="1"/>
  <c r="Q109" i="3"/>
  <c r="Q110" i="3"/>
  <c r="Q111" i="3"/>
  <c r="R111" i="3" s="1"/>
  <c r="Q112" i="3"/>
  <c r="R112" i="3" s="1"/>
  <c r="Q113" i="3"/>
  <c r="Q114" i="3"/>
  <c r="R114" i="3" s="1"/>
  <c r="Q115" i="3"/>
  <c r="R115" i="3" s="1"/>
  <c r="Q116" i="3"/>
  <c r="R116" i="3" s="1"/>
  <c r="Q117" i="3"/>
  <c r="Q118" i="3"/>
  <c r="R118" i="3" s="1"/>
  <c r="Q119" i="3"/>
  <c r="R119" i="3" s="1"/>
  <c r="Q120" i="3"/>
  <c r="R120" i="3" s="1"/>
  <c r="Q121" i="3"/>
  <c r="Q122" i="3"/>
  <c r="R122" i="3" s="1"/>
  <c r="Q123" i="3"/>
  <c r="R123" i="3" s="1"/>
  <c r="Q124" i="3"/>
  <c r="R124" i="3" s="1"/>
  <c r="Q125" i="3"/>
  <c r="R125" i="3" s="1"/>
  <c r="Q126" i="3"/>
  <c r="Q127" i="3"/>
  <c r="R127" i="3" s="1"/>
  <c r="Q128" i="3"/>
  <c r="Q129" i="3"/>
  <c r="R129" i="3" s="1"/>
  <c r="Q130" i="3"/>
  <c r="R130" i="3" s="1"/>
  <c r="Q131" i="3"/>
  <c r="R131" i="3" s="1"/>
  <c r="Q132" i="3"/>
  <c r="R132" i="3" s="1"/>
  <c r="Q133" i="3"/>
  <c r="R133" i="3" s="1"/>
  <c r="Q134" i="3"/>
  <c r="R134" i="3" s="1"/>
  <c r="Q135" i="3"/>
  <c r="R135" i="3" s="1"/>
  <c r="Q136" i="3"/>
  <c r="Q137" i="3"/>
  <c r="Q138" i="3"/>
  <c r="R138" i="3" s="1"/>
  <c r="Q139" i="3"/>
  <c r="R139" i="3" s="1"/>
  <c r="Q140" i="3"/>
  <c r="R140" i="3" s="1"/>
  <c r="Q141" i="3"/>
  <c r="R141" i="3" s="1"/>
  <c r="Q142" i="3"/>
  <c r="Q143" i="3"/>
  <c r="R143" i="3" s="1"/>
  <c r="Q144" i="3"/>
  <c r="R144" i="3" s="1"/>
  <c r="Q145" i="3"/>
  <c r="Q146" i="3"/>
  <c r="R146" i="3" s="1"/>
  <c r="Q147" i="3"/>
  <c r="R147" i="3" s="1"/>
  <c r="Q148" i="3"/>
  <c r="R148" i="3" s="1"/>
  <c r="Q149" i="3"/>
  <c r="Q150" i="3"/>
  <c r="R150" i="3" s="1"/>
  <c r="Q151" i="3"/>
  <c r="R151" i="3" s="1"/>
  <c r="Q152" i="3"/>
  <c r="R152" i="3" s="1"/>
  <c r="Q153" i="3"/>
  <c r="R153" i="3" s="1"/>
  <c r="Q154" i="3"/>
  <c r="R154" i="3" s="1"/>
  <c r="Q155" i="3"/>
  <c r="R155" i="3" s="1"/>
  <c r="Q156" i="3"/>
  <c r="R156" i="3" s="1"/>
  <c r="Q157" i="3"/>
  <c r="Q158" i="3"/>
  <c r="Q159" i="3"/>
  <c r="R159" i="3" s="1"/>
  <c r="Q160" i="3"/>
  <c r="Q161" i="3"/>
  <c r="R161" i="3" s="1"/>
  <c r="Q162" i="3"/>
  <c r="R162" i="3" s="1"/>
  <c r="Q163" i="3"/>
  <c r="R163" i="3" s="1"/>
  <c r="Q164" i="3"/>
  <c r="R164" i="3" s="1"/>
  <c r="Q165" i="3"/>
  <c r="R165" i="3" s="1"/>
  <c r="Q166" i="3"/>
  <c r="R166" i="3" s="1"/>
  <c r="Q167" i="3"/>
  <c r="R167" i="3" s="1"/>
  <c r="Q168" i="3"/>
  <c r="R168" i="3" s="1"/>
  <c r="Q169" i="3"/>
  <c r="Q170" i="3"/>
  <c r="R170" i="3" s="1"/>
  <c r="Q171" i="3"/>
  <c r="R171" i="3" s="1"/>
  <c r="Q172" i="3"/>
  <c r="R172" i="3" s="1"/>
  <c r="Q173" i="3"/>
  <c r="R173" i="3" s="1"/>
  <c r="Q174" i="3"/>
  <c r="Q175" i="3"/>
  <c r="R175" i="3" s="1"/>
  <c r="Q176" i="3"/>
  <c r="R176" i="3" s="1"/>
  <c r="Q177" i="3"/>
  <c r="Q178" i="3"/>
  <c r="R178" i="3" s="1"/>
  <c r="Q179" i="3"/>
  <c r="R179" i="3" s="1"/>
  <c r="Q180" i="3"/>
  <c r="R180" i="3" s="1"/>
  <c r="Q181" i="3"/>
  <c r="R181" i="3" s="1"/>
  <c r="Q182" i="3"/>
  <c r="R182" i="3" s="1"/>
  <c r="Q183" i="3"/>
  <c r="R183" i="3" s="1"/>
  <c r="Q184" i="3"/>
  <c r="R184" i="3" s="1"/>
  <c r="Q185" i="3"/>
  <c r="Q186" i="3"/>
  <c r="R186" i="3" s="1"/>
  <c r="Q187" i="3"/>
  <c r="R187" i="3" s="1"/>
  <c r="Q188" i="3"/>
  <c r="R188" i="3" s="1"/>
  <c r="Q189" i="3"/>
  <c r="R189" i="3" s="1"/>
  <c r="Q190" i="3"/>
  <c r="Q191" i="3"/>
  <c r="R191" i="3" s="1"/>
  <c r="Q192" i="3"/>
  <c r="Q193" i="3"/>
  <c r="Q194" i="3"/>
  <c r="R194" i="3" s="1"/>
  <c r="Q195" i="3"/>
  <c r="R195" i="3" s="1"/>
  <c r="Q196" i="3"/>
  <c r="R196" i="3" s="1"/>
  <c r="Q197" i="3"/>
  <c r="Q198" i="3"/>
  <c r="R198" i="3" s="1"/>
  <c r="Q199" i="3"/>
  <c r="R199" i="3" s="1"/>
  <c r="Q200" i="3"/>
  <c r="R200" i="3" s="1"/>
  <c r="Q201" i="3"/>
  <c r="Q202" i="3"/>
  <c r="R202" i="3" s="1"/>
  <c r="Q203" i="3"/>
  <c r="R203" i="3" s="1"/>
  <c r="Q204" i="3"/>
  <c r="R204" i="3" s="1"/>
  <c r="Q205" i="3"/>
  <c r="R205" i="3" s="1"/>
  <c r="Q206" i="3"/>
  <c r="Q207" i="3"/>
  <c r="R207" i="3" s="1"/>
  <c r="Q208" i="3"/>
  <c r="R208" i="3" s="1"/>
  <c r="Q209" i="3"/>
  <c r="R209" i="3" s="1"/>
  <c r="Q210" i="3"/>
  <c r="R210" i="3" s="1"/>
  <c r="Q211" i="3"/>
  <c r="R211" i="3" s="1"/>
  <c r="Q212" i="3"/>
  <c r="R212" i="3" s="1"/>
  <c r="Q213" i="3"/>
  <c r="R213" i="3" s="1"/>
  <c r="Q214" i="3"/>
  <c r="R214" i="3" s="1"/>
  <c r="Q215" i="3"/>
  <c r="R215" i="3" s="1"/>
  <c r="Q216" i="3"/>
  <c r="R216" i="3" s="1"/>
  <c r="Q217" i="3"/>
  <c r="R217" i="3" s="1"/>
  <c r="Q218" i="3"/>
  <c r="R218" i="3" s="1"/>
  <c r="Q219" i="3"/>
  <c r="R219" i="3" s="1"/>
  <c r="Q220" i="3"/>
  <c r="R220" i="3" s="1"/>
  <c r="Q221" i="3"/>
  <c r="Q222" i="3"/>
  <c r="Q223" i="3"/>
  <c r="R223" i="3" s="1"/>
  <c r="Q224" i="3"/>
  <c r="Q225" i="3"/>
  <c r="Q226" i="3"/>
  <c r="R226" i="3" s="1"/>
  <c r="Q227" i="3"/>
  <c r="R227" i="3" s="1"/>
  <c r="Q228" i="3"/>
  <c r="R228" i="3" s="1"/>
  <c r="Q229" i="3"/>
  <c r="Q230" i="3"/>
  <c r="R230" i="3" s="1"/>
  <c r="Q231" i="3"/>
  <c r="R231" i="3" s="1"/>
  <c r="Q232" i="3"/>
  <c r="R232" i="3" s="1"/>
  <c r="Q233" i="3"/>
  <c r="R233" i="3" s="1"/>
  <c r="Q234" i="3"/>
  <c r="R234" i="3" s="1"/>
  <c r="Q235" i="3"/>
  <c r="R235" i="3" s="1"/>
  <c r="Q236" i="3"/>
  <c r="R236" i="3" s="1"/>
  <c r="Q237" i="3"/>
  <c r="Q238" i="3"/>
  <c r="Q239" i="3"/>
  <c r="R239" i="3" s="1"/>
  <c r="Q240" i="3"/>
  <c r="R240" i="3" s="1"/>
  <c r="Q241" i="3"/>
  <c r="R241" i="3" s="1"/>
  <c r="Q242" i="3"/>
  <c r="R242" i="3" s="1"/>
  <c r="Q2" i="3"/>
  <c r="O249" i="3" l="1"/>
  <c r="J246" i="2"/>
  <c r="L246" i="2"/>
  <c r="J246" i="4"/>
  <c r="L246" i="4"/>
  <c r="J246" i="3"/>
  <c r="L246" i="3"/>
  <c r="I246" i="4" l="1"/>
  <c r="I246" i="3"/>
  <c r="I246" i="2"/>
  <c r="T246" i="2" l="1"/>
  <c r="O58" i="20"/>
  <c r="O56" i="20" l="1"/>
  <c r="S53" i="20"/>
  <c r="S52" i="20"/>
  <c r="S51" i="20"/>
  <c r="S50" i="20"/>
  <c r="S49" i="20"/>
  <c r="S48" i="20"/>
  <c r="S47" i="20"/>
  <c r="S46" i="20"/>
  <c r="S45" i="20"/>
  <c r="S44" i="20"/>
  <c r="S43" i="20"/>
  <c r="S42" i="20"/>
  <c r="S41" i="20"/>
  <c r="S40" i="20"/>
  <c r="S39" i="20"/>
  <c r="S38" i="20"/>
  <c r="S37" i="20"/>
  <c r="S36" i="20"/>
  <c r="S35" i="20"/>
  <c r="S34" i="20"/>
  <c r="S33" i="20"/>
  <c r="S32" i="20"/>
  <c r="S31" i="20"/>
  <c r="S30" i="20"/>
  <c r="S29" i="20"/>
  <c r="S28" i="20"/>
  <c r="S27" i="20"/>
  <c r="S26" i="20"/>
  <c r="S25" i="20"/>
  <c r="S24" i="20"/>
  <c r="S23" i="20"/>
  <c r="S22" i="20"/>
  <c r="S21" i="20"/>
  <c r="S20" i="20"/>
  <c r="S19" i="20"/>
  <c r="S18" i="20"/>
  <c r="S17" i="20"/>
  <c r="S16" i="20"/>
  <c r="S15" i="20"/>
  <c r="S14" i="20"/>
  <c r="S13" i="20"/>
  <c r="S12" i="20"/>
  <c r="S11" i="20"/>
  <c r="S10" i="20"/>
  <c r="S9" i="20"/>
  <c r="S8" i="20"/>
  <c r="S7" i="20"/>
  <c r="S6" i="20"/>
  <c r="S5" i="20"/>
  <c r="S4" i="20"/>
  <c r="R3" i="20"/>
  <c r="O3" i="20"/>
  <c r="O57" i="20" s="1"/>
  <c r="Q2" i="20"/>
  <c r="R57" i="20" l="1"/>
  <c r="R58" i="20"/>
  <c r="S3" i="20"/>
  <c r="S55" i="20" s="1"/>
  <c r="R56" i="20"/>
  <c r="O55" i="20"/>
  <c r="R55" i="20"/>
  <c r="O4" i="11" l="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S10" i="18" l="1"/>
  <c r="S6" i="18"/>
  <c r="S4" i="18"/>
  <c r="O3" i="18"/>
  <c r="Q2" i="18"/>
  <c r="O18" i="15"/>
  <c r="O17" i="15"/>
  <c r="O16" i="15"/>
  <c r="Q3" i="15"/>
  <c r="Q4" i="15"/>
  <c r="Q5" i="15"/>
  <c r="Q6" i="15"/>
  <c r="Q7" i="15"/>
  <c r="Q8" i="15"/>
  <c r="Q9" i="15"/>
  <c r="Q10" i="15"/>
  <c r="Q11" i="15"/>
  <c r="Q12" i="15"/>
  <c r="Q13" i="15"/>
  <c r="Q2" i="15"/>
  <c r="R18" i="15" l="1"/>
  <c r="R15" i="15"/>
  <c r="R17" i="15"/>
  <c r="R16" i="15"/>
  <c r="S8" i="18"/>
  <c r="S12" i="18"/>
  <c r="O16" i="18"/>
  <c r="O15" i="18"/>
  <c r="S7" i="18"/>
  <c r="S9" i="18"/>
  <c r="S13" i="18"/>
  <c r="S5" i="18"/>
  <c r="S11" i="18"/>
  <c r="O18" i="18"/>
  <c r="R3" i="18"/>
  <c r="S3" i="18" s="1"/>
  <c r="O17" i="18"/>
  <c r="S15" i="18" l="1"/>
  <c r="R18" i="16"/>
  <c r="R17" i="18"/>
  <c r="R18" i="18"/>
  <c r="R15" i="18"/>
  <c r="R16" i="18"/>
  <c r="R17" i="16"/>
  <c r="R16" i="16"/>
  <c r="Q3" i="11" l="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S4" i="11" l="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P2" i="11"/>
  <c r="Q2" i="11" s="1"/>
  <c r="O2" i="1"/>
  <c r="S55" i="11" l="1"/>
  <c r="O58" i="11"/>
  <c r="O57" i="11"/>
  <c r="O56" i="11"/>
  <c r="S3" i="3"/>
  <c r="Q2" i="2"/>
  <c r="O246" i="2" l="1"/>
  <c r="S3" i="11"/>
  <c r="R58" i="11"/>
  <c r="R57" i="11"/>
  <c r="R56" i="11"/>
  <c r="S130" i="3"/>
  <c r="S154" i="3"/>
  <c r="S23" i="3"/>
  <c r="S25" i="3"/>
  <c r="S30" i="3"/>
  <c r="S37" i="3"/>
  <c r="S65" i="3"/>
  <c r="S77" i="3"/>
  <c r="S81" i="3"/>
  <c r="S85" i="3"/>
  <c r="S89" i="3"/>
  <c r="S96" i="3"/>
  <c r="S108" i="3"/>
  <c r="S112" i="3"/>
  <c r="S116" i="3"/>
  <c r="S120" i="3"/>
  <c r="S127" i="3"/>
  <c r="S159" i="3"/>
  <c r="S162" i="3"/>
  <c r="S166" i="3"/>
  <c r="S153" i="3"/>
  <c r="O249" i="2"/>
  <c r="S27" i="3"/>
  <c r="S29" i="3"/>
  <c r="S78" i="3"/>
  <c r="S80" i="3"/>
  <c r="S86" i="3"/>
  <c r="S88" i="3"/>
  <c r="S109" i="3"/>
  <c r="S111" i="3"/>
  <c r="S117" i="3"/>
  <c r="S119" i="3"/>
  <c r="S129" i="3"/>
  <c r="S39" i="3"/>
  <c r="S59" i="3"/>
  <c r="S40" i="3"/>
  <c r="S48" i="3"/>
  <c r="S60" i="3"/>
  <c r="S135" i="3"/>
  <c r="S46" i="3"/>
  <c r="S67" i="3"/>
  <c r="S73" i="3"/>
  <c r="S91" i="3"/>
  <c r="S140" i="3"/>
  <c r="S142" i="3"/>
  <c r="S148" i="3"/>
  <c r="S150" i="3"/>
  <c r="S168" i="3"/>
  <c r="S170" i="3"/>
  <c r="S174" i="3"/>
  <c r="S176" i="3"/>
  <c r="S178" i="3"/>
  <c r="S182" i="3"/>
  <c r="S184" i="3"/>
  <c r="S186" i="3"/>
  <c r="S190" i="3"/>
  <c r="S192" i="3"/>
  <c r="S194" i="3"/>
  <c r="S198" i="3"/>
  <c r="S200" i="3"/>
  <c r="S202" i="3"/>
  <c r="S206" i="3"/>
  <c r="S208" i="3"/>
  <c r="S210" i="3"/>
  <c r="S214" i="3"/>
  <c r="S216" i="3"/>
  <c r="S218" i="3"/>
  <c r="S222" i="3"/>
  <c r="S224" i="3"/>
  <c r="S226" i="3"/>
  <c r="S230" i="3"/>
  <c r="S232" i="3"/>
  <c r="S234" i="3"/>
  <c r="S238" i="3"/>
  <c r="S240" i="3"/>
  <c r="S242" i="3"/>
  <c r="S5" i="3"/>
  <c r="S7" i="3"/>
  <c r="S17" i="3"/>
  <c r="S19" i="3"/>
  <c r="S32" i="3"/>
  <c r="S41" i="3"/>
  <c r="S54" i="3"/>
  <c r="S56" i="3"/>
  <c r="S68" i="3"/>
  <c r="S92" i="3"/>
  <c r="S98" i="3"/>
  <c r="S104" i="3"/>
  <c r="S139" i="3"/>
  <c r="S143" i="3"/>
  <c r="S147" i="3"/>
  <c r="S151" i="3"/>
  <c r="S18" i="3"/>
  <c r="S22" i="3"/>
  <c r="S33" i="3"/>
  <c r="S49" i="3"/>
  <c r="S55" i="3"/>
  <c r="S57" i="3"/>
  <c r="S99" i="3"/>
  <c r="S122" i="3"/>
  <c r="S36" i="3"/>
  <c r="S45" i="3"/>
  <c r="S64" i="3"/>
  <c r="S126" i="3"/>
  <c r="S158" i="3"/>
  <c r="S8" i="3"/>
  <c r="S10" i="3"/>
  <c r="S12" i="3"/>
  <c r="S14" i="3"/>
  <c r="S20" i="3"/>
  <c r="S34" i="3"/>
  <c r="S44" i="3"/>
  <c r="S51" i="3"/>
  <c r="S53" i="3"/>
  <c r="S61" i="3"/>
  <c r="S70" i="3"/>
  <c r="S72" i="3"/>
  <c r="S76" i="3"/>
  <c r="S83" i="3"/>
  <c r="S93" i="3"/>
  <c r="S101" i="3"/>
  <c r="S103" i="3"/>
  <c r="S107" i="3"/>
  <c r="S114" i="3"/>
  <c r="S123" i="3"/>
  <c r="S132" i="3"/>
  <c r="S134" i="3"/>
  <c r="S138" i="3"/>
  <c r="S145" i="3"/>
  <c r="S155" i="3"/>
  <c r="S43" i="3"/>
  <c r="S62" i="3"/>
  <c r="S75" i="3"/>
  <c r="S94" i="3"/>
  <c r="S106" i="3"/>
  <c r="S124" i="3"/>
  <c r="S137" i="3"/>
  <c r="S156" i="3"/>
  <c r="S11" i="3"/>
  <c r="S15" i="3"/>
  <c r="S26" i="3"/>
  <c r="S52" i="3"/>
  <c r="S69" i="3"/>
  <c r="S84" i="3"/>
  <c r="S100" i="3"/>
  <c r="S115" i="3"/>
  <c r="S131" i="3"/>
  <c r="S146" i="3"/>
  <c r="S9" i="3"/>
  <c r="S16" i="3"/>
  <c r="S21" i="3"/>
  <c r="S24" i="3"/>
  <c r="S42" i="3"/>
  <c r="S47" i="3"/>
  <c r="S50" i="3"/>
  <c r="S4" i="3"/>
  <c r="S6" i="3"/>
  <c r="S13" i="3"/>
  <c r="S28" i="3"/>
  <c r="S31" i="3"/>
  <c r="S35" i="3"/>
  <c r="S38" i="3"/>
  <c r="S58" i="3"/>
  <c r="S63" i="3"/>
  <c r="S66" i="3"/>
  <c r="S71" i="3"/>
  <c r="S74" i="3"/>
  <c r="S79" i="3"/>
  <c r="S82" i="3"/>
  <c r="S87" i="3"/>
  <c r="S90" i="3"/>
  <c r="S95" i="3"/>
  <c r="S97" i="3"/>
  <c r="S102" i="3"/>
  <c r="S105" i="3"/>
  <c r="S110" i="3"/>
  <c r="S113" i="3"/>
  <c r="S118" i="3"/>
  <c r="S121" i="3"/>
  <c r="S125" i="3"/>
  <c r="S128" i="3"/>
  <c r="S133" i="3"/>
  <c r="S136" i="3"/>
  <c r="S141" i="3"/>
  <c r="S144" i="3"/>
  <c r="S149" i="3"/>
  <c r="S152" i="3"/>
  <c r="S157" i="3"/>
  <c r="S160" i="3"/>
  <c r="S163" i="3"/>
  <c r="S167" i="3"/>
  <c r="S171" i="3"/>
  <c r="S175" i="3"/>
  <c r="S179" i="3"/>
  <c r="S183" i="3"/>
  <c r="S187" i="3"/>
  <c r="S191" i="3"/>
  <c r="S195" i="3"/>
  <c r="S199" i="3"/>
  <c r="S203" i="3"/>
  <c r="S207" i="3"/>
  <c r="S211" i="3"/>
  <c r="S215" i="3"/>
  <c r="S219" i="3"/>
  <c r="S223" i="3"/>
  <c r="S227" i="3"/>
  <c r="S231" i="3"/>
  <c r="S235" i="3"/>
  <c r="S239" i="3"/>
  <c r="S164" i="3"/>
  <c r="S172" i="3"/>
  <c r="S180" i="3"/>
  <c r="S188" i="3"/>
  <c r="S196" i="3"/>
  <c r="S204" i="3"/>
  <c r="S212" i="3"/>
  <c r="S220" i="3"/>
  <c r="S228" i="3"/>
  <c r="S236" i="3"/>
  <c r="S161" i="3"/>
  <c r="S165" i="3"/>
  <c r="S169" i="3"/>
  <c r="S173" i="3"/>
  <c r="S177" i="3"/>
  <c r="S181" i="3"/>
  <c r="S185" i="3"/>
  <c r="S189" i="3"/>
  <c r="S193" i="3"/>
  <c r="S197" i="3"/>
  <c r="S201" i="3"/>
  <c r="S205" i="3"/>
  <c r="S209" i="3"/>
  <c r="S213" i="3"/>
  <c r="S217" i="3"/>
  <c r="S221" i="3"/>
  <c r="S225" i="3"/>
  <c r="S229" i="3"/>
  <c r="S233" i="3"/>
  <c r="S237" i="3"/>
  <c r="S241" i="3"/>
  <c r="O248" i="4"/>
  <c r="O249" i="4"/>
  <c r="O247" i="2"/>
  <c r="O248" i="2"/>
  <c r="S246" i="3" l="1"/>
  <c r="R248" i="2"/>
  <c r="R247" i="2"/>
  <c r="R249" i="2"/>
  <c r="R248" i="3"/>
  <c r="R249" i="3"/>
  <c r="R247" i="3"/>
  <c r="R246" i="3"/>
  <c r="R248" i="4"/>
  <c r="R249" i="4"/>
  <c r="R247" i="4"/>
</calcChain>
</file>

<file path=xl/sharedStrings.xml><?xml version="1.0" encoding="utf-8"?>
<sst xmlns="http://schemas.openxmlformats.org/spreadsheetml/2006/main" count="1880" uniqueCount="36">
  <si>
    <t>Symbol</t>
  </si>
  <si>
    <t>Date</t>
  </si>
  <si>
    <t>Expiry</t>
  </si>
  <si>
    <t>Open</t>
  </si>
  <si>
    <t>High</t>
  </si>
  <si>
    <t>Low</t>
  </si>
  <si>
    <t>Close</t>
  </si>
  <si>
    <t>LTP</t>
  </si>
  <si>
    <t>Settle Price</t>
  </si>
  <si>
    <t>No. of contracts</t>
  </si>
  <si>
    <t>Turnover in Lacs</t>
  </si>
  <si>
    <t>Open Int</t>
  </si>
  <si>
    <t>Change in OI</t>
  </si>
  <si>
    <t xml:space="preserve">Underlying Value </t>
  </si>
  <si>
    <t>AUROPHARMA</t>
  </si>
  <si>
    <t>-</t>
  </si>
  <si>
    <r>
      <t xml:space="preserve"> return t bill </t>
    </r>
    <r>
      <rPr>
        <b/>
        <strike/>
        <sz val="11"/>
        <color theme="1"/>
        <rFont val="Calibri"/>
        <family val="2"/>
        <scheme val="minor"/>
      </rPr>
      <t>%</t>
    </r>
  </si>
  <si>
    <t>Return  t bill data%</t>
  </si>
  <si>
    <t>mean</t>
  </si>
  <si>
    <t>max</t>
  </si>
  <si>
    <t>min</t>
  </si>
  <si>
    <t>sd</t>
  </si>
  <si>
    <t>risk adjusted return</t>
  </si>
  <si>
    <t>sharpe ratio</t>
  </si>
  <si>
    <t>std</t>
  </si>
  <si>
    <t>return data</t>
  </si>
  <si>
    <t>monthly t bill %</t>
  </si>
  <si>
    <t>Return data tbill</t>
  </si>
  <si>
    <t>return % tbill</t>
  </si>
  <si>
    <t>risk adj. returns</t>
  </si>
  <si>
    <t>risk adj. return:</t>
  </si>
  <si>
    <t>risk unadjusted returns</t>
  </si>
  <si>
    <t>risk unadjusted return</t>
  </si>
  <si>
    <t xml:space="preserve">contango </t>
  </si>
  <si>
    <t>Return %</t>
  </si>
  <si>
    <t>Return  t bill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</si>
</sst>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%"/>
    <numFmt numFmtId="165" formatCode="0.000"/>
    <numFmt numFmtId="166" formatCode="[$-F800]dddd\,\ mmmm\ dd\,\ yyyy"/>
    <numFmt numFmtId="167" formatCode="0.00000"/>
    <numFmt numFmtId="168" formatCode="0.0000"/>
    <numFmt numFmtId="169" formatCode="0.0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16" fillId="0" borderId="0" xfId="0" applyFont="1"/>
    <xf numFmtId="14" fontId="16" fillId="0" borderId="0" xfId="0" applyNumberFormat="1" applyFont="1"/>
    <xf numFmtId="164" fontId="0" fillId="0" borderId="0" xfId="0" applyNumberFormat="1"/>
    <xf numFmtId="164" fontId="0" fillId="0" borderId="0" xfId="42" applyNumberFormat="1" applyFont="1"/>
    <xf numFmtId="165" fontId="16" fillId="0" borderId="0" xfId="0" applyNumberFormat="1" applyFont="1"/>
    <xf numFmtId="165" fontId="0" fillId="0" borderId="0" xfId="0" applyNumberFormat="1"/>
    <xf numFmtId="165" fontId="0" fillId="0" borderId="0" xfId="42" applyNumberFormat="1" applyFont="1"/>
    <xf numFmtId="2" fontId="0" fillId="0" borderId="0" xfId="0" applyNumberFormat="1"/>
    <xf numFmtId="166" fontId="16" fillId="0" borderId="0" xfId="0" applyNumberFormat="1" applyFont="1"/>
    <xf numFmtId="167" fontId="0" fillId="0" borderId="0" xfId="0" applyNumberFormat="1"/>
    <xf numFmtId="167" fontId="0" fillId="0" borderId="0" xfId="0" applyNumberFormat="1" applyAlignment="1">
      <alignment horizontal="left"/>
    </xf>
    <xf numFmtId="1" fontId="0" fillId="0" borderId="0" xfId="0" applyNumberFormat="1"/>
    <xf numFmtId="168" fontId="16" fillId="0" borderId="0" xfId="0" applyNumberFormat="1" applyFont="1"/>
    <xf numFmtId="168" fontId="0" fillId="0" borderId="0" xfId="0" applyNumberFormat="1"/>
    <xf numFmtId="168" fontId="0" fillId="0" borderId="0" xfId="42" applyNumberFormat="1" applyFont="1"/>
    <xf numFmtId="169" fontId="0" fillId="0" borderId="0" xfId="0" applyNumberFormat="1"/>
    <xf numFmtId="169" fontId="0" fillId="0" borderId="0" xfId="42" applyNumberFormat="1" applyFont="1"/>
    <xf numFmtId="169" fontId="16" fillId="0" borderId="0" xfId="42" applyNumberFormat="1" applyFont="1"/>
    <xf numFmtId="2" fontId="16" fillId="0" borderId="0" xfId="0" applyNumberFormat="1" applyFont="1"/>
    <xf numFmtId="2" fontId="0" fillId="0" borderId="0" xfId="42" applyNumberFormat="1" applyFont="1"/>
    <xf numFmtId="169" fontId="16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Risk adjusted returns% vs Date(daily near)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near!$R$1:$R$2</c:f>
              <c:strCache>
                <c:ptCount val="2"/>
                <c:pt idx="0">
                  <c:v>risk adjusted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near!$B$3:$B$249</c:f>
              <c:numCache>
                <c:formatCode>m/d/yyyy</c:formatCode>
                <c:ptCount val="247"/>
                <c:pt idx="0">
                  <c:v>43376</c:v>
                </c:pt>
                <c:pt idx="1">
                  <c:v>43377</c:v>
                </c:pt>
                <c:pt idx="2">
                  <c:v>43378</c:v>
                </c:pt>
                <c:pt idx="3">
                  <c:v>43381</c:v>
                </c:pt>
                <c:pt idx="4">
                  <c:v>43382</c:v>
                </c:pt>
                <c:pt idx="5">
                  <c:v>43383</c:v>
                </c:pt>
                <c:pt idx="6">
                  <c:v>43384</c:v>
                </c:pt>
                <c:pt idx="7">
                  <c:v>43385</c:v>
                </c:pt>
                <c:pt idx="8">
                  <c:v>43388</c:v>
                </c:pt>
                <c:pt idx="9">
                  <c:v>43389</c:v>
                </c:pt>
                <c:pt idx="10">
                  <c:v>43390</c:v>
                </c:pt>
                <c:pt idx="11">
                  <c:v>43392</c:v>
                </c:pt>
                <c:pt idx="12">
                  <c:v>43395</c:v>
                </c:pt>
                <c:pt idx="13">
                  <c:v>43396</c:v>
                </c:pt>
                <c:pt idx="14">
                  <c:v>43397</c:v>
                </c:pt>
                <c:pt idx="15">
                  <c:v>43398</c:v>
                </c:pt>
                <c:pt idx="16">
                  <c:v>43399</c:v>
                </c:pt>
                <c:pt idx="17">
                  <c:v>43402</c:v>
                </c:pt>
                <c:pt idx="18">
                  <c:v>43403</c:v>
                </c:pt>
                <c:pt idx="19">
                  <c:v>43404</c:v>
                </c:pt>
                <c:pt idx="20">
                  <c:v>43405</c:v>
                </c:pt>
                <c:pt idx="21">
                  <c:v>43406</c:v>
                </c:pt>
                <c:pt idx="22">
                  <c:v>43409</c:v>
                </c:pt>
                <c:pt idx="23">
                  <c:v>43410</c:v>
                </c:pt>
                <c:pt idx="24">
                  <c:v>43413</c:v>
                </c:pt>
                <c:pt idx="25">
                  <c:v>43416</c:v>
                </c:pt>
                <c:pt idx="26">
                  <c:v>43417</c:v>
                </c:pt>
                <c:pt idx="27">
                  <c:v>43418</c:v>
                </c:pt>
                <c:pt idx="28">
                  <c:v>43419</c:v>
                </c:pt>
                <c:pt idx="29">
                  <c:v>43420</c:v>
                </c:pt>
                <c:pt idx="30">
                  <c:v>43423</c:v>
                </c:pt>
                <c:pt idx="31">
                  <c:v>43424</c:v>
                </c:pt>
                <c:pt idx="32">
                  <c:v>43426</c:v>
                </c:pt>
                <c:pt idx="33">
                  <c:v>43430</c:v>
                </c:pt>
                <c:pt idx="34">
                  <c:v>43431</c:v>
                </c:pt>
                <c:pt idx="35">
                  <c:v>43432</c:v>
                </c:pt>
                <c:pt idx="36">
                  <c:v>43433</c:v>
                </c:pt>
                <c:pt idx="37">
                  <c:v>43434</c:v>
                </c:pt>
                <c:pt idx="38">
                  <c:v>43437</c:v>
                </c:pt>
                <c:pt idx="39">
                  <c:v>43438</c:v>
                </c:pt>
                <c:pt idx="40">
                  <c:v>43439</c:v>
                </c:pt>
                <c:pt idx="41">
                  <c:v>43440</c:v>
                </c:pt>
                <c:pt idx="42">
                  <c:v>43441</c:v>
                </c:pt>
                <c:pt idx="43">
                  <c:v>43444</c:v>
                </c:pt>
                <c:pt idx="44">
                  <c:v>43445</c:v>
                </c:pt>
                <c:pt idx="45">
                  <c:v>43446</c:v>
                </c:pt>
                <c:pt idx="46">
                  <c:v>43447</c:v>
                </c:pt>
                <c:pt idx="47">
                  <c:v>43448</c:v>
                </c:pt>
                <c:pt idx="48">
                  <c:v>43451</c:v>
                </c:pt>
                <c:pt idx="49">
                  <c:v>43452</c:v>
                </c:pt>
                <c:pt idx="50">
                  <c:v>43453</c:v>
                </c:pt>
                <c:pt idx="51">
                  <c:v>43454</c:v>
                </c:pt>
                <c:pt idx="52">
                  <c:v>43455</c:v>
                </c:pt>
                <c:pt idx="53">
                  <c:v>43458</c:v>
                </c:pt>
                <c:pt idx="54">
                  <c:v>43460</c:v>
                </c:pt>
                <c:pt idx="55">
                  <c:v>43461</c:v>
                </c:pt>
                <c:pt idx="56">
                  <c:v>43462</c:v>
                </c:pt>
                <c:pt idx="57">
                  <c:v>43465</c:v>
                </c:pt>
                <c:pt idx="58">
                  <c:v>43466</c:v>
                </c:pt>
                <c:pt idx="59">
                  <c:v>43467</c:v>
                </c:pt>
                <c:pt idx="60">
                  <c:v>43468</c:v>
                </c:pt>
                <c:pt idx="61">
                  <c:v>43469</c:v>
                </c:pt>
                <c:pt idx="62">
                  <c:v>43472</c:v>
                </c:pt>
                <c:pt idx="63">
                  <c:v>43473</c:v>
                </c:pt>
                <c:pt idx="64">
                  <c:v>43474</c:v>
                </c:pt>
                <c:pt idx="65">
                  <c:v>43475</c:v>
                </c:pt>
                <c:pt idx="66">
                  <c:v>43476</c:v>
                </c:pt>
                <c:pt idx="67">
                  <c:v>43479</c:v>
                </c:pt>
                <c:pt idx="68">
                  <c:v>43480</c:v>
                </c:pt>
                <c:pt idx="69">
                  <c:v>43481</c:v>
                </c:pt>
                <c:pt idx="70">
                  <c:v>43482</c:v>
                </c:pt>
                <c:pt idx="71">
                  <c:v>43483</c:v>
                </c:pt>
                <c:pt idx="72">
                  <c:v>43486</c:v>
                </c:pt>
                <c:pt idx="73">
                  <c:v>43487</c:v>
                </c:pt>
                <c:pt idx="74">
                  <c:v>43488</c:v>
                </c:pt>
                <c:pt idx="75">
                  <c:v>43489</c:v>
                </c:pt>
                <c:pt idx="76">
                  <c:v>43490</c:v>
                </c:pt>
                <c:pt idx="77">
                  <c:v>43493</c:v>
                </c:pt>
                <c:pt idx="78">
                  <c:v>43494</c:v>
                </c:pt>
                <c:pt idx="79">
                  <c:v>43495</c:v>
                </c:pt>
                <c:pt idx="80">
                  <c:v>43496</c:v>
                </c:pt>
                <c:pt idx="81">
                  <c:v>43497</c:v>
                </c:pt>
                <c:pt idx="82">
                  <c:v>43500</c:v>
                </c:pt>
                <c:pt idx="83">
                  <c:v>43501</c:v>
                </c:pt>
                <c:pt idx="84">
                  <c:v>43502</c:v>
                </c:pt>
                <c:pt idx="85">
                  <c:v>43503</c:v>
                </c:pt>
                <c:pt idx="86">
                  <c:v>43504</c:v>
                </c:pt>
                <c:pt idx="87">
                  <c:v>43507</c:v>
                </c:pt>
                <c:pt idx="88">
                  <c:v>43508</c:v>
                </c:pt>
                <c:pt idx="89">
                  <c:v>43509</c:v>
                </c:pt>
                <c:pt idx="90">
                  <c:v>43510</c:v>
                </c:pt>
                <c:pt idx="91">
                  <c:v>43511</c:v>
                </c:pt>
                <c:pt idx="92">
                  <c:v>43514</c:v>
                </c:pt>
                <c:pt idx="93">
                  <c:v>43516</c:v>
                </c:pt>
                <c:pt idx="94">
                  <c:v>43517</c:v>
                </c:pt>
                <c:pt idx="95">
                  <c:v>43518</c:v>
                </c:pt>
                <c:pt idx="96">
                  <c:v>43521</c:v>
                </c:pt>
                <c:pt idx="97">
                  <c:v>43522</c:v>
                </c:pt>
                <c:pt idx="98">
                  <c:v>43523</c:v>
                </c:pt>
                <c:pt idx="99">
                  <c:v>43524</c:v>
                </c:pt>
                <c:pt idx="100">
                  <c:v>43525</c:v>
                </c:pt>
                <c:pt idx="101">
                  <c:v>43529</c:v>
                </c:pt>
                <c:pt idx="102">
                  <c:v>43530</c:v>
                </c:pt>
                <c:pt idx="103">
                  <c:v>43531</c:v>
                </c:pt>
                <c:pt idx="104">
                  <c:v>43532</c:v>
                </c:pt>
                <c:pt idx="105">
                  <c:v>43535</c:v>
                </c:pt>
                <c:pt idx="106">
                  <c:v>43536</c:v>
                </c:pt>
                <c:pt idx="107">
                  <c:v>43537</c:v>
                </c:pt>
                <c:pt idx="108">
                  <c:v>43538</c:v>
                </c:pt>
                <c:pt idx="109">
                  <c:v>43539</c:v>
                </c:pt>
                <c:pt idx="110">
                  <c:v>43542</c:v>
                </c:pt>
                <c:pt idx="111">
                  <c:v>43543</c:v>
                </c:pt>
                <c:pt idx="112">
                  <c:v>43544</c:v>
                </c:pt>
                <c:pt idx="113">
                  <c:v>43546</c:v>
                </c:pt>
                <c:pt idx="114">
                  <c:v>43549</c:v>
                </c:pt>
                <c:pt idx="115">
                  <c:v>43550</c:v>
                </c:pt>
                <c:pt idx="116">
                  <c:v>43551</c:v>
                </c:pt>
                <c:pt idx="117">
                  <c:v>43552</c:v>
                </c:pt>
                <c:pt idx="118">
                  <c:v>43553</c:v>
                </c:pt>
                <c:pt idx="119">
                  <c:v>43557</c:v>
                </c:pt>
                <c:pt idx="120">
                  <c:v>43558</c:v>
                </c:pt>
                <c:pt idx="121">
                  <c:v>43559</c:v>
                </c:pt>
                <c:pt idx="122">
                  <c:v>43560</c:v>
                </c:pt>
                <c:pt idx="123">
                  <c:v>43563</c:v>
                </c:pt>
                <c:pt idx="124">
                  <c:v>43564</c:v>
                </c:pt>
                <c:pt idx="125">
                  <c:v>43565</c:v>
                </c:pt>
                <c:pt idx="126">
                  <c:v>43566</c:v>
                </c:pt>
                <c:pt idx="127">
                  <c:v>43567</c:v>
                </c:pt>
                <c:pt idx="128">
                  <c:v>43570</c:v>
                </c:pt>
                <c:pt idx="129">
                  <c:v>43571</c:v>
                </c:pt>
                <c:pt idx="130">
                  <c:v>43573</c:v>
                </c:pt>
                <c:pt idx="131">
                  <c:v>43577</c:v>
                </c:pt>
                <c:pt idx="132">
                  <c:v>43578</c:v>
                </c:pt>
                <c:pt idx="133">
                  <c:v>43579</c:v>
                </c:pt>
                <c:pt idx="134">
                  <c:v>43580</c:v>
                </c:pt>
                <c:pt idx="135">
                  <c:v>43581</c:v>
                </c:pt>
                <c:pt idx="136">
                  <c:v>43585</c:v>
                </c:pt>
                <c:pt idx="137">
                  <c:v>43587</c:v>
                </c:pt>
                <c:pt idx="138">
                  <c:v>43588</c:v>
                </c:pt>
                <c:pt idx="139">
                  <c:v>43591</c:v>
                </c:pt>
                <c:pt idx="140">
                  <c:v>43592</c:v>
                </c:pt>
                <c:pt idx="141">
                  <c:v>43593</c:v>
                </c:pt>
                <c:pt idx="142">
                  <c:v>43594</c:v>
                </c:pt>
                <c:pt idx="143">
                  <c:v>43595</c:v>
                </c:pt>
                <c:pt idx="144">
                  <c:v>43598</c:v>
                </c:pt>
                <c:pt idx="145">
                  <c:v>43599</c:v>
                </c:pt>
                <c:pt idx="146">
                  <c:v>43600</c:v>
                </c:pt>
                <c:pt idx="147">
                  <c:v>43601</c:v>
                </c:pt>
                <c:pt idx="148">
                  <c:v>43602</c:v>
                </c:pt>
                <c:pt idx="149">
                  <c:v>43605</c:v>
                </c:pt>
                <c:pt idx="150">
                  <c:v>43606</c:v>
                </c:pt>
                <c:pt idx="151">
                  <c:v>43607</c:v>
                </c:pt>
                <c:pt idx="152">
                  <c:v>43608</c:v>
                </c:pt>
                <c:pt idx="153">
                  <c:v>43609</c:v>
                </c:pt>
                <c:pt idx="154">
                  <c:v>43612</c:v>
                </c:pt>
                <c:pt idx="155">
                  <c:v>43613</c:v>
                </c:pt>
                <c:pt idx="156">
                  <c:v>43614</c:v>
                </c:pt>
                <c:pt idx="157">
                  <c:v>43615</c:v>
                </c:pt>
                <c:pt idx="158">
                  <c:v>43616</c:v>
                </c:pt>
                <c:pt idx="159">
                  <c:v>43619</c:v>
                </c:pt>
                <c:pt idx="160">
                  <c:v>43620</c:v>
                </c:pt>
                <c:pt idx="161">
                  <c:v>43622</c:v>
                </c:pt>
                <c:pt idx="162">
                  <c:v>43623</c:v>
                </c:pt>
                <c:pt idx="163">
                  <c:v>43626</c:v>
                </c:pt>
                <c:pt idx="164">
                  <c:v>43627</c:v>
                </c:pt>
                <c:pt idx="165">
                  <c:v>43628</c:v>
                </c:pt>
                <c:pt idx="166">
                  <c:v>43629</c:v>
                </c:pt>
                <c:pt idx="167">
                  <c:v>43630</c:v>
                </c:pt>
                <c:pt idx="168">
                  <c:v>43633</c:v>
                </c:pt>
                <c:pt idx="169">
                  <c:v>43634</c:v>
                </c:pt>
                <c:pt idx="170">
                  <c:v>43635</c:v>
                </c:pt>
                <c:pt idx="171">
                  <c:v>43636</c:v>
                </c:pt>
                <c:pt idx="172">
                  <c:v>43637</c:v>
                </c:pt>
                <c:pt idx="173">
                  <c:v>43640</c:v>
                </c:pt>
                <c:pt idx="174">
                  <c:v>43641</c:v>
                </c:pt>
                <c:pt idx="175">
                  <c:v>43642</c:v>
                </c:pt>
                <c:pt idx="176">
                  <c:v>43643</c:v>
                </c:pt>
                <c:pt idx="177">
                  <c:v>43644</c:v>
                </c:pt>
                <c:pt idx="178">
                  <c:v>43647</c:v>
                </c:pt>
                <c:pt idx="179">
                  <c:v>43648</c:v>
                </c:pt>
                <c:pt idx="180">
                  <c:v>43649</c:v>
                </c:pt>
                <c:pt idx="181">
                  <c:v>43650</c:v>
                </c:pt>
                <c:pt idx="182">
                  <c:v>43651</c:v>
                </c:pt>
                <c:pt idx="183">
                  <c:v>43654</c:v>
                </c:pt>
                <c:pt idx="184">
                  <c:v>43655</c:v>
                </c:pt>
                <c:pt idx="185">
                  <c:v>43656</c:v>
                </c:pt>
                <c:pt idx="186">
                  <c:v>43657</c:v>
                </c:pt>
                <c:pt idx="187">
                  <c:v>43658</c:v>
                </c:pt>
                <c:pt idx="188">
                  <c:v>43661</c:v>
                </c:pt>
                <c:pt idx="189">
                  <c:v>43662</c:v>
                </c:pt>
                <c:pt idx="190">
                  <c:v>43663</c:v>
                </c:pt>
                <c:pt idx="191">
                  <c:v>43664</c:v>
                </c:pt>
                <c:pt idx="192">
                  <c:v>43665</c:v>
                </c:pt>
                <c:pt idx="193">
                  <c:v>43668</c:v>
                </c:pt>
                <c:pt idx="194">
                  <c:v>43669</c:v>
                </c:pt>
                <c:pt idx="195">
                  <c:v>43670</c:v>
                </c:pt>
                <c:pt idx="196">
                  <c:v>43671</c:v>
                </c:pt>
                <c:pt idx="197">
                  <c:v>43672</c:v>
                </c:pt>
                <c:pt idx="198">
                  <c:v>43675</c:v>
                </c:pt>
                <c:pt idx="199">
                  <c:v>43676</c:v>
                </c:pt>
                <c:pt idx="200">
                  <c:v>43677</c:v>
                </c:pt>
                <c:pt idx="201">
                  <c:v>43678</c:v>
                </c:pt>
                <c:pt idx="202">
                  <c:v>43679</c:v>
                </c:pt>
                <c:pt idx="203">
                  <c:v>43682</c:v>
                </c:pt>
                <c:pt idx="204">
                  <c:v>43683</c:v>
                </c:pt>
                <c:pt idx="205">
                  <c:v>43684</c:v>
                </c:pt>
                <c:pt idx="206">
                  <c:v>43685</c:v>
                </c:pt>
                <c:pt idx="207">
                  <c:v>43686</c:v>
                </c:pt>
                <c:pt idx="208">
                  <c:v>43690</c:v>
                </c:pt>
                <c:pt idx="209">
                  <c:v>43691</c:v>
                </c:pt>
                <c:pt idx="210">
                  <c:v>43693</c:v>
                </c:pt>
                <c:pt idx="211">
                  <c:v>43696</c:v>
                </c:pt>
                <c:pt idx="212">
                  <c:v>43697</c:v>
                </c:pt>
                <c:pt idx="213">
                  <c:v>43698</c:v>
                </c:pt>
                <c:pt idx="214">
                  <c:v>43699</c:v>
                </c:pt>
                <c:pt idx="215">
                  <c:v>43700</c:v>
                </c:pt>
                <c:pt idx="216">
                  <c:v>43703</c:v>
                </c:pt>
                <c:pt idx="217">
                  <c:v>43704</c:v>
                </c:pt>
                <c:pt idx="218">
                  <c:v>43705</c:v>
                </c:pt>
                <c:pt idx="219">
                  <c:v>43706</c:v>
                </c:pt>
                <c:pt idx="220">
                  <c:v>43707</c:v>
                </c:pt>
                <c:pt idx="221">
                  <c:v>43711</c:v>
                </c:pt>
                <c:pt idx="222">
                  <c:v>43712</c:v>
                </c:pt>
                <c:pt idx="223">
                  <c:v>43713</c:v>
                </c:pt>
                <c:pt idx="224">
                  <c:v>43714</c:v>
                </c:pt>
                <c:pt idx="225">
                  <c:v>43717</c:v>
                </c:pt>
                <c:pt idx="226">
                  <c:v>43719</c:v>
                </c:pt>
                <c:pt idx="227">
                  <c:v>43720</c:v>
                </c:pt>
                <c:pt idx="228">
                  <c:v>43721</c:v>
                </c:pt>
                <c:pt idx="229">
                  <c:v>43724</c:v>
                </c:pt>
                <c:pt idx="230">
                  <c:v>43725</c:v>
                </c:pt>
                <c:pt idx="231">
                  <c:v>43726</c:v>
                </c:pt>
                <c:pt idx="232">
                  <c:v>43727</c:v>
                </c:pt>
                <c:pt idx="233">
                  <c:v>43728</c:v>
                </c:pt>
                <c:pt idx="234">
                  <c:v>43731</c:v>
                </c:pt>
                <c:pt idx="235">
                  <c:v>43732</c:v>
                </c:pt>
                <c:pt idx="236">
                  <c:v>43733</c:v>
                </c:pt>
                <c:pt idx="237">
                  <c:v>43734</c:v>
                </c:pt>
                <c:pt idx="238">
                  <c:v>43735</c:v>
                </c:pt>
                <c:pt idx="239">
                  <c:v>43738</c:v>
                </c:pt>
              </c:numCache>
            </c:numRef>
          </c:cat>
          <c:val>
            <c:numRef>
              <c:f>near!$R$3:$R$249</c:f>
              <c:numCache>
                <c:formatCode>0.0000%</c:formatCode>
                <c:ptCount val="247"/>
                <c:pt idx="0">
                  <c:v>1.8149232401286606E-3</c:v>
                </c:pt>
                <c:pt idx="1">
                  <c:v>-2.0808961869564317E-2</c:v>
                </c:pt>
                <c:pt idx="2">
                  <c:v>-1.8136550794115507E-2</c:v>
                </c:pt>
                <c:pt idx="3">
                  <c:v>-8.4532226202266771E-3</c:v>
                </c:pt>
                <c:pt idx="4">
                  <c:v>3.7952828176433209E-2</c:v>
                </c:pt>
                <c:pt idx="5">
                  <c:v>1.9061259301373437E-2</c:v>
                </c:pt>
                <c:pt idx="6">
                  <c:v>-3.1754257608620454E-2</c:v>
                </c:pt>
                <c:pt idx="7">
                  <c:v>-2.3261621810580984E-2</c:v>
                </c:pt>
                <c:pt idx="8">
                  <c:v>2.2278032837035742E-2</c:v>
                </c:pt>
                <c:pt idx="9">
                  <c:v>2.6813909572177306E-2</c:v>
                </c:pt>
                <c:pt idx="10">
                  <c:v>-2.6547776835128302E-2</c:v>
                </c:pt>
                <c:pt idx="11">
                  <c:v>-8.2656029101882272E-3</c:v>
                </c:pt>
                <c:pt idx="12">
                  <c:v>1.0419491616833308E-2</c:v>
                </c:pt>
                <c:pt idx="13">
                  <c:v>-2.3696792557786089E-2</c:v>
                </c:pt>
                <c:pt idx="14">
                  <c:v>-5.937926003869963E-3</c:v>
                </c:pt>
                <c:pt idx="15">
                  <c:v>-1.9573165889069419E-2</c:v>
                </c:pt>
                <c:pt idx="16">
                  <c:v>5.0311841206475091E-4</c:v>
                </c:pt>
                <c:pt idx="17">
                  <c:v>7.0708473232654515E-2</c:v>
                </c:pt>
                <c:pt idx="18">
                  <c:v>-2.5851969687836068E-3</c:v>
                </c:pt>
                <c:pt idx="19">
                  <c:v>2.861270289124191E-2</c:v>
                </c:pt>
                <c:pt idx="20">
                  <c:v>-8.8347547350072126E-4</c:v>
                </c:pt>
                <c:pt idx="21">
                  <c:v>-1.0097297753314046E-2</c:v>
                </c:pt>
                <c:pt idx="22">
                  <c:v>-3.4398598970004917E-3</c:v>
                </c:pt>
                <c:pt idx="23">
                  <c:v>7.4185586658726014E-3</c:v>
                </c:pt>
                <c:pt idx="24">
                  <c:v>3.4139178482050204E-2</c:v>
                </c:pt>
                <c:pt idx="25">
                  <c:v>-2.1355233212875031E-2</c:v>
                </c:pt>
                <c:pt idx="26">
                  <c:v>-2.7015309582172436E-2</c:v>
                </c:pt>
                <c:pt idx="27">
                  <c:v>9.9221037503385897E-3</c:v>
                </c:pt>
                <c:pt idx="28">
                  <c:v>-5.4156553576981273E-3</c:v>
                </c:pt>
                <c:pt idx="29">
                  <c:v>1.4155093568966393E-3</c:v>
                </c:pt>
                <c:pt idx="30">
                  <c:v>1.4018510375877395E-2</c:v>
                </c:pt>
                <c:pt idx="31">
                  <c:v>-1.8737189537907897E-2</c:v>
                </c:pt>
                <c:pt idx="32">
                  <c:v>1.5436233074860275E-2</c:v>
                </c:pt>
                <c:pt idx="33">
                  <c:v>6.9029296581672676E-3</c:v>
                </c:pt>
                <c:pt idx="34">
                  <c:v>-1.1121997365316952E-2</c:v>
                </c:pt>
                <c:pt idx="35">
                  <c:v>1.4037822704765621E-3</c:v>
                </c:pt>
                <c:pt idx="36">
                  <c:v>5.0175100842812402E-3</c:v>
                </c:pt>
                <c:pt idx="37">
                  <c:v>2.7713825041784181E-2</c:v>
                </c:pt>
                <c:pt idx="38">
                  <c:v>-1.1791251635045333E-2</c:v>
                </c:pt>
                <c:pt idx="39">
                  <c:v>2.8144814401263738E-2</c:v>
                </c:pt>
                <c:pt idx="40">
                  <c:v>-3.3291891126015452E-2</c:v>
                </c:pt>
                <c:pt idx="41">
                  <c:v>-5.7981886103816514E-2</c:v>
                </c:pt>
                <c:pt idx="42">
                  <c:v>8.1147325455795832E-4</c:v>
                </c:pt>
                <c:pt idx="43">
                  <c:v>-2.6088168463927513E-2</c:v>
                </c:pt>
                <c:pt idx="44">
                  <c:v>4.0329908815552812E-3</c:v>
                </c:pt>
                <c:pt idx="45">
                  <c:v>7.2664891519652643E-3</c:v>
                </c:pt>
                <c:pt idx="46">
                  <c:v>1.1782824910786201E-2</c:v>
                </c:pt>
                <c:pt idx="47">
                  <c:v>-3.1339593782334293E-2</c:v>
                </c:pt>
                <c:pt idx="48">
                  <c:v>2.6900640521795322E-2</c:v>
                </c:pt>
                <c:pt idx="49">
                  <c:v>-1.5471631608452809E-2</c:v>
                </c:pt>
                <c:pt idx="50">
                  <c:v>-1.6737172045507621E-3</c:v>
                </c:pt>
                <c:pt idx="51">
                  <c:v>-1.118110065256378E-2</c:v>
                </c:pt>
                <c:pt idx="52">
                  <c:v>-8.6946192578324644E-3</c:v>
                </c:pt>
                <c:pt idx="53">
                  <c:v>-7.3144419340090321E-3</c:v>
                </c:pt>
                <c:pt idx="54">
                  <c:v>3.3742676310511838E-3</c:v>
                </c:pt>
                <c:pt idx="55">
                  <c:v>-1.0815123325749396E-2</c:v>
                </c:pt>
                <c:pt idx="56">
                  <c:v>2.1521270950379055E-2</c:v>
                </c:pt>
                <c:pt idx="57">
                  <c:v>1.1504322009157533E-2</c:v>
                </c:pt>
                <c:pt idx="58">
                  <c:v>2.9293301112946974E-4</c:v>
                </c:pt>
                <c:pt idx="59">
                  <c:v>-1.3900303857816381E-2</c:v>
                </c:pt>
                <c:pt idx="60">
                  <c:v>-1.2784081684249422E-2</c:v>
                </c:pt>
                <c:pt idx="61">
                  <c:v>1.8092024489000429E-2</c:v>
                </c:pt>
                <c:pt idx="62">
                  <c:v>-5.1128767123287981E-3</c:v>
                </c:pt>
                <c:pt idx="63">
                  <c:v>3.1412519159978336E-2</c:v>
                </c:pt>
                <c:pt idx="64">
                  <c:v>1.3163529049377039E-2</c:v>
                </c:pt>
                <c:pt idx="65">
                  <c:v>2.5168711019067314E-2</c:v>
                </c:pt>
                <c:pt idx="66">
                  <c:v>-6.4107730418841271E-3</c:v>
                </c:pt>
                <c:pt idx="67">
                  <c:v>-5.6963994069084785E-4</c:v>
                </c:pt>
                <c:pt idx="68">
                  <c:v>2.0957408462528117E-2</c:v>
                </c:pt>
                <c:pt idx="69">
                  <c:v>2.2232065686823206E-3</c:v>
                </c:pt>
                <c:pt idx="70">
                  <c:v>-1.8560091358806607E-2</c:v>
                </c:pt>
                <c:pt idx="71">
                  <c:v>-5.5208463661128937E-3</c:v>
                </c:pt>
                <c:pt idx="72">
                  <c:v>8.0350217086959125E-3</c:v>
                </c:pt>
                <c:pt idx="73">
                  <c:v>1.5089408507792291E-2</c:v>
                </c:pt>
                <c:pt idx="74">
                  <c:v>-7.7000212079898428E-3</c:v>
                </c:pt>
                <c:pt idx="75">
                  <c:v>6.1869935056666249E-3</c:v>
                </c:pt>
                <c:pt idx="76">
                  <c:v>-5.494711527961378E-3</c:v>
                </c:pt>
                <c:pt idx="77">
                  <c:v>-3.5671667726752294E-2</c:v>
                </c:pt>
                <c:pt idx="78">
                  <c:v>7.0083509971344349E-3</c:v>
                </c:pt>
                <c:pt idx="79">
                  <c:v>1.8676806128461964E-2</c:v>
                </c:pt>
                <c:pt idx="80">
                  <c:v>1.2351054348199266E-2</c:v>
                </c:pt>
                <c:pt idx="81">
                  <c:v>1.7718491585723407E-2</c:v>
                </c:pt>
                <c:pt idx="82">
                  <c:v>-4.2330167974348541E-2</c:v>
                </c:pt>
                <c:pt idx="83">
                  <c:v>-2.7324903007420936E-2</c:v>
                </c:pt>
                <c:pt idx="84">
                  <c:v>2.2102521482880121E-2</c:v>
                </c:pt>
                <c:pt idx="85">
                  <c:v>2.2600590230020038E-2</c:v>
                </c:pt>
                <c:pt idx="86">
                  <c:v>-2.3661291384748519E-2</c:v>
                </c:pt>
                <c:pt idx="87">
                  <c:v>3.8886552827119918E-3</c:v>
                </c:pt>
                <c:pt idx="88">
                  <c:v>6.4166425525714098E-3</c:v>
                </c:pt>
                <c:pt idx="89">
                  <c:v>-2.8186725528199379E-2</c:v>
                </c:pt>
                <c:pt idx="90">
                  <c:v>2.3596808831458111E-3</c:v>
                </c:pt>
                <c:pt idx="91">
                  <c:v>-3.404462967756982E-2</c:v>
                </c:pt>
                <c:pt idx="92">
                  <c:v>-9.060251894777523E-3</c:v>
                </c:pt>
                <c:pt idx="93">
                  <c:v>6.0092341523318759E-3</c:v>
                </c:pt>
                <c:pt idx="94">
                  <c:v>1.0874322528517919E-2</c:v>
                </c:pt>
                <c:pt idx="95">
                  <c:v>-8.5927115314973041E-4</c:v>
                </c:pt>
                <c:pt idx="96">
                  <c:v>-2.9022153594333671E-2</c:v>
                </c:pt>
                <c:pt idx="97">
                  <c:v>1.1579426310202123E-2</c:v>
                </c:pt>
                <c:pt idx="98">
                  <c:v>-1.0794792347676196E-3</c:v>
                </c:pt>
                <c:pt idx="99">
                  <c:v>-8.5318544803134055E-3</c:v>
                </c:pt>
                <c:pt idx="100">
                  <c:v>2.1732683425148145E-2</c:v>
                </c:pt>
                <c:pt idx="101">
                  <c:v>1.5147958571833297E-2</c:v>
                </c:pt>
                <c:pt idx="102">
                  <c:v>-9.2034087116458162E-4</c:v>
                </c:pt>
                <c:pt idx="103">
                  <c:v>-1.3789165046922269E-2</c:v>
                </c:pt>
                <c:pt idx="104">
                  <c:v>1.383152445700216E-2</c:v>
                </c:pt>
                <c:pt idx="105">
                  <c:v>1.9393722673236531E-2</c:v>
                </c:pt>
                <c:pt idx="106">
                  <c:v>3.1636829600031204E-2</c:v>
                </c:pt>
                <c:pt idx="107">
                  <c:v>-1.1182310568119237E-2</c:v>
                </c:pt>
                <c:pt idx="108">
                  <c:v>1.811461897480926E-2</c:v>
                </c:pt>
                <c:pt idx="109">
                  <c:v>-9.3767810057801999E-3</c:v>
                </c:pt>
                <c:pt idx="110">
                  <c:v>6.6644027195783247E-3</c:v>
                </c:pt>
                <c:pt idx="111">
                  <c:v>-4.3915378836254334E-5</c:v>
                </c:pt>
                <c:pt idx="112">
                  <c:v>-1.774414188305705E-3</c:v>
                </c:pt>
                <c:pt idx="113">
                  <c:v>-1.217077150931044E-2</c:v>
                </c:pt>
                <c:pt idx="114">
                  <c:v>8.6605350632621737E-3</c:v>
                </c:pt>
                <c:pt idx="115">
                  <c:v>8.1320358524208502E-3</c:v>
                </c:pt>
                <c:pt idx="116">
                  <c:v>-7.5783174027613583E-3</c:v>
                </c:pt>
                <c:pt idx="117">
                  <c:v>-1.0590427682387769E-2</c:v>
                </c:pt>
                <c:pt idx="118">
                  <c:v>2.7846628409632167E-2</c:v>
                </c:pt>
                <c:pt idx="119">
                  <c:v>1.7907253968584788E-3</c:v>
                </c:pt>
                <c:pt idx="120">
                  <c:v>-1.8154887515981159E-2</c:v>
                </c:pt>
                <c:pt idx="121">
                  <c:v>1.5894362206498796E-2</c:v>
                </c:pt>
                <c:pt idx="122">
                  <c:v>1.9801286347458495E-3</c:v>
                </c:pt>
                <c:pt idx="123">
                  <c:v>-8.3738261589718851E-3</c:v>
                </c:pt>
                <c:pt idx="124">
                  <c:v>4.9841201881339848E-3</c:v>
                </c:pt>
                <c:pt idx="125">
                  <c:v>7.7424838945490768E-3</c:v>
                </c:pt>
                <c:pt idx="126">
                  <c:v>-1.0033720965047097E-2</c:v>
                </c:pt>
                <c:pt idx="127">
                  <c:v>-1.0956257619401397E-2</c:v>
                </c:pt>
                <c:pt idx="128">
                  <c:v>-7.4998475977993155E-4</c:v>
                </c:pt>
                <c:pt idx="129">
                  <c:v>8.2954403407343377E-3</c:v>
                </c:pt>
                <c:pt idx="130">
                  <c:v>5.8703273273639682E-3</c:v>
                </c:pt>
                <c:pt idx="131">
                  <c:v>-1.3390945979075567E-2</c:v>
                </c:pt>
                <c:pt idx="132">
                  <c:v>-1.1352645791560295E-3</c:v>
                </c:pt>
                <c:pt idx="133">
                  <c:v>9.8328096822750261E-3</c:v>
                </c:pt>
                <c:pt idx="134">
                  <c:v>1.0367961040034394E-2</c:v>
                </c:pt>
                <c:pt idx="135">
                  <c:v>5.3247092276128428E-2</c:v>
                </c:pt>
                <c:pt idx="136">
                  <c:v>-1.682112732345873E-2</c:v>
                </c:pt>
                <c:pt idx="137">
                  <c:v>-2.6812925316617768E-2</c:v>
                </c:pt>
                <c:pt idx="138">
                  <c:v>-2.1183306524673873E-2</c:v>
                </c:pt>
                <c:pt idx="139">
                  <c:v>-4.3792020151097767E-3</c:v>
                </c:pt>
                <c:pt idx="140">
                  <c:v>-1.1941418211120124E-2</c:v>
                </c:pt>
                <c:pt idx="141">
                  <c:v>-6.3234666326328027E-3</c:v>
                </c:pt>
                <c:pt idx="142">
                  <c:v>-1.0657800799569747E-2</c:v>
                </c:pt>
                <c:pt idx="143">
                  <c:v>-1.0176712328767153E-2</c:v>
                </c:pt>
                <c:pt idx="144">
                  <c:v>-4.3704091382461965E-2</c:v>
                </c:pt>
                <c:pt idx="145">
                  <c:v>-2.8844450451084008E-3</c:v>
                </c:pt>
                <c:pt idx="146">
                  <c:v>-1.0207115309369224E-2</c:v>
                </c:pt>
                <c:pt idx="147">
                  <c:v>2.2133439117734986E-2</c:v>
                </c:pt>
                <c:pt idx="148">
                  <c:v>-7.6652254422799021E-2</c:v>
                </c:pt>
                <c:pt idx="149">
                  <c:v>-6.1348100407609806E-3</c:v>
                </c:pt>
                <c:pt idx="150">
                  <c:v>2.5268573682524793E-3</c:v>
                </c:pt>
                <c:pt idx="151">
                  <c:v>-3.1652977597842963E-3</c:v>
                </c:pt>
                <c:pt idx="152">
                  <c:v>9.9539578067395773E-3</c:v>
                </c:pt>
                <c:pt idx="153">
                  <c:v>1.1932427923762874E-2</c:v>
                </c:pt>
                <c:pt idx="154">
                  <c:v>-6.1006844289885687E-4</c:v>
                </c:pt>
                <c:pt idx="155">
                  <c:v>-7.4369993323627785E-3</c:v>
                </c:pt>
                <c:pt idx="156">
                  <c:v>1.2990676322386211E-2</c:v>
                </c:pt>
                <c:pt idx="157">
                  <c:v>-1.338038485722988E-3</c:v>
                </c:pt>
                <c:pt idx="158">
                  <c:v>-1.7994806470693684E-2</c:v>
                </c:pt>
                <c:pt idx="159">
                  <c:v>-1.7275029627885984E-2</c:v>
                </c:pt>
                <c:pt idx="160">
                  <c:v>-4.63160069628386E-3</c:v>
                </c:pt>
                <c:pt idx="161">
                  <c:v>-4.5242439968258136E-2</c:v>
                </c:pt>
                <c:pt idx="162">
                  <c:v>-8.919456329822795E-3</c:v>
                </c:pt>
                <c:pt idx="163">
                  <c:v>1.0840392552504486E-2</c:v>
                </c:pt>
                <c:pt idx="164">
                  <c:v>3.7411907056513885E-2</c:v>
                </c:pt>
                <c:pt idx="165">
                  <c:v>-1.6471654439180503E-2</c:v>
                </c:pt>
                <c:pt idx="166">
                  <c:v>-4.9108343711082737E-3</c:v>
                </c:pt>
                <c:pt idx="167">
                  <c:v>-3.3635330103026259E-2</c:v>
                </c:pt>
                <c:pt idx="168">
                  <c:v>1.0516640150209283E-2</c:v>
                </c:pt>
                <c:pt idx="169">
                  <c:v>-4.2467753330342325E-3</c:v>
                </c:pt>
                <c:pt idx="170">
                  <c:v>-1.3266729507113561E-2</c:v>
                </c:pt>
                <c:pt idx="171">
                  <c:v>2.4517282790740193E-2</c:v>
                </c:pt>
                <c:pt idx="172">
                  <c:v>-4.0783593440337926E-2</c:v>
                </c:pt>
                <c:pt idx="173">
                  <c:v>-2.6180082221291572E-2</c:v>
                </c:pt>
                <c:pt idx="174">
                  <c:v>2.0168486042080686E-2</c:v>
                </c:pt>
                <c:pt idx="175">
                  <c:v>3.76884238466264E-2</c:v>
                </c:pt>
                <c:pt idx="176">
                  <c:v>-1.6471950206007641E-2</c:v>
                </c:pt>
                <c:pt idx="177">
                  <c:v>-5.7298746483048721E-4</c:v>
                </c:pt>
                <c:pt idx="178">
                  <c:v>1.1927667651535462E-2</c:v>
                </c:pt>
                <c:pt idx="179">
                  <c:v>-7.266936363515694E-3</c:v>
                </c:pt>
                <c:pt idx="180">
                  <c:v>-2.5691742955785794E-2</c:v>
                </c:pt>
                <c:pt idx="181">
                  <c:v>1.3268502110910333E-2</c:v>
                </c:pt>
                <c:pt idx="182">
                  <c:v>-1.5720767245083419E-2</c:v>
                </c:pt>
                <c:pt idx="183">
                  <c:v>-1.4210267992769175E-2</c:v>
                </c:pt>
                <c:pt idx="184">
                  <c:v>2.8337083899752442E-2</c:v>
                </c:pt>
                <c:pt idx="185">
                  <c:v>-1.2696144546191775E-2</c:v>
                </c:pt>
                <c:pt idx="186">
                  <c:v>1.2700925292471472E-2</c:v>
                </c:pt>
                <c:pt idx="187">
                  <c:v>-1.3930062890808583E-2</c:v>
                </c:pt>
                <c:pt idx="188">
                  <c:v>-3.418670730101124E-2</c:v>
                </c:pt>
                <c:pt idx="189">
                  <c:v>9.3605123766660886E-3</c:v>
                </c:pt>
                <c:pt idx="190">
                  <c:v>-1.4476462408628859E-2</c:v>
                </c:pt>
                <c:pt idx="191">
                  <c:v>-7.6363766128389647E-3</c:v>
                </c:pt>
                <c:pt idx="192">
                  <c:v>-3.2318935297951955E-2</c:v>
                </c:pt>
                <c:pt idx="193">
                  <c:v>3.1895521574970227E-2</c:v>
                </c:pt>
                <c:pt idx="194">
                  <c:v>-1.2528399550990601E-2</c:v>
                </c:pt>
                <c:pt idx="195">
                  <c:v>-2.5386828749478334E-2</c:v>
                </c:pt>
                <c:pt idx="196">
                  <c:v>9.4116816744462435E-3</c:v>
                </c:pt>
                <c:pt idx="197">
                  <c:v>2.3312680148486323E-2</c:v>
                </c:pt>
                <c:pt idx="198">
                  <c:v>-2.4765048799406407E-2</c:v>
                </c:pt>
                <c:pt idx="199">
                  <c:v>-2.4768436295002965E-4</c:v>
                </c:pt>
                <c:pt idx="200">
                  <c:v>3.3664681269619551E-2</c:v>
                </c:pt>
                <c:pt idx="201">
                  <c:v>-3.2257937632408952E-2</c:v>
                </c:pt>
                <c:pt idx="202">
                  <c:v>-2.6852961021113925E-3</c:v>
                </c:pt>
                <c:pt idx="203">
                  <c:v>-9.6831569031199699E-4</c:v>
                </c:pt>
                <c:pt idx="204">
                  <c:v>2.1789895608190404E-2</c:v>
                </c:pt>
                <c:pt idx="205">
                  <c:v>-1.2130759319808926E-2</c:v>
                </c:pt>
                <c:pt idx="206">
                  <c:v>7.6276917654440141E-2</c:v>
                </c:pt>
                <c:pt idx="207">
                  <c:v>1.2698282242525336E-3</c:v>
                </c:pt>
                <c:pt idx="208">
                  <c:v>7.3493583453451711E-3</c:v>
                </c:pt>
                <c:pt idx="209">
                  <c:v>3.984486349512738E-3</c:v>
                </c:pt>
                <c:pt idx="210">
                  <c:v>-5.0912553260856076E-3</c:v>
                </c:pt>
                <c:pt idx="211">
                  <c:v>-1.7223201849308272E-3</c:v>
                </c:pt>
                <c:pt idx="212">
                  <c:v>-4.4596598960793951E-3</c:v>
                </c:pt>
                <c:pt idx="213">
                  <c:v>-1.6299831219009374E-2</c:v>
                </c:pt>
                <c:pt idx="214">
                  <c:v>-2.4331436837700944E-3</c:v>
                </c:pt>
                <c:pt idx="215">
                  <c:v>1.5796145167605351E-2</c:v>
                </c:pt>
                <c:pt idx="216">
                  <c:v>-1.2671502389455519E-2</c:v>
                </c:pt>
                <c:pt idx="217">
                  <c:v>-3.7839011160175563E-3</c:v>
                </c:pt>
                <c:pt idx="218">
                  <c:v>1.2936221521238727E-3</c:v>
                </c:pt>
                <c:pt idx="219">
                  <c:v>1.4615410523677709E-3</c:v>
                </c:pt>
                <c:pt idx="220">
                  <c:v>2.1252285059431761E-2</c:v>
                </c:pt>
                <c:pt idx="221">
                  <c:v>2.5016103689838431E-3</c:v>
                </c:pt>
                <c:pt idx="222">
                  <c:v>-8.3253068133345987E-3</c:v>
                </c:pt>
                <c:pt idx="223">
                  <c:v>2.5918558769039781E-2</c:v>
                </c:pt>
                <c:pt idx="224">
                  <c:v>6.8341995012414485E-3</c:v>
                </c:pt>
                <c:pt idx="225">
                  <c:v>9.2835850508606304E-3</c:v>
                </c:pt>
                <c:pt idx="226">
                  <c:v>4.6434044005372694E-3</c:v>
                </c:pt>
                <c:pt idx="227">
                  <c:v>-2.211321181931502E-3</c:v>
                </c:pt>
                <c:pt idx="228">
                  <c:v>4.3132814098747292E-3</c:v>
                </c:pt>
                <c:pt idx="229">
                  <c:v>9.0501038854414132E-3</c:v>
                </c:pt>
                <c:pt idx="230">
                  <c:v>-2.8661345543371786E-2</c:v>
                </c:pt>
                <c:pt idx="231">
                  <c:v>3.0080743605107939E-3</c:v>
                </c:pt>
                <c:pt idx="232">
                  <c:v>-2.2392779145751319E-2</c:v>
                </c:pt>
                <c:pt idx="233">
                  <c:v>2.0216983591006148E-2</c:v>
                </c:pt>
                <c:pt idx="234">
                  <c:v>-4.2668475442187836E-3</c:v>
                </c:pt>
                <c:pt idx="235">
                  <c:v>3.2592122676423302E-3</c:v>
                </c:pt>
                <c:pt idx="236">
                  <c:v>-2.6425983448226976E-2</c:v>
                </c:pt>
                <c:pt idx="237">
                  <c:v>1.4133936430985355E-2</c:v>
                </c:pt>
                <c:pt idx="238">
                  <c:v>-1.6521530680333522E-2</c:v>
                </c:pt>
                <c:pt idx="239">
                  <c:v>-1.6958619305776492E-2</c:v>
                </c:pt>
                <c:pt idx="243">
                  <c:v>-1.0944887062613391E-3</c:v>
                </c:pt>
                <c:pt idx="244">
                  <c:v>7.6276917654440141E-2</c:v>
                </c:pt>
                <c:pt idx="245">
                  <c:v>-7.6652254422799021E-2</c:v>
                </c:pt>
                <c:pt idx="246">
                  <c:v>1.9697238980082504E-2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6-4C14-BFBF-493006407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341663"/>
        <c:axId val="888911215"/>
      </c:lineChart>
      <c:dateAx>
        <c:axId val="6563416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11215"/>
        <c:crosses val="autoZero"/>
        <c:auto val="1"/>
        <c:lblOffset val="100"/>
        <c:baseTimeUnit val="days"/>
      </c:dateAx>
      <c:valAx>
        <c:axId val="88891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4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Contango(middle month contract)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middle!$I$1</c:f>
              <c:strCache>
                <c:ptCount val="1"/>
                <c:pt idx="0">
                  <c:v>Settle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middle!$I$2:$I$249</c:f>
              <c:numCache>
                <c:formatCode>General</c:formatCode>
                <c:ptCount val="248"/>
                <c:pt idx="0">
                  <c:v>774.3</c:v>
                </c:pt>
                <c:pt idx="1">
                  <c:v>775.9</c:v>
                </c:pt>
                <c:pt idx="2">
                  <c:v>760.05</c:v>
                </c:pt>
                <c:pt idx="3">
                  <c:v>746.65</c:v>
                </c:pt>
                <c:pt idx="4">
                  <c:v>739.6</c:v>
                </c:pt>
                <c:pt idx="5">
                  <c:v>770.55</c:v>
                </c:pt>
                <c:pt idx="6">
                  <c:v>784.75</c:v>
                </c:pt>
                <c:pt idx="7">
                  <c:v>759.85</c:v>
                </c:pt>
                <c:pt idx="8">
                  <c:v>742</c:v>
                </c:pt>
                <c:pt idx="9">
                  <c:v>757.55</c:v>
                </c:pt>
                <c:pt idx="10">
                  <c:v>780.15</c:v>
                </c:pt>
                <c:pt idx="11">
                  <c:v>758.15</c:v>
                </c:pt>
                <c:pt idx="12">
                  <c:v>752.75</c:v>
                </c:pt>
                <c:pt idx="13">
                  <c:v>760.85</c:v>
                </c:pt>
                <c:pt idx="14">
                  <c:v>742.8</c:v>
                </c:pt>
                <c:pt idx="15">
                  <c:v>738.45</c:v>
                </c:pt>
                <c:pt idx="16">
                  <c:v>723.9</c:v>
                </c:pt>
                <c:pt idx="17">
                  <c:v>724.8</c:v>
                </c:pt>
                <c:pt idx="18">
                  <c:v>775.3</c:v>
                </c:pt>
                <c:pt idx="19">
                  <c:v>772.7</c:v>
                </c:pt>
                <c:pt idx="20">
                  <c:v>797.05</c:v>
                </c:pt>
                <c:pt idx="21">
                  <c:v>794.9</c:v>
                </c:pt>
                <c:pt idx="22">
                  <c:v>786.65</c:v>
                </c:pt>
                <c:pt idx="23">
                  <c:v>785.3</c:v>
                </c:pt>
                <c:pt idx="24">
                  <c:v>791.35</c:v>
                </c:pt>
                <c:pt idx="25">
                  <c:v>818.8</c:v>
                </c:pt>
                <c:pt idx="26">
                  <c:v>801.25</c:v>
                </c:pt>
                <c:pt idx="27">
                  <c:v>779.95</c:v>
                </c:pt>
                <c:pt idx="28">
                  <c:v>788.3</c:v>
                </c:pt>
                <c:pt idx="29">
                  <c:v>784.05</c:v>
                </c:pt>
                <c:pt idx="30">
                  <c:v>785.65</c:v>
                </c:pt>
                <c:pt idx="31">
                  <c:v>796.45</c:v>
                </c:pt>
                <c:pt idx="32">
                  <c:v>782</c:v>
                </c:pt>
                <c:pt idx="33">
                  <c:v>793.75</c:v>
                </c:pt>
                <c:pt idx="34">
                  <c:v>799.35</c:v>
                </c:pt>
                <c:pt idx="35">
                  <c:v>790.3</c:v>
                </c:pt>
                <c:pt idx="36">
                  <c:v>791.15</c:v>
                </c:pt>
                <c:pt idx="37">
                  <c:v>795.45</c:v>
                </c:pt>
                <c:pt idx="38">
                  <c:v>817.7</c:v>
                </c:pt>
                <c:pt idx="39">
                  <c:v>806.85</c:v>
                </c:pt>
                <c:pt idx="40">
                  <c:v>829.55</c:v>
                </c:pt>
                <c:pt idx="41">
                  <c:v>804.15</c:v>
                </c:pt>
                <c:pt idx="42">
                  <c:v>757.8</c:v>
                </c:pt>
                <c:pt idx="43">
                  <c:v>758.3</c:v>
                </c:pt>
                <c:pt idx="44">
                  <c:v>738.75</c:v>
                </c:pt>
                <c:pt idx="45">
                  <c:v>741.1</c:v>
                </c:pt>
                <c:pt idx="46">
                  <c:v>747.7</c:v>
                </c:pt>
                <c:pt idx="47">
                  <c:v>754.8</c:v>
                </c:pt>
                <c:pt idx="48">
                  <c:v>732.65</c:v>
                </c:pt>
                <c:pt idx="49">
                  <c:v>752.15</c:v>
                </c:pt>
                <c:pt idx="50">
                  <c:v>741.6</c:v>
                </c:pt>
                <c:pt idx="51">
                  <c:v>740.1</c:v>
                </c:pt>
                <c:pt idx="52">
                  <c:v>731.6</c:v>
                </c:pt>
                <c:pt idx="53">
                  <c:v>725.4</c:v>
                </c:pt>
                <c:pt idx="54">
                  <c:v>719.95</c:v>
                </c:pt>
                <c:pt idx="55">
                  <c:v>722.7</c:v>
                </c:pt>
                <c:pt idx="56">
                  <c:v>716.2</c:v>
                </c:pt>
                <c:pt idx="57">
                  <c:v>729.6</c:v>
                </c:pt>
                <c:pt idx="58">
                  <c:v>739.05</c:v>
                </c:pt>
                <c:pt idx="59">
                  <c:v>739.4</c:v>
                </c:pt>
                <c:pt idx="60">
                  <c:v>730.45</c:v>
                </c:pt>
                <c:pt idx="61">
                  <c:v>719.45</c:v>
                </c:pt>
                <c:pt idx="62">
                  <c:v>732.45</c:v>
                </c:pt>
                <c:pt idx="63">
                  <c:v>729.65</c:v>
                </c:pt>
                <c:pt idx="64">
                  <c:v>752.25</c:v>
                </c:pt>
                <c:pt idx="65">
                  <c:v>761.25</c:v>
                </c:pt>
                <c:pt idx="66">
                  <c:v>782.5</c:v>
                </c:pt>
                <c:pt idx="67">
                  <c:v>777.6</c:v>
                </c:pt>
                <c:pt idx="68">
                  <c:v>774.85</c:v>
                </c:pt>
                <c:pt idx="69">
                  <c:v>792.4</c:v>
                </c:pt>
                <c:pt idx="70">
                  <c:v>794.6</c:v>
                </c:pt>
                <c:pt idx="71">
                  <c:v>778.8</c:v>
                </c:pt>
                <c:pt idx="72">
                  <c:v>776.5</c:v>
                </c:pt>
                <c:pt idx="73">
                  <c:v>781.7</c:v>
                </c:pt>
                <c:pt idx="74">
                  <c:v>794.1</c:v>
                </c:pt>
                <c:pt idx="75">
                  <c:v>788.6</c:v>
                </c:pt>
                <c:pt idx="76">
                  <c:v>793.05</c:v>
                </c:pt>
                <c:pt idx="77">
                  <c:v>788.8</c:v>
                </c:pt>
                <c:pt idx="78">
                  <c:v>760.6</c:v>
                </c:pt>
                <c:pt idx="79">
                  <c:v>766.5</c:v>
                </c:pt>
                <c:pt idx="80">
                  <c:v>780.3</c:v>
                </c:pt>
                <c:pt idx="81">
                  <c:v>790.7</c:v>
                </c:pt>
                <c:pt idx="82">
                  <c:v>805.85</c:v>
                </c:pt>
                <c:pt idx="83">
                  <c:v>770.9</c:v>
                </c:pt>
                <c:pt idx="84">
                  <c:v>750.25</c:v>
                </c:pt>
                <c:pt idx="85">
                  <c:v>768.95</c:v>
                </c:pt>
                <c:pt idx="86">
                  <c:v>784.65</c:v>
                </c:pt>
                <c:pt idx="87">
                  <c:v>765.85</c:v>
                </c:pt>
                <c:pt idx="88">
                  <c:v>768.85</c:v>
                </c:pt>
                <c:pt idx="89">
                  <c:v>774.65</c:v>
                </c:pt>
                <c:pt idx="90">
                  <c:v>753.25</c:v>
                </c:pt>
                <c:pt idx="91">
                  <c:v>754.9</c:v>
                </c:pt>
                <c:pt idx="92">
                  <c:v>729.15</c:v>
                </c:pt>
                <c:pt idx="93">
                  <c:v>722.85</c:v>
                </c:pt>
                <c:pt idx="94">
                  <c:v>727.9</c:v>
                </c:pt>
                <c:pt idx="95">
                  <c:v>735.25</c:v>
                </c:pt>
                <c:pt idx="96">
                  <c:v>733.95</c:v>
                </c:pt>
                <c:pt idx="97">
                  <c:v>713.8</c:v>
                </c:pt>
                <c:pt idx="98">
                  <c:v>722.15</c:v>
                </c:pt>
                <c:pt idx="99">
                  <c:v>721.35</c:v>
                </c:pt>
                <c:pt idx="100">
                  <c:v>715.75</c:v>
                </c:pt>
                <c:pt idx="101">
                  <c:v>730.6</c:v>
                </c:pt>
                <c:pt idx="102">
                  <c:v>742.25</c:v>
                </c:pt>
                <c:pt idx="103">
                  <c:v>742.15</c:v>
                </c:pt>
                <c:pt idx="104">
                  <c:v>731.55</c:v>
                </c:pt>
                <c:pt idx="105">
                  <c:v>742</c:v>
                </c:pt>
                <c:pt idx="106">
                  <c:v>756.85</c:v>
                </c:pt>
                <c:pt idx="107">
                  <c:v>779.85</c:v>
                </c:pt>
                <c:pt idx="108">
                  <c:v>770.85</c:v>
                </c:pt>
                <c:pt idx="109">
                  <c:v>786.9</c:v>
                </c:pt>
                <c:pt idx="110">
                  <c:v>778.9</c:v>
                </c:pt>
                <c:pt idx="111">
                  <c:v>784.75</c:v>
                </c:pt>
                <c:pt idx="112">
                  <c:v>784.4</c:v>
                </c:pt>
                <c:pt idx="113">
                  <c:v>783.6</c:v>
                </c:pt>
                <c:pt idx="114">
                  <c:v>775.05</c:v>
                </c:pt>
                <c:pt idx="115">
                  <c:v>780.8</c:v>
                </c:pt>
                <c:pt idx="116">
                  <c:v>787.5</c:v>
                </c:pt>
                <c:pt idx="117">
                  <c:v>782.05</c:v>
                </c:pt>
                <c:pt idx="118">
                  <c:v>776.35</c:v>
                </c:pt>
                <c:pt idx="119">
                  <c:v>796.5</c:v>
                </c:pt>
                <c:pt idx="120">
                  <c:v>797.1</c:v>
                </c:pt>
                <c:pt idx="121">
                  <c:v>783.35</c:v>
                </c:pt>
                <c:pt idx="122">
                  <c:v>794.9</c:v>
                </c:pt>
                <c:pt idx="123">
                  <c:v>794.85</c:v>
                </c:pt>
                <c:pt idx="124">
                  <c:v>791.3</c:v>
                </c:pt>
                <c:pt idx="125">
                  <c:v>794.85</c:v>
                </c:pt>
                <c:pt idx="126">
                  <c:v>800.1</c:v>
                </c:pt>
                <c:pt idx="127">
                  <c:v>793.15</c:v>
                </c:pt>
                <c:pt idx="128">
                  <c:v>784.95</c:v>
                </c:pt>
                <c:pt idx="129">
                  <c:v>784.8</c:v>
                </c:pt>
                <c:pt idx="130">
                  <c:v>791.55</c:v>
                </c:pt>
                <c:pt idx="131">
                  <c:v>795.95</c:v>
                </c:pt>
                <c:pt idx="132">
                  <c:v>786.35</c:v>
                </c:pt>
                <c:pt idx="133">
                  <c:v>785.7</c:v>
                </c:pt>
                <c:pt idx="134">
                  <c:v>793.1</c:v>
                </c:pt>
                <c:pt idx="135">
                  <c:v>803.65</c:v>
                </c:pt>
                <c:pt idx="136">
                  <c:v>844.05</c:v>
                </c:pt>
                <c:pt idx="137">
                  <c:v>828.55</c:v>
                </c:pt>
                <c:pt idx="138">
                  <c:v>807.65</c:v>
                </c:pt>
                <c:pt idx="139">
                  <c:v>789.45</c:v>
                </c:pt>
                <c:pt idx="140">
                  <c:v>787</c:v>
                </c:pt>
                <c:pt idx="141">
                  <c:v>777.2</c:v>
                </c:pt>
                <c:pt idx="142">
                  <c:v>772.55</c:v>
                </c:pt>
                <c:pt idx="143">
                  <c:v>764.45</c:v>
                </c:pt>
                <c:pt idx="144">
                  <c:v>756</c:v>
                </c:pt>
                <c:pt idx="145">
                  <c:v>724.45</c:v>
                </c:pt>
                <c:pt idx="146">
                  <c:v>721.85</c:v>
                </c:pt>
                <c:pt idx="147">
                  <c:v>715.3</c:v>
                </c:pt>
                <c:pt idx="148">
                  <c:v>730.95</c:v>
                </c:pt>
                <c:pt idx="149">
                  <c:v>675.3</c:v>
                </c:pt>
                <c:pt idx="150">
                  <c:v>671.15</c:v>
                </c:pt>
                <c:pt idx="151">
                  <c:v>672.05</c:v>
                </c:pt>
                <c:pt idx="152">
                  <c:v>670.45</c:v>
                </c:pt>
                <c:pt idx="153">
                  <c:v>678.95</c:v>
                </c:pt>
                <c:pt idx="154">
                  <c:v>686.2</c:v>
                </c:pt>
                <c:pt idx="155">
                  <c:v>684.75</c:v>
                </c:pt>
                <c:pt idx="156">
                  <c:v>679.75</c:v>
                </c:pt>
                <c:pt idx="157">
                  <c:v>688.95</c:v>
                </c:pt>
                <c:pt idx="158">
                  <c:v>687.2</c:v>
                </c:pt>
                <c:pt idx="159">
                  <c:v>674.7</c:v>
                </c:pt>
                <c:pt idx="160">
                  <c:v>663.8</c:v>
                </c:pt>
                <c:pt idx="161">
                  <c:v>661</c:v>
                </c:pt>
                <c:pt idx="162">
                  <c:v>631.29999999999995</c:v>
                </c:pt>
                <c:pt idx="163">
                  <c:v>625.75</c:v>
                </c:pt>
                <c:pt idx="164">
                  <c:v>633.1</c:v>
                </c:pt>
                <c:pt idx="165">
                  <c:v>656.4</c:v>
                </c:pt>
                <c:pt idx="166">
                  <c:v>646.65</c:v>
                </c:pt>
                <c:pt idx="167">
                  <c:v>642.79999999999995</c:v>
                </c:pt>
                <c:pt idx="168">
                  <c:v>621.9</c:v>
                </c:pt>
                <c:pt idx="169">
                  <c:v>628.20000000000005</c:v>
                </c:pt>
                <c:pt idx="170">
                  <c:v>625.95000000000005</c:v>
                </c:pt>
                <c:pt idx="171">
                  <c:v>616.95000000000005</c:v>
                </c:pt>
                <c:pt idx="172">
                  <c:v>632.25</c:v>
                </c:pt>
                <c:pt idx="173">
                  <c:v>606.45000000000005</c:v>
                </c:pt>
                <c:pt idx="174">
                  <c:v>591.35</c:v>
                </c:pt>
                <c:pt idx="175">
                  <c:v>602.54999999999995</c:v>
                </c:pt>
                <c:pt idx="176">
                  <c:v>625.54999999999995</c:v>
                </c:pt>
                <c:pt idx="177">
                  <c:v>615.29999999999995</c:v>
                </c:pt>
                <c:pt idx="178">
                  <c:v>615.5</c:v>
                </c:pt>
                <c:pt idx="179">
                  <c:v>622.9</c:v>
                </c:pt>
                <c:pt idx="180">
                  <c:v>617.45000000000005</c:v>
                </c:pt>
                <c:pt idx="181">
                  <c:v>602.54999999999995</c:v>
                </c:pt>
                <c:pt idx="182">
                  <c:v>610.85</c:v>
                </c:pt>
                <c:pt idx="183">
                  <c:v>601.79999999999995</c:v>
                </c:pt>
                <c:pt idx="184">
                  <c:v>592.79999999999995</c:v>
                </c:pt>
                <c:pt idx="185">
                  <c:v>610.29999999999995</c:v>
                </c:pt>
                <c:pt idx="186">
                  <c:v>602.45000000000005</c:v>
                </c:pt>
                <c:pt idx="187">
                  <c:v>609.29999999999995</c:v>
                </c:pt>
                <c:pt idx="188">
                  <c:v>601</c:v>
                </c:pt>
                <c:pt idx="189">
                  <c:v>580.54999999999995</c:v>
                </c:pt>
                <c:pt idx="190">
                  <c:v>586.15</c:v>
                </c:pt>
                <c:pt idx="191">
                  <c:v>577.79999999999995</c:v>
                </c:pt>
                <c:pt idx="192">
                  <c:v>573</c:v>
                </c:pt>
                <c:pt idx="193">
                  <c:v>555.15</c:v>
                </c:pt>
                <c:pt idx="194">
                  <c:v>573.15</c:v>
                </c:pt>
                <c:pt idx="195">
                  <c:v>565.65</c:v>
                </c:pt>
                <c:pt idx="196">
                  <c:v>551.29999999999995</c:v>
                </c:pt>
                <c:pt idx="197">
                  <c:v>556.65</c:v>
                </c:pt>
                <c:pt idx="198">
                  <c:v>568.85</c:v>
                </c:pt>
                <c:pt idx="199">
                  <c:v>555</c:v>
                </c:pt>
                <c:pt idx="200">
                  <c:v>556.54999999999995</c:v>
                </c:pt>
                <c:pt idx="201">
                  <c:v>574.20000000000005</c:v>
                </c:pt>
                <c:pt idx="202">
                  <c:v>556.85</c:v>
                </c:pt>
                <c:pt idx="203">
                  <c:v>554.95000000000005</c:v>
                </c:pt>
                <c:pt idx="204">
                  <c:v>554.54999999999995</c:v>
                </c:pt>
                <c:pt idx="205">
                  <c:v>566.9</c:v>
                </c:pt>
                <c:pt idx="206">
                  <c:v>560.25</c:v>
                </c:pt>
                <c:pt idx="207">
                  <c:v>602.85</c:v>
                </c:pt>
                <c:pt idx="208">
                  <c:v>603.1</c:v>
                </c:pt>
                <c:pt idx="209">
                  <c:v>607.04999999999995</c:v>
                </c:pt>
                <c:pt idx="210">
                  <c:v>609.5</c:v>
                </c:pt>
                <c:pt idx="211">
                  <c:v>606.6</c:v>
                </c:pt>
                <c:pt idx="212">
                  <c:v>605.75</c:v>
                </c:pt>
                <c:pt idx="213">
                  <c:v>603</c:v>
                </c:pt>
                <c:pt idx="214">
                  <c:v>593.4</c:v>
                </c:pt>
                <c:pt idx="215">
                  <c:v>592.20000000000005</c:v>
                </c:pt>
                <c:pt idx="216">
                  <c:v>601.45000000000005</c:v>
                </c:pt>
                <c:pt idx="217">
                  <c:v>593.54999999999995</c:v>
                </c:pt>
                <c:pt idx="218">
                  <c:v>591.70000000000005</c:v>
                </c:pt>
                <c:pt idx="219">
                  <c:v>592.20000000000005</c:v>
                </c:pt>
                <c:pt idx="220">
                  <c:v>593.54999999999995</c:v>
                </c:pt>
                <c:pt idx="221">
                  <c:v>606.6</c:v>
                </c:pt>
                <c:pt idx="222">
                  <c:v>607.5</c:v>
                </c:pt>
                <c:pt idx="223">
                  <c:v>602.6</c:v>
                </c:pt>
                <c:pt idx="224">
                  <c:v>618.79999999999995</c:v>
                </c:pt>
                <c:pt idx="225">
                  <c:v>623</c:v>
                </c:pt>
                <c:pt idx="226">
                  <c:v>628.29999999999995</c:v>
                </c:pt>
                <c:pt idx="227">
                  <c:v>632.4</c:v>
                </c:pt>
                <c:pt idx="228">
                  <c:v>629.75</c:v>
                </c:pt>
                <c:pt idx="229">
                  <c:v>633.65</c:v>
                </c:pt>
                <c:pt idx="230">
                  <c:v>639.54999999999995</c:v>
                </c:pt>
                <c:pt idx="231">
                  <c:v>620.54999999999995</c:v>
                </c:pt>
                <c:pt idx="232">
                  <c:v>623.15</c:v>
                </c:pt>
                <c:pt idx="233">
                  <c:v>608.95000000000005</c:v>
                </c:pt>
                <c:pt idx="234">
                  <c:v>621.54999999999995</c:v>
                </c:pt>
                <c:pt idx="235">
                  <c:v>619.04999999999995</c:v>
                </c:pt>
                <c:pt idx="236">
                  <c:v>621.4</c:v>
                </c:pt>
                <c:pt idx="237">
                  <c:v>605.5</c:v>
                </c:pt>
                <c:pt idx="238">
                  <c:v>612.15</c:v>
                </c:pt>
                <c:pt idx="239">
                  <c:v>602.35</c:v>
                </c:pt>
                <c:pt idx="240">
                  <c:v>591.79999999999995</c:v>
                </c:pt>
                <c:pt idx="244" formatCode="0.000">
                  <c:v>708.79999999999927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E3-4332-A402-47ECA97A5DD8}"/>
            </c:ext>
          </c:extLst>
        </c:ser>
        <c:ser>
          <c:idx val="1"/>
          <c:order val="1"/>
          <c:tx>
            <c:strRef>
              <c:f>middle!$N$1</c:f>
              <c:strCache>
                <c:ptCount val="1"/>
                <c:pt idx="0">
                  <c:v>Underlying Value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middle!$N$2:$N$249</c:f>
              <c:numCache>
                <c:formatCode>General</c:formatCode>
                <c:ptCount val="248"/>
                <c:pt idx="0">
                  <c:v>769.65</c:v>
                </c:pt>
                <c:pt idx="1">
                  <c:v>771.6</c:v>
                </c:pt>
                <c:pt idx="2">
                  <c:v>757.05</c:v>
                </c:pt>
                <c:pt idx="3">
                  <c:v>744.25</c:v>
                </c:pt>
                <c:pt idx="4">
                  <c:v>736.4</c:v>
                </c:pt>
                <c:pt idx="5">
                  <c:v>766.75</c:v>
                </c:pt>
                <c:pt idx="6">
                  <c:v>779.65</c:v>
                </c:pt>
                <c:pt idx="7">
                  <c:v>756.25</c:v>
                </c:pt>
                <c:pt idx="8">
                  <c:v>735.5</c:v>
                </c:pt>
                <c:pt idx="9">
                  <c:v>752.75</c:v>
                </c:pt>
                <c:pt idx="10">
                  <c:v>775.5</c:v>
                </c:pt>
                <c:pt idx="11">
                  <c:v>756.3</c:v>
                </c:pt>
                <c:pt idx="12">
                  <c:v>749.1</c:v>
                </c:pt>
                <c:pt idx="13">
                  <c:v>759</c:v>
                </c:pt>
                <c:pt idx="14">
                  <c:v>738.85</c:v>
                </c:pt>
                <c:pt idx="15">
                  <c:v>734.45</c:v>
                </c:pt>
                <c:pt idx="16">
                  <c:v>720.95</c:v>
                </c:pt>
                <c:pt idx="17">
                  <c:v>719.8</c:v>
                </c:pt>
                <c:pt idx="18">
                  <c:v>773.05</c:v>
                </c:pt>
                <c:pt idx="19">
                  <c:v>770.5</c:v>
                </c:pt>
                <c:pt idx="20">
                  <c:v>791.55</c:v>
                </c:pt>
                <c:pt idx="21">
                  <c:v>792.55</c:v>
                </c:pt>
                <c:pt idx="22">
                  <c:v>781.4</c:v>
                </c:pt>
                <c:pt idx="23">
                  <c:v>779.15</c:v>
                </c:pt>
                <c:pt idx="24">
                  <c:v>785.9</c:v>
                </c:pt>
                <c:pt idx="25">
                  <c:v>815.3</c:v>
                </c:pt>
                <c:pt idx="26">
                  <c:v>795.95</c:v>
                </c:pt>
                <c:pt idx="27">
                  <c:v>774.7</c:v>
                </c:pt>
                <c:pt idx="28">
                  <c:v>783.1</c:v>
                </c:pt>
                <c:pt idx="29">
                  <c:v>780.6</c:v>
                </c:pt>
                <c:pt idx="30">
                  <c:v>782.65</c:v>
                </c:pt>
                <c:pt idx="31">
                  <c:v>794</c:v>
                </c:pt>
                <c:pt idx="32">
                  <c:v>778.9</c:v>
                </c:pt>
                <c:pt idx="33">
                  <c:v>789.8</c:v>
                </c:pt>
                <c:pt idx="34">
                  <c:v>796.35</c:v>
                </c:pt>
                <c:pt idx="35">
                  <c:v>787.45</c:v>
                </c:pt>
                <c:pt idx="36">
                  <c:v>790</c:v>
                </c:pt>
                <c:pt idx="37">
                  <c:v>792.15</c:v>
                </c:pt>
                <c:pt idx="38">
                  <c:v>810.7</c:v>
                </c:pt>
                <c:pt idx="39">
                  <c:v>804.85</c:v>
                </c:pt>
                <c:pt idx="40">
                  <c:v>823.55</c:v>
                </c:pt>
                <c:pt idx="41">
                  <c:v>796.35</c:v>
                </c:pt>
                <c:pt idx="42">
                  <c:v>752.35</c:v>
                </c:pt>
                <c:pt idx="43">
                  <c:v>751.35</c:v>
                </c:pt>
                <c:pt idx="44">
                  <c:v>733.3</c:v>
                </c:pt>
                <c:pt idx="45">
                  <c:v>734.55</c:v>
                </c:pt>
                <c:pt idx="46">
                  <c:v>740</c:v>
                </c:pt>
                <c:pt idx="47">
                  <c:v>750.6</c:v>
                </c:pt>
                <c:pt idx="48">
                  <c:v>726.2</c:v>
                </c:pt>
                <c:pt idx="49">
                  <c:v>745.65</c:v>
                </c:pt>
                <c:pt idx="50">
                  <c:v>735.7</c:v>
                </c:pt>
                <c:pt idx="51">
                  <c:v>734.35</c:v>
                </c:pt>
                <c:pt idx="52">
                  <c:v>725.6</c:v>
                </c:pt>
                <c:pt idx="53">
                  <c:v>720.65</c:v>
                </c:pt>
                <c:pt idx="54">
                  <c:v>715.4</c:v>
                </c:pt>
                <c:pt idx="55">
                  <c:v>718.5</c:v>
                </c:pt>
                <c:pt idx="56">
                  <c:v>711.85</c:v>
                </c:pt>
                <c:pt idx="57">
                  <c:v>723.95</c:v>
                </c:pt>
                <c:pt idx="58">
                  <c:v>732.95</c:v>
                </c:pt>
                <c:pt idx="59">
                  <c:v>733.15</c:v>
                </c:pt>
                <c:pt idx="60">
                  <c:v>724.35</c:v>
                </c:pt>
                <c:pt idx="61">
                  <c:v>715.9</c:v>
                </c:pt>
                <c:pt idx="62">
                  <c:v>725.85</c:v>
                </c:pt>
                <c:pt idx="63">
                  <c:v>724.75</c:v>
                </c:pt>
                <c:pt idx="64">
                  <c:v>746.55</c:v>
                </c:pt>
                <c:pt idx="65">
                  <c:v>757.25</c:v>
                </c:pt>
                <c:pt idx="66">
                  <c:v>776.95</c:v>
                </c:pt>
                <c:pt idx="67">
                  <c:v>769.85</c:v>
                </c:pt>
                <c:pt idx="68">
                  <c:v>770.2</c:v>
                </c:pt>
                <c:pt idx="69">
                  <c:v>786.55</c:v>
                </c:pt>
                <c:pt idx="70">
                  <c:v>788.3</c:v>
                </c:pt>
                <c:pt idx="71">
                  <c:v>788.3</c:v>
                </c:pt>
                <c:pt idx="72">
                  <c:v>770.05</c:v>
                </c:pt>
                <c:pt idx="73">
                  <c:v>776.2</c:v>
                </c:pt>
                <c:pt idx="74">
                  <c:v>788.95</c:v>
                </c:pt>
                <c:pt idx="75">
                  <c:v>783.1</c:v>
                </c:pt>
                <c:pt idx="76">
                  <c:v>788.8</c:v>
                </c:pt>
                <c:pt idx="77">
                  <c:v>786.15</c:v>
                </c:pt>
                <c:pt idx="78">
                  <c:v>755.6</c:v>
                </c:pt>
                <c:pt idx="79">
                  <c:v>762.9</c:v>
                </c:pt>
                <c:pt idx="80">
                  <c:v>778.3</c:v>
                </c:pt>
                <c:pt idx="81">
                  <c:v>787.8</c:v>
                </c:pt>
                <c:pt idx="82">
                  <c:v>797.8</c:v>
                </c:pt>
                <c:pt idx="83">
                  <c:v>763.95</c:v>
                </c:pt>
                <c:pt idx="84">
                  <c:v>743.5</c:v>
                </c:pt>
                <c:pt idx="85">
                  <c:v>759.85</c:v>
                </c:pt>
                <c:pt idx="86">
                  <c:v>778.45</c:v>
                </c:pt>
                <c:pt idx="87">
                  <c:v>761.15</c:v>
                </c:pt>
                <c:pt idx="88">
                  <c:v>763.15</c:v>
                </c:pt>
                <c:pt idx="89">
                  <c:v>767.9</c:v>
                </c:pt>
                <c:pt idx="90">
                  <c:v>749.7</c:v>
                </c:pt>
                <c:pt idx="91">
                  <c:v>748.75</c:v>
                </c:pt>
                <c:pt idx="92">
                  <c:v>722.6</c:v>
                </c:pt>
                <c:pt idx="93">
                  <c:v>716.75</c:v>
                </c:pt>
                <c:pt idx="94">
                  <c:v>722.8</c:v>
                </c:pt>
                <c:pt idx="95">
                  <c:v>731.1</c:v>
                </c:pt>
                <c:pt idx="96">
                  <c:v>731.2</c:v>
                </c:pt>
                <c:pt idx="97">
                  <c:v>708.85</c:v>
                </c:pt>
                <c:pt idx="98">
                  <c:v>719.25</c:v>
                </c:pt>
                <c:pt idx="99">
                  <c:v>719.45</c:v>
                </c:pt>
                <c:pt idx="100">
                  <c:v>712.05</c:v>
                </c:pt>
                <c:pt idx="101">
                  <c:v>724.95</c:v>
                </c:pt>
                <c:pt idx="102">
                  <c:v>736.1</c:v>
                </c:pt>
                <c:pt idx="103">
                  <c:v>733.35</c:v>
                </c:pt>
                <c:pt idx="104">
                  <c:v>725.2</c:v>
                </c:pt>
                <c:pt idx="105">
                  <c:v>735.85</c:v>
                </c:pt>
                <c:pt idx="106">
                  <c:v>750.75</c:v>
                </c:pt>
                <c:pt idx="107">
                  <c:v>773.25</c:v>
                </c:pt>
                <c:pt idx="108">
                  <c:v>766.25</c:v>
                </c:pt>
                <c:pt idx="109">
                  <c:v>778.65</c:v>
                </c:pt>
                <c:pt idx="110">
                  <c:v>771.6</c:v>
                </c:pt>
                <c:pt idx="111">
                  <c:v>777.35</c:v>
                </c:pt>
                <c:pt idx="112">
                  <c:v>777.35</c:v>
                </c:pt>
                <c:pt idx="113">
                  <c:v>776.6</c:v>
                </c:pt>
                <c:pt idx="114">
                  <c:v>768.3</c:v>
                </c:pt>
                <c:pt idx="115">
                  <c:v>775.85</c:v>
                </c:pt>
                <c:pt idx="116">
                  <c:v>781.9</c:v>
                </c:pt>
                <c:pt idx="117">
                  <c:v>775.05</c:v>
                </c:pt>
                <c:pt idx="118">
                  <c:v>769.25</c:v>
                </c:pt>
                <c:pt idx="119">
                  <c:v>784.25</c:v>
                </c:pt>
                <c:pt idx="120">
                  <c:v>786.25</c:v>
                </c:pt>
                <c:pt idx="121">
                  <c:v>772.65</c:v>
                </c:pt>
                <c:pt idx="122">
                  <c:v>784.35</c:v>
                </c:pt>
                <c:pt idx="123">
                  <c:v>786.6</c:v>
                </c:pt>
                <c:pt idx="124">
                  <c:v>782.1</c:v>
                </c:pt>
                <c:pt idx="125">
                  <c:v>785.95</c:v>
                </c:pt>
                <c:pt idx="126">
                  <c:v>790.05</c:v>
                </c:pt>
                <c:pt idx="127">
                  <c:v>782.85</c:v>
                </c:pt>
                <c:pt idx="128">
                  <c:v>776.95</c:v>
                </c:pt>
                <c:pt idx="129">
                  <c:v>777.6</c:v>
                </c:pt>
                <c:pt idx="130">
                  <c:v>782.4</c:v>
                </c:pt>
                <c:pt idx="131">
                  <c:v>789.55</c:v>
                </c:pt>
                <c:pt idx="132">
                  <c:v>780.15</c:v>
                </c:pt>
                <c:pt idx="133">
                  <c:v>778.6</c:v>
                </c:pt>
                <c:pt idx="134">
                  <c:v>785.3</c:v>
                </c:pt>
                <c:pt idx="135">
                  <c:v>795.55</c:v>
                </c:pt>
                <c:pt idx="136">
                  <c:v>831.15</c:v>
                </c:pt>
                <c:pt idx="137">
                  <c:v>819.05</c:v>
                </c:pt>
                <c:pt idx="138">
                  <c:v>799.3</c:v>
                </c:pt>
                <c:pt idx="139">
                  <c:v>779.05</c:v>
                </c:pt>
                <c:pt idx="140">
                  <c:v>778.9</c:v>
                </c:pt>
                <c:pt idx="141">
                  <c:v>770.7</c:v>
                </c:pt>
                <c:pt idx="142">
                  <c:v>765.2</c:v>
                </c:pt>
                <c:pt idx="143">
                  <c:v>756.65</c:v>
                </c:pt>
                <c:pt idx="144">
                  <c:v>748.25</c:v>
                </c:pt>
                <c:pt idx="145">
                  <c:v>717.2</c:v>
                </c:pt>
                <c:pt idx="146">
                  <c:v>714.9</c:v>
                </c:pt>
                <c:pt idx="147">
                  <c:v>709.55</c:v>
                </c:pt>
                <c:pt idx="148">
                  <c:v>726.3</c:v>
                </c:pt>
                <c:pt idx="149">
                  <c:v>670.45</c:v>
                </c:pt>
                <c:pt idx="150">
                  <c:v>664.25</c:v>
                </c:pt>
                <c:pt idx="151">
                  <c:v>666.45</c:v>
                </c:pt>
                <c:pt idx="152">
                  <c:v>664.55</c:v>
                </c:pt>
                <c:pt idx="153">
                  <c:v>672.15</c:v>
                </c:pt>
                <c:pt idx="154">
                  <c:v>680.65</c:v>
                </c:pt>
                <c:pt idx="155">
                  <c:v>681.7</c:v>
                </c:pt>
                <c:pt idx="156">
                  <c:v>674.7</c:v>
                </c:pt>
                <c:pt idx="157">
                  <c:v>686.75</c:v>
                </c:pt>
                <c:pt idx="158">
                  <c:v>684.35</c:v>
                </c:pt>
                <c:pt idx="159">
                  <c:v>672.4</c:v>
                </c:pt>
                <c:pt idx="160">
                  <c:v>656.85</c:v>
                </c:pt>
                <c:pt idx="161">
                  <c:v>653.75</c:v>
                </c:pt>
                <c:pt idx="162">
                  <c:v>624.54999999999995</c:v>
                </c:pt>
                <c:pt idx="163">
                  <c:v>619.4</c:v>
                </c:pt>
                <c:pt idx="164">
                  <c:v>627.15</c:v>
                </c:pt>
                <c:pt idx="165">
                  <c:v>652.20000000000005</c:v>
                </c:pt>
                <c:pt idx="166">
                  <c:v>641.54999999999995</c:v>
                </c:pt>
                <c:pt idx="167">
                  <c:v>637.1</c:v>
                </c:pt>
                <c:pt idx="168">
                  <c:v>616.9</c:v>
                </c:pt>
                <c:pt idx="169">
                  <c:v>623.29999999999995</c:v>
                </c:pt>
                <c:pt idx="170">
                  <c:v>622.25</c:v>
                </c:pt>
                <c:pt idx="171">
                  <c:v>612.4</c:v>
                </c:pt>
                <c:pt idx="172">
                  <c:v>627.15</c:v>
                </c:pt>
                <c:pt idx="173">
                  <c:v>602.45000000000005</c:v>
                </c:pt>
                <c:pt idx="174">
                  <c:v>586.29999999999995</c:v>
                </c:pt>
                <c:pt idx="175">
                  <c:v>599.70000000000005</c:v>
                </c:pt>
                <c:pt idx="176">
                  <c:v>621.20000000000005</c:v>
                </c:pt>
                <c:pt idx="177">
                  <c:v>612.25</c:v>
                </c:pt>
                <c:pt idx="178">
                  <c:v>608.04999999999995</c:v>
                </c:pt>
                <c:pt idx="179">
                  <c:v>615.35</c:v>
                </c:pt>
                <c:pt idx="180">
                  <c:v>610.9</c:v>
                </c:pt>
                <c:pt idx="181">
                  <c:v>596.20000000000005</c:v>
                </c:pt>
                <c:pt idx="182">
                  <c:v>605.1</c:v>
                </c:pt>
                <c:pt idx="183">
                  <c:v>597.20000000000005</c:v>
                </c:pt>
                <c:pt idx="184">
                  <c:v>586.79999999999995</c:v>
                </c:pt>
                <c:pt idx="185">
                  <c:v>603.79999999999995</c:v>
                </c:pt>
                <c:pt idx="186">
                  <c:v>597.1</c:v>
                </c:pt>
                <c:pt idx="187">
                  <c:v>605.29999999999995</c:v>
                </c:pt>
                <c:pt idx="188">
                  <c:v>595.75</c:v>
                </c:pt>
                <c:pt idx="189">
                  <c:v>575.6</c:v>
                </c:pt>
                <c:pt idx="190">
                  <c:v>581.1</c:v>
                </c:pt>
                <c:pt idx="191">
                  <c:v>573.15</c:v>
                </c:pt>
                <c:pt idx="192">
                  <c:v>569.9</c:v>
                </c:pt>
                <c:pt idx="193">
                  <c:v>552.4</c:v>
                </c:pt>
                <c:pt idx="194">
                  <c:v>570.15</c:v>
                </c:pt>
                <c:pt idx="195">
                  <c:v>561.75</c:v>
                </c:pt>
                <c:pt idx="196">
                  <c:v>548.35</c:v>
                </c:pt>
                <c:pt idx="197">
                  <c:v>553.9</c:v>
                </c:pt>
                <c:pt idx="198">
                  <c:v>563.45000000000005</c:v>
                </c:pt>
                <c:pt idx="199">
                  <c:v>551.15</c:v>
                </c:pt>
                <c:pt idx="200">
                  <c:v>551.95000000000005</c:v>
                </c:pt>
                <c:pt idx="201">
                  <c:v>571.25</c:v>
                </c:pt>
                <c:pt idx="202">
                  <c:v>550.6</c:v>
                </c:pt>
                <c:pt idx="203">
                  <c:v>548.65</c:v>
                </c:pt>
                <c:pt idx="204">
                  <c:v>548.15</c:v>
                </c:pt>
                <c:pt idx="205">
                  <c:v>562</c:v>
                </c:pt>
                <c:pt idx="206">
                  <c:v>554.70000000000005</c:v>
                </c:pt>
                <c:pt idx="207">
                  <c:v>598</c:v>
                </c:pt>
                <c:pt idx="208">
                  <c:v>598.85</c:v>
                </c:pt>
                <c:pt idx="209">
                  <c:v>602.79999999999995</c:v>
                </c:pt>
                <c:pt idx="210">
                  <c:v>605.5</c:v>
                </c:pt>
                <c:pt idx="211">
                  <c:v>602.29999999999995</c:v>
                </c:pt>
                <c:pt idx="212">
                  <c:v>603.79999999999995</c:v>
                </c:pt>
                <c:pt idx="213">
                  <c:v>600.25</c:v>
                </c:pt>
                <c:pt idx="214">
                  <c:v>589.5</c:v>
                </c:pt>
                <c:pt idx="215">
                  <c:v>590.79999999999995</c:v>
                </c:pt>
                <c:pt idx="216">
                  <c:v>598.25</c:v>
                </c:pt>
                <c:pt idx="217">
                  <c:v>590</c:v>
                </c:pt>
                <c:pt idx="218">
                  <c:v>590</c:v>
                </c:pt>
                <c:pt idx="219">
                  <c:v>591.1</c:v>
                </c:pt>
                <c:pt idx="220">
                  <c:v>591.1</c:v>
                </c:pt>
                <c:pt idx="221">
                  <c:v>600.70000000000005</c:v>
                </c:pt>
                <c:pt idx="222">
                  <c:v>605.04999999999995</c:v>
                </c:pt>
                <c:pt idx="223">
                  <c:v>599.15</c:v>
                </c:pt>
                <c:pt idx="224">
                  <c:v>613.04999999999995</c:v>
                </c:pt>
                <c:pt idx="225">
                  <c:v>619.45000000000005</c:v>
                </c:pt>
                <c:pt idx="226">
                  <c:v>625.75</c:v>
                </c:pt>
                <c:pt idx="227">
                  <c:v>628.4</c:v>
                </c:pt>
                <c:pt idx="228">
                  <c:v>628.25</c:v>
                </c:pt>
                <c:pt idx="229">
                  <c:v>629.25</c:v>
                </c:pt>
                <c:pt idx="230">
                  <c:v>636.6</c:v>
                </c:pt>
                <c:pt idx="231">
                  <c:v>616.70000000000005</c:v>
                </c:pt>
                <c:pt idx="232">
                  <c:v>618.75</c:v>
                </c:pt>
                <c:pt idx="233">
                  <c:v>606.20000000000005</c:v>
                </c:pt>
                <c:pt idx="234">
                  <c:v>619.15</c:v>
                </c:pt>
                <c:pt idx="235">
                  <c:v>616.95000000000005</c:v>
                </c:pt>
                <c:pt idx="236">
                  <c:v>619.04999999999995</c:v>
                </c:pt>
                <c:pt idx="237">
                  <c:v>602.20000000000005</c:v>
                </c:pt>
                <c:pt idx="238">
                  <c:v>610.75</c:v>
                </c:pt>
                <c:pt idx="239">
                  <c:v>597.20000000000005</c:v>
                </c:pt>
                <c:pt idx="240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E3-4332-A402-47ECA97A5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837696"/>
        <c:axId val="1153894416"/>
      </c:lineChart>
      <c:catAx>
        <c:axId val="118783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894416"/>
        <c:crosses val="autoZero"/>
        <c:auto val="1"/>
        <c:lblAlgn val="ctr"/>
        <c:lblOffset val="100"/>
        <c:noMultiLvlLbl val="0"/>
      </c:catAx>
      <c:valAx>
        <c:axId val="11538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83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Risk adjusted returns% vs Date(weekly Middle)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'middle weekly'!$R$1:$R$2</c:f>
              <c:strCache>
                <c:ptCount val="2"/>
                <c:pt idx="0">
                  <c:v>risk adj. return: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'middle weekly'!$B$3:$B$59</c:f>
              <c:numCache>
                <c:formatCode>m/d/yyyy</c:formatCode>
                <c:ptCount val="57"/>
                <c:pt idx="0">
                  <c:v>43388</c:v>
                </c:pt>
                <c:pt idx="1">
                  <c:v>43395</c:v>
                </c:pt>
                <c:pt idx="2">
                  <c:v>43402</c:v>
                </c:pt>
                <c:pt idx="3">
                  <c:v>43409</c:v>
                </c:pt>
                <c:pt idx="4">
                  <c:v>43416</c:v>
                </c:pt>
                <c:pt idx="5">
                  <c:v>43423</c:v>
                </c:pt>
                <c:pt idx="6">
                  <c:v>43430</c:v>
                </c:pt>
                <c:pt idx="7">
                  <c:v>43437</c:v>
                </c:pt>
                <c:pt idx="8">
                  <c:v>43444</c:v>
                </c:pt>
                <c:pt idx="9">
                  <c:v>43451</c:v>
                </c:pt>
                <c:pt idx="10">
                  <c:v>43458</c:v>
                </c:pt>
                <c:pt idx="11">
                  <c:v>43465</c:v>
                </c:pt>
                <c:pt idx="12">
                  <c:v>43472</c:v>
                </c:pt>
                <c:pt idx="13">
                  <c:v>43479</c:v>
                </c:pt>
                <c:pt idx="14">
                  <c:v>43486</c:v>
                </c:pt>
                <c:pt idx="15">
                  <c:v>43493</c:v>
                </c:pt>
                <c:pt idx="16">
                  <c:v>43500</c:v>
                </c:pt>
                <c:pt idx="17">
                  <c:v>43507</c:v>
                </c:pt>
                <c:pt idx="18">
                  <c:v>43514</c:v>
                </c:pt>
                <c:pt idx="19">
                  <c:v>43521</c:v>
                </c:pt>
                <c:pt idx="20">
                  <c:v>43529</c:v>
                </c:pt>
                <c:pt idx="21">
                  <c:v>43535</c:v>
                </c:pt>
                <c:pt idx="22">
                  <c:v>43542</c:v>
                </c:pt>
                <c:pt idx="23">
                  <c:v>43549</c:v>
                </c:pt>
                <c:pt idx="24">
                  <c:v>43556</c:v>
                </c:pt>
                <c:pt idx="25">
                  <c:v>43563</c:v>
                </c:pt>
                <c:pt idx="26">
                  <c:v>43570</c:v>
                </c:pt>
                <c:pt idx="27">
                  <c:v>43577</c:v>
                </c:pt>
                <c:pt idx="28">
                  <c:v>43585</c:v>
                </c:pt>
                <c:pt idx="29">
                  <c:v>43591</c:v>
                </c:pt>
                <c:pt idx="30">
                  <c:v>43598</c:v>
                </c:pt>
                <c:pt idx="31">
                  <c:v>43605</c:v>
                </c:pt>
                <c:pt idx="32">
                  <c:v>43612</c:v>
                </c:pt>
                <c:pt idx="33">
                  <c:v>43619</c:v>
                </c:pt>
                <c:pt idx="34">
                  <c:v>43626</c:v>
                </c:pt>
                <c:pt idx="35">
                  <c:v>43633</c:v>
                </c:pt>
                <c:pt idx="36">
                  <c:v>43640</c:v>
                </c:pt>
                <c:pt idx="37">
                  <c:v>43647</c:v>
                </c:pt>
                <c:pt idx="38">
                  <c:v>43654</c:v>
                </c:pt>
                <c:pt idx="39">
                  <c:v>43661</c:v>
                </c:pt>
                <c:pt idx="40">
                  <c:v>43668</c:v>
                </c:pt>
                <c:pt idx="41">
                  <c:v>43675</c:v>
                </c:pt>
                <c:pt idx="42">
                  <c:v>43682</c:v>
                </c:pt>
                <c:pt idx="43">
                  <c:v>43690</c:v>
                </c:pt>
                <c:pt idx="44">
                  <c:v>43696</c:v>
                </c:pt>
                <c:pt idx="45">
                  <c:v>43703</c:v>
                </c:pt>
                <c:pt idx="46">
                  <c:v>43711</c:v>
                </c:pt>
                <c:pt idx="47">
                  <c:v>43717</c:v>
                </c:pt>
                <c:pt idx="48">
                  <c:v>43724</c:v>
                </c:pt>
                <c:pt idx="49">
                  <c:v>43731</c:v>
                </c:pt>
                <c:pt idx="50">
                  <c:v>43738</c:v>
                </c:pt>
              </c:numCache>
            </c:numRef>
          </c:cat>
          <c:val>
            <c:numRef>
              <c:f>'middle weekly'!$R$3:$R$59</c:f>
              <c:numCache>
                <c:formatCode>0.0000%</c:formatCode>
                <c:ptCount val="57"/>
                <c:pt idx="0">
                  <c:v>2.2933337146898439E-2</c:v>
                </c:pt>
                <c:pt idx="1">
                  <c:v>3.0196096474973361E-3</c:v>
                </c:pt>
                <c:pt idx="2">
                  <c:v>1.7653455396545271E-2</c:v>
                </c:pt>
                <c:pt idx="3">
                  <c:v>1.1561694480548473E-2</c:v>
                </c:pt>
                <c:pt idx="4">
                  <c:v>1.8999170821538128E-2</c:v>
                </c:pt>
                <c:pt idx="5">
                  <c:v>-7.2944857794311202E-3</c:v>
                </c:pt>
                <c:pt idx="6">
                  <c:v>2.343080713937299E-3</c:v>
                </c:pt>
                <c:pt idx="7">
                  <c:v>8.0960849199590047E-3</c:v>
                </c:pt>
                <c:pt idx="8">
                  <c:v>-8.5686920645816372E-2</c:v>
                </c:pt>
                <c:pt idx="9">
                  <c:v>1.6863747884940744E-2</c:v>
                </c:pt>
                <c:pt idx="10">
                  <c:v>-4.4093301893546107E-2</c:v>
                </c:pt>
                <c:pt idx="11">
                  <c:v>2.5258466266353839E-2</c:v>
                </c:pt>
                <c:pt idx="12">
                  <c:v>-1.3994031188688151E-2</c:v>
                </c:pt>
                <c:pt idx="13">
                  <c:v>6.0678278310465038E-2</c:v>
                </c:pt>
                <c:pt idx="14">
                  <c:v>7.5750361112076571E-3</c:v>
                </c:pt>
                <c:pt idx="15">
                  <c:v>-2.825206773206328E-2</c:v>
                </c:pt>
                <c:pt idx="16">
                  <c:v>1.2315017496308521E-2</c:v>
                </c:pt>
                <c:pt idx="17">
                  <c:v>-3.8842294720456022E-3</c:v>
                </c:pt>
                <c:pt idx="18">
                  <c:v>-6.1066154121290038E-2</c:v>
                </c:pt>
                <c:pt idx="19">
                  <c:v>-1.3754501944759353E-2</c:v>
                </c:pt>
                <c:pt idx="20">
                  <c:v>3.8624410522232103E-2</c:v>
                </c:pt>
                <c:pt idx="21">
                  <c:v>1.8454537917454755E-2</c:v>
                </c:pt>
                <c:pt idx="22">
                  <c:v>3.5655622748131145E-2</c:v>
                </c:pt>
                <c:pt idx="23">
                  <c:v>-6.2103732202808924E-3</c:v>
                </c:pt>
                <c:pt idx="24">
                  <c:v>2.8134662673392298E-2</c:v>
                </c:pt>
                <c:pt idx="25">
                  <c:v>-1.6642104066768235E-2</c:v>
                </c:pt>
                <c:pt idx="26">
                  <c:v>-9.4335616172024628E-3</c:v>
                </c:pt>
                <c:pt idx="27">
                  <c:v>7.4617933035372942E-4</c:v>
                </c:pt>
                <c:pt idx="28">
                  <c:v>5.2421439733725844E-2</c:v>
                </c:pt>
                <c:pt idx="29">
                  <c:v>-5.1386310189719703E-2</c:v>
                </c:pt>
                <c:pt idx="30">
                  <c:v>-8.0700188153650612E-2</c:v>
                </c:pt>
                <c:pt idx="31">
                  <c:v>-7.4774978498277286E-2</c:v>
                </c:pt>
                <c:pt idx="32">
                  <c:v>1.9086803362770022E-2</c:v>
                </c:pt>
                <c:pt idx="33">
                  <c:v>-3.1733569242003046E-2</c:v>
                </c:pt>
                <c:pt idx="34">
                  <c:v>-4.7398870141608818E-2</c:v>
                </c:pt>
                <c:pt idx="35">
                  <c:v>-8.8877704943926342E-3</c:v>
                </c:pt>
                <c:pt idx="36">
                  <c:v>-5.9815431758626636E-2</c:v>
                </c:pt>
                <c:pt idx="37">
                  <c:v>5.2219806212642439E-2</c:v>
                </c:pt>
                <c:pt idx="38">
                  <c:v>-4.9447363140150948E-2</c:v>
                </c:pt>
                <c:pt idx="39">
                  <c:v>-2.1766565452091768E-2</c:v>
                </c:pt>
                <c:pt idx="40">
                  <c:v>-1.3850379613496446E-2</c:v>
                </c:pt>
                <c:pt idx="41">
                  <c:v>-3.2753641314194795E-2</c:v>
                </c:pt>
                <c:pt idx="42">
                  <c:v>-1.8531185031185849E-3</c:v>
                </c:pt>
                <c:pt idx="43">
                  <c:v>9.361750899898047E-2</c:v>
                </c:pt>
                <c:pt idx="44">
                  <c:v>-3.1818886101131461E-3</c:v>
                </c:pt>
                <c:pt idx="45">
                  <c:v>-2.1182629607289196E-2</c:v>
                </c:pt>
                <c:pt idx="46">
                  <c:v>2.2479576602321187E-2</c:v>
                </c:pt>
                <c:pt idx="47">
                  <c:v>3.3213683127571947E-2</c:v>
                </c:pt>
                <c:pt idx="48">
                  <c:v>1.6882382252476159E-2</c:v>
                </c:pt>
                <c:pt idx="49">
                  <c:v>-3.3094172434945245E-2</c:v>
                </c:pt>
                <c:pt idx="50">
                  <c:v>-4.5026753772840523E-2</c:v>
                </c:pt>
                <c:pt idx="52">
                  <c:v>-4.869250390787434E-3</c:v>
                </c:pt>
                <c:pt idx="53">
                  <c:v>9.361750899898047E-2</c:v>
                </c:pt>
                <c:pt idx="54">
                  <c:v>-8.5686920645816372E-2</c:v>
                </c:pt>
                <c:pt idx="55">
                  <c:v>3.7283804073147402E-2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68-4171-97C2-C0D8F9624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059040"/>
        <c:axId val="472486288"/>
      </c:lineChart>
      <c:dateAx>
        <c:axId val="5380590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86288"/>
        <c:crosses val="autoZero"/>
        <c:auto val="1"/>
        <c:lblOffset val="100"/>
        <c:baseTimeUnit val="days"/>
      </c:dateAx>
      <c:valAx>
        <c:axId val="47248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5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Risk unadjusted returns% vs Date(weekly Middle)</a:t>
            </a:r>
            <a:endParaRPr lang="en-US"/>
          </a:p>
        </c:rich>
      </c:tx>
      <c:layout>
        <c:manualLayout>
          <c:xMode val="edge"/>
          <c:yMode val="edge"/>
          <c:x val="0.2543123359580052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'middle weekly'!$O$1:$O$2</c:f>
              <c:strCache>
                <c:ptCount val="2"/>
                <c:pt idx="0">
                  <c:v>risk unadjusted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'middle weekly'!$B$3:$B$59</c:f>
              <c:numCache>
                <c:formatCode>m/d/yyyy</c:formatCode>
                <c:ptCount val="57"/>
                <c:pt idx="0">
                  <c:v>43388</c:v>
                </c:pt>
                <c:pt idx="1">
                  <c:v>43395</c:v>
                </c:pt>
                <c:pt idx="2">
                  <c:v>43402</c:v>
                </c:pt>
                <c:pt idx="3">
                  <c:v>43409</c:v>
                </c:pt>
                <c:pt idx="4">
                  <c:v>43416</c:v>
                </c:pt>
                <c:pt idx="5">
                  <c:v>43423</c:v>
                </c:pt>
                <c:pt idx="6">
                  <c:v>43430</c:v>
                </c:pt>
                <c:pt idx="7">
                  <c:v>43437</c:v>
                </c:pt>
                <c:pt idx="8">
                  <c:v>43444</c:v>
                </c:pt>
                <c:pt idx="9">
                  <c:v>43451</c:v>
                </c:pt>
                <c:pt idx="10">
                  <c:v>43458</c:v>
                </c:pt>
                <c:pt idx="11">
                  <c:v>43465</c:v>
                </c:pt>
                <c:pt idx="12">
                  <c:v>43472</c:v>
                </c:pt>
                <c:pt idx="13">
                  <c:v>43479</c:v>
                </c:pt>
                <c:pt idx="14">
                  <c:v>43486</c:v>
                </c:pt>
                <c:pt idx="15">
                  <c:v>43493</c:v>
                </c:pt>
                <c:pt idx="16">
                  <c:v>43500</c:v>
                </c:pt>
                <c:pt idx="17">
                  <c:v>43507</c:v>
                </c:pt>
                <c:pt idx="18">
                  <c:v>43514</c:v>
                </c:pt>
                <c:pt idx="19">
                  <c:v>43521</c:v>
                </c:pt>
                <c:pt idx="20">
                  <c:v>43529</c:v>
                </c:pt>
                <c:pt idx="21">
                  <c:v>43535</c:v>
                </c:pt>
                <c:pt idx="22">
                  <c:v>43542</c:v>
                </c:pt>
                <c:pt idx="23">
                  <c:v>43549</c:v>
                </c:pt>
                <c:pt idx="24">
                  <c:v>43556</c:v>
                </c:pt>
                <c:pt idx="25">
                  <c:v>43563</c:v>
                </c:pt>
                <c:pt idx="26">
                  <c:v>43570</c:v>
                </c:pt>
                <c:pt idx="27">
                  <c:v>43577</c:v>
                </c:pt>
                <c:pt idx="28">
                  <c:v>43585</c:v>
                </c:pt>
                <c:pt idx="29">
                  <c:v>43591</c:v>
                </c:pt>
                <c:pt idx="30">
                  <c:v>43598</c:v>
                </c:pt>
                <c:pt idx="31">
                  <c:v>43605</c:v>
                </c:pt>
                <c:pt idx="32">
                  <c:v>43612</c:v>
                </c:pt>
                <c:pt idx="33">
                  <c:v>43619</c:v>
                </c:pt>
                <c:pt idx="34">
                  <c:v>43626</c:v>
                </c:pt>
                <c:pt idx="35">
                  <c:v>43633</c:v>
                </c:pt>
                <c:pt idx="36">
                  <c:v>43640</c:v>
                </c:pt>
                <c:pt idx="37">
                  <c:v>43647</c:v>
                </c:pt>
                <c:pt idx="38">
                  <c:v>43654</c:v>
                </c:pt>
                <c:pt idx="39">
                  <c:v>43661</c:v>
                </c:pt>
                <c:pt idx="40">
                  <c:v>43668</c:v>
                </c:pt>
                <c:pt idx="41">
                  <c:v>43675</c:v>
                </c:pt>
                <c:pt idx="42">
                  <c:v>43682</c:v>
                </c:pt>
                <c:pt idx="43">
                  <c:v>43690</c:v>
                </c:pt>
                <c:pt idx="44">
                  <c:v>43696</c:v>
                </c:pt>
                <c:pt idx="45">
                  <c:v>43703</c:v>
                </c:pt>
                <c:pt idx="46">
                  <c:v>43711</c:v>
                </c:pt>
                <c:pt idx="47">
                  <c:v>43717</c:v>
                </c:pt>
                <c:pt idx="48">
                  <c:v>43724</c:v>
                </c:pt>
                <c:pt idx="49">
                  <c:v>43731</c:v>
                </c:pt>
                <c:pt idx="50">
                  <c:v>43738</c:v>
                </c:pt>
              </c:numCache>
            </c:numRef>
          </c:cat>
          <c:val>
            <c:numRef>
              <c:f>'middle weekly'!$O$3:$O$59</c:f>
              <c:numCache>
                <c:formatCode>0.0000%</c:formatCode>
                <c:ptCount val="57"/>
                <c:pt idx="0">
                  <c:v>2.4269875608436901E-2</c:v>
                </c:pt>
                <c:pt idx="1">
                  <c:v>4.3561481090357975E-3</c:v>
                </c:pt>
                <c:pt idx="2">
                  <c:v>1.8991916935006809E-2</c:v>
                </c:pt>
                <c:pt idx="3">
                  <c:v>1.2898232942086935E-2</c:v>
                </c:pt>
                <c:pt idx="4">
                  <c:v>2.031070928307659E-2</c:v>
                </c:pt>
                <c:pt idx="5">
                  <c:v>-5.9906396255849665E-3</c:v>
                </c:pt>
                <c:pt idx="6">
                  <c:v>3.6411576370142221E-3</c:v>
                </c:pt>
                <c:pt idx="7">
                  <c:v>9.382623381497467E-3</c:v>
                </c:pt>
                <c:pt idx="8">
                  <c:v>-8.4402305261200988E-2</c:v>
                </c:pt>
                <c:pt idx="9">
                  <c:v>1.8138747884940746E-2</c:v>
                </c:pt>
                <c:pt idx="10">
                  <c:v>-4.2810609585853796E-2</c:v>
                </c:pt>
                <c:pt idx="11">
                  <c:v>2.6529620112507684E-2</c:v>
                </c:pt>
                <c:pt idx="12">
                  <c:v>-1.2719031188688151E-2</c:v>
                </c:pt>
                <c:pt idx="13">
                  <c:v>6.194750907969581E-2</c:v>
                </c:pt>
                <c:pt idx="14">
                  <c:v>8.8404207265922723E-3</c:v>
                </c:pt>
                <c:pt idx="15">
                  <c:v>-2.6992452347447897E-2</c:v>
                </c:pt>
                <c:pt idx="16">
                  <c:v>1.3541940573231598E-2</c:v>
                </c:pt>
                <c:pt idx="17">
                  <c:v>-2.6592294720456022E-3</c:v>
                </c:pt>
                <c:pt idx="18">
                  <c:v>-5.9829615659751575E-2</c:v>
                </c:pt>
                <c:pt idx="19">
                  <c:v>-1.2519886560143969E-2</c:v>
                </c:pt>
                <c:pt idx="20">
                  <c:v>3.9857102829924412E-2</c:v>
                </c:pt>
                <c:pt idx="21">
                  <c:v>1.9669922532839369E-2</c:v>
                </c:pt>
                <c:pt idx="22">
                  <c:v>3.6863315055823451E-2</c:v>
                </c:pt>
                <c:pt idx="23">
                  <c:v>-5.0334501433578153E-3</c:v>
                </c:pt>
                <c:pt idx="24">
                  <c:v>2.9328893442623068E-2</c:v>
                </c:pt>
                <c:pt idx="25">
                  <c:v>-1.5428642528306695E-2</c:v>
                </c:pt>
                <c:pt idx="26">
                  <c:v>-8.2143308479716935E-3</c:v>
                </c:pt>
                <c:pt idx="27">
                  <c:v>1.9750254841998834E-3</c:v>
                </c:pt>
                <c:pt idx="28">
                  <c:v>5.3665670502956613E-2</c:v>
                </c:pt>
                <c:pt idx="29">
                  <c:v>-5.0147848651258167E-2</c:v>
                </c:pt>
                <c:pt idx="30">
                  <c:v>-7.9479034307496768E-2</c:v>
                </c:pt>
                <c:pt idx="31">
                  <c:v>-7.3573055421354214E-2</c:v>
                </c:pt>
                <c:pt idx="32">
                  <c:v>2.0263726439693097E-2</c:v>
                </c:pt>
                <c:pt idx="33">
                  <c:v>-3.0595107703541506E-2</c:v>
                </c:pt>
                <c:pt idx="34">
                  <c:v>-4.6248870141608819E-2</c:v>
                </c:pt>
                <c:pt idx="35">
                  <c:v>-7.7396935713157115E-3</c:v>
                </c:pt>
                <c:pt idx="36">
                  <c:v>-5.8659662527857405E-2</c:v>
                </c:pt>
                <c:pt idx="37">
                  <c:v>5.3352498520334746E-2</c:v>
                </c:pt>
                <c:pt idx="38">
                  <c:v>-4.8322363140150947E-2</c:v>
                </c:pt>
                <c:pt idx="39">
                  <c:v>-2.0664642375168692E-2</c:v>
                </c:pt>
                <c:pt idx="40">
                  <c:v>-1.2746533459650293E-2</c:v>
                </c:pt>
                <c:pt idx="41">
                  <c:v>-3.1667102852656337E-2</c:v>
                </c:pt>
                <c:pt idx="42">
                  <c:v>-8.1081081081089273E-4</c:v>
                </c:pt>
                <c:pt idx="43">
                  <c:v>9.4671355152826625E-2</c:v>
                </c:pt>
                <c:pt idx="44">
                  <c:v>-2.1415039947285308E-3</c:v>
                </c:pt>
                <c:pt idx="45">
                  <c:v>-2.0140321914981503E-2</c:v>
                </c:pt>
                <c:pt idx="46">
                  <c:v>2.3502653525398109E-2</c:v>
                </c:pt>
                <c:pt idx="47">
                  <c:v>3.4238683127571945E-2</c:v>
                </c:pt>
                <c:pt idx="48">
                  <c:v>1.7905459175553081E-2</c:v>
                </c:pt>
                <c:pt idx="49">
                  <c:v>-3.2053787819560628E-2</c:v>
                </c:pt>
                <c:pt idx="50">
                  <c:v>-4.4019061465148217E-2</c:v>
                </c:pt>
                <c:pt idx="52">
                  <c:v>-3.6758114767602855E-3</c:v>
                </c:pt>
                <c:pt idx="53">
                  <c:v>9.4671355152826625E-2</c:v>
                </c:pt>
                <c:pt idx="54">
                  <c:v>-8.4402305261200988E-2</c:v>
                </c:pt>
                <c:pt idx="55">
                  <c:v>3.7287032481727003E-2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8-4629-88AF-F246719E5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578848"/>
        <c:axId val="472495024"/>
      </c:lineChart>
      <c:dateAx>
        <c:axId val="443578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95024"/>
        <c:crosses val="autoZero"/>
        <c:auto val="1"/>
        <c:lblOffset val="100"/>
        <c:baseTimeUnit val="days"/>
      </c:dateAx>
      <c:valAx>
        <c:axId val="4724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Risk adjusted returns% vs Date(Monthly Middle)</a:t>
            </a:r>
            <a:endParaRPr lang="en-US"/>
          </a:p>
        </c:rich>
      </c:tx>
      <c:layout>
        <c:manualLayout>
          <c:xMode val="edge"/>
          <c:yMode val="edge"/>
          <c:x val="0.1084026684164479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'middle monthly'!$R$1:$R$2</c:f>
              <c:strCache>
                <c:ptCount val="2"/>
                <c:pt idx="0">
                  <c:v>risk adjusted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'middle monthly'!$B$3:$B$13</c:f>
              <c:numCache>
                <c:formatCode>m/d/yyyy</c:formatCode>
                <c:ptCount val="11"/>
                <c:pt idx="0">
                  <c:v>43405</c:v>
                </c:pt>
                <c:pt idx="1">
                  <c:v>43437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43587</c:v>
                </c:pt>
                <c:pt idx="7">
                  <c:v>43619</c:v>
                </c:pt>
                <c:pt idx="8">
                  <c:v>43647</c:v>
                </c:pt>
                <c:pt idx="9">
                  <c:v>43678</c:v>
                </c:pt>
                <c:pt idx="10">
                  <c:v>43711</c:v>
                </c:pt>
              </c:numCache>
            </c:numRef>
          </c:cat>
          <c:val>
            <c:numRef>
              <c:f>'middle monthly'!$R$3:$R$13</c:f>
              <c:numCache>
                <c:formatCode>0.0000%</c:formatCode>
                <c:ptCount val="11"/>
                <c:pt idx="0">
                  <c:v>2.0979675190494672E-2</c:v>
                </c:pt>
                <c:pt idx="1">
                  <c:v>9.4750041933996457E-3</c:v>
                </c:pt>
                <c:pt idx="2">
                  <c:v>-8.9080036561938469E-2</c:v>
                </c:pt>
                <c:pt idx="3">
                  <c:v>8.4520164998647618E-2</c:v>
                </c:pt>
                <c:pt idx="4">
                  <c:v>-9.8479661227275556E-2</c:v>
                </c:pt>
                <c:pt idx="5">
                  <c:v>9.472141618760839E-2</c:v>
                </c:pt>
                <c:pt idx="6">
                  <c:v>-1.8523080751532781E-4</c:v>
                </c:pt>
                <c:pt idx="7">
                  <c:v>-0.18311766286964243</c:v>
                </c:pt>
                <c:pt idx="8">
                  <c:v>-6.6389944260319342E-2</c:v>
                </c:pt>
                <c:pt idx="9">
                  <c:v>-0.11055294857387482</c:v>
                </c:pt>
                <c:pt idx="10">
                  <c:v>8.6508067702253708E-2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6-4941-9A77-26BCE8772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213119"/>
        <c:axId val="889083855"/>
      </c:lineChart>
      <c:dateAx>
        <c:axId val="11072131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083855"/>
        <c:crosses val="autoZero"/>
        <c:auto val="1"/>
        <c:lblOffset val="100"/>
        <c:baseTimeUnit val="months"/>
      </c:dateAx>
      <c:valAx>
        <c:axId val="88908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1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Risk unadjusted returns% vs Date(Monthly Middle)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'middle monthly'!$O$1:$O$2</c:f>
              <c:strCache>
                <c:ptCount val="2"/>
                <c:pt idx="0">
                  <c:v>risk unadjusted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'middle monthly'!$B$3:$B$13</c:f>
              <c:numCache>
                <c:formatCode>m/d/yyyy</c:formatCode>
                <c:ptCount val="11"/>
                <c:pt idx="0">
                  <c:v>43405</c:v>
                </c:pt>
                <c:pt idx="1">
                  <c:v>43437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43587</c:v>
                </c:pt>
                <c:pt idx="7">
                  <c:v>43619</c:v>
                </c:pt>
                <c:pt idx="8">
                  <c:v>43647</c:v>
                </c:pt>
                <c:pt idx="9">
                  <c:v>43678</c:v>
                </c:pt>
                <c:pt idx="10">
                  <c:v>43711</c:v>
                </c:pt>
              </c:numCache>
            </c:numRef>
          </c:cat>
          <c:val>
            <c:numRef>
              <c:f>'middle monthly'!$O$3:$O$13</c:f>
              <c:numCache>
                <c:formatCode>0.0000%</c:formatCode>
                <c:ptCount val="11"/>
                <c:pt idx="0">
                  <c:v>2.660467519049467E-2</c:v>
                </c:pt>
                <c:pt idx="1">
                  <c:v>1.5033337526732979E-2</c:v>
                </c:pt>
                <c:pt idx="2">
                  <c:v>-8.3596703228605129E-2</c:v>
                </c:pt>
                <c:pt idx="3">
                  <c:v>8.9870164998647611E-2</c:v>
                </c:pt>
                <c:pt idx="4">
                  <c:v>-9.3379661227275548E-2</c:v>
                </c:pt>
                <c:pt idx="5">
                  <c:v>0.10005474952094172</c:v>
                </c:pt>
                <c:pt idx="6">
                  <c:v>4.9147691924846726E-3</c:v>
                </c:pt>
                <c:pt idx="7">
                  <c:v>-0.17810932953630909</c:v>
                </c:pt>
                <c:pt idx="8">
                  <c:v>-6.161494426031934E-2</c:v>
                </c:pt>
                <c:pt idx="9">
                  <c:v>-0.10603628190720815</c:v>
                </c:pt>
                <c:pt idx="10">
                  <c:v>9.0958067702253703E-2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276-A471-A3A498FE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4301311"/>
        <c:axId val="888874191"/>
      </c:lineChart>
      <c:dateAx>
        <c:axId val="10243013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74191"/>
        <c:crosses val="autoZero"/>
        <c:auto val="1"/>
        <c:lblOffset val="100"/>
        <c:baseTimeUnit val="months"/>
      </c:dateAx>
      <c:valAx>
        <c:axId val="88887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0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Risk adjusted returns% vs Date(daily far)</a:t>
            </a:r>
            <a:endParaRPr lang="en-US"/>
          </a:p>
        </c:rich>
      </c:tx>
      <c:layout>
        <c:manualLayout>
          <c:xMode val="edge"/>
          <c:yMode val="edge"/>
          <c:x val="0.4790362406201102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27161029151706"/>
          <c:y val="2.5695998526499977E-2"/>
          <c:w val="0.81255637788705704"/>
          <c:h val="0.77501754385964916"/>
        </c:manualLayout>
      </c:layout>
      <c:lineChart>
        <c:grouping val="standard"/>
        <c:varyColors val="0"/>
        <c:ser>
          <c:idx val="0"/>
          <c:order val="0"/>
          <c:tx>
            <c:strRef>
              <c:f>far!$R$1:$R$2</c:f>
              <c:strCache>
                <c:ptCount val="2"/>
                <c:pt idx="0">
                  <c:v>risk adjusted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far!$B$3:$B$249</c:f>
              <c:numCache>
                <c:formatCode>m/d/yyyy</c:formatCode>
                <c:ptCount val="247"/>
                <c:pt idx="0">
                  <c:v>43376</c:v>
                </c:pt>
                <c:pt idx="1">
                  <c:v>43377</c:v>
                </c:pt>
                <c:pt idx="2">
                  <c:v>43378</c:v>
                </c:pt>
                <c:pt idx="3">
                  <c:v>43381</c:v>
                </c:pt>
                <c:pt idx="4">
                  <c:v>43382</c:v>
                </c:pt>
                <c:pt idx="5">
                  <c:v>43383</c:v>
                </c:pt>
                <c:pt idx="6">
                  <c:v>43384</c:v>
                </c:pt>
                <c:pt idx="7">
                  <c:v>43385</c:v>
                </c:pt>
                <c:pt idx="8">
                  <c:v>43388</c:v>
                </c:pt>
                <c:pt idx="9">
                  <c:v>43389</c:v>
                </c:pt>
                <c:pt idx="10">
                  <c:v>43390</c:v>
                </c:pt>
                <c:pt idx="11">
                  <c:v>43392</c:v>
                </c:pt>
                <c:pt idx="12">
                  <c:v>43395</c:v>
                </c:pt>
                <c:pt idx="13">
                  <c:v>43396</c:v>
                </c:pt>
                <c:pt idx="14">
                  <c:v>43397</c:v>
                </c:pt>
                <c:pt idx="15">
                  <c:v>43398</c:v>
                </c:pt>
                <c:pt idx="16">
                  <c:v>43399</c:v>
                </c:pt>
                <c:pt idx="17">
                  <c:v>43402</c:v>
                </c:pt>
                <c:pt idx="18">
                  <c:v>43403</c:v>
                </c:pt>
                <c:pt idx="19">
                  <c:v>43404</c:v>
                </c:pt>
                <c:pt idx="20">
                  <c:v>43405</c:v>
                </c:pt>
                <c:pt idx="21">
                  <c:v>43406</c:v>
                </c:pt>
                <c:pt idx="22">
                  <c:v>43409</c:v>
                </c:pt>
                <c:pt idx="23">
                  <c:v>43410</c:v>
                </c:pt>
                <c:pt idx="24">
                  <c:v>43413</c:v>
                </c:pt>
                <c:pt idx="25">
                  <c:v>43416</c:v>
                </c:pt>
                <c:pt idx="26">
                  <c:v>43417</c:v>
                </c:pt>
                <c:pt idx="27">
                  <c:v>43418</c:v>
                </c:pt>
                <c:pt idx="28">
                  <c:v>43419</c:v>
                </c:pt>
                <c:pt idx="29">
                  <c:v>43420</c:v>
                </c:pt>
                <c:pt idx="30">
                  <c:v>43423</c:v>
                </c:pt>
                <c:pt idx="31">
                  <c:v>43424</c:v>
                </c:pt>
                <c:pt idx="32">
                  <c:v>43426</c:v>
                </c:pt>
                <c:pt idx="33">
                  <c:v>43430</c:v>
                </c:pt>
                <c:pt idx="34">
                  <c:v>43431</c:v>
                </c:pt>
                <c:pt idx="35">
                  <c:v>43432</c:v>
                </c:pt>
                <c:pt idx="36">
                  <c:v>43433</c:v>
                </c:pt>
                <c:pt idx="37">
                  <c:v>43434</c:v>
                </c:pt>
                <c:pt idx="38">
                  <c:v>43437</c:v>
                </c:pt>
                <c:pt idx="39">
                  <c:v>43438</c:v>
                </c:pt>
                <c:pt idx="40">
                  <c:v>43439</c:v>
                </c:pt>
                <c:pt idx="41">
                  <c:v>43440</c:v>
                </c:pt>
                <c:pt idx="42">
                  <c:v>43441</c:v>
                </c:pt>
                <c:pt idx="43">
                  <c:v>43444</c:v>
                </c:pt>
                <c:pt idx="44">
                  <c:v>43445</c:v>
                </c:pt>
                <c:pt idx="45">
                  <c:v>43446</c:v>
                </c:pt>
                <c:pt idx="46">
                  <c:v>43447</c:v>
                </c:pt>
                <c:pt idx="47">
                  <c:v>43448</c:v>
                </c:pt>
                <c:pt idx="48">
                  <c:v>43451</c:v>
                </c:pt>
                <c:pt idx="49">
                  <c:v>43452</c:v>
                </c:pt>
                <c:pt idx="50">
                  <c:v>43453</c:v>
                </c:pt>
                <c:pt idx="51">
                  <c:v>43454</c:v>
                </c:pt>
                <c:pt idx="52">
                  <c:v>43455</c:v>
                </c:pt>
                <c:pt idx="53">
                  <c:v>43458</c:v>
                </c:pt>
                <c:pt idx="54">
                  <c:v>43460</c:v>
                </c:pt>
                <c:pt idx="55">
                  <c:v>43461</c:v>
                </c:pt>
                <c:pt idx="56">
                  <c:v>43462</c:v>
                </c:pt>
                <c:pt idx="57">
                  <c:v>43465</c:v>
                </c:pt>
                <c:pt idx="58">
                  <c:v>43466</c:v>
                </c:pt>
                <c:pt idx="59">
                  <c:v>43467</c:v>
                </c:pt>
                <c:pt idx="60">
                  <c:v>43468</c:v>
                </c:pt>
                <c:pt idx="61">
                  <c:v>43469</c:v>
                </c:pt>
                <c:pt idx="62">
                  <c:v>43472</c:v>
                </c:pt>
                <c:pt idx="63">
                  <c:v>43473</c:v>
                </c:pt>
                <c:pt idx="64">
                  <c:v>43474</c:v>
                </c:pt>
                <c:pt idx="65">
                  <c:v>43475</c:v>
                </c:pt>
                <c:pt idx="66">
                  <c:v>43476</c:v>
                </c:pt>
                <c:pt idx="67">
                  <c:v>43479</c:v>
                </c:pt>
                <c:pt idx="68">
                  <c:v>43480</c:v>
                </c:pt>
                <c:pt idx="69">
                  <c:v>43481</c:v>
                </c:pt>
                <c:pt idx="70">
                  <c:v>43482</c:v>
                </c:pt>
                <c:pt idx="71">
                  <c:v>43483</c:v>
                </c:pt>
                <c:pt idx="72">
                  <c:v>43486</c:v>
                </c:pt>
                <c:pt idx="73">
                  <c:v>43487</c:v>
                </c:pt>
                <c:pt idx="74">
                  <c:v>43488</c:v>
                </c:pt>
                <c:pt idx="75">
                  <c:v>43489</c:v>
                </c:pt>
                <c:pt idx="76">
                  <c:v>43490</c:v>
                </c:pt>
                <c:pt idx="77">
                  <c:v>43493</c:v>
                </c:pt>
                <c:pt idx="78">
                  <c:v>43494</c:v>
                </c:pt>
                <c:pt idx="79">
                  <c:v>43495</c:v>
                </c:pt>
                <c:pt idx="80">
                  <c:v>43496</c:v>
                </c:pt>
                <c:pt idx="81">
                  <c:v>43497</c:v>
                </c:pt>
                <c:pt idx="82">
                  <c:v>43500</c:v>
                </c:pt>
                <c:pt idx="83">
                  <c:v>43501</c:v>
                </c:pt>
                <c:pt idx="84">
                  <c:v>43502</c:v>
                </c:pt>
                <c:pt idx="85">
                  <c:v>43503</c:v>
                </c:pt>
                <c:pt idx="86">
                  <c:v>43504</c:v>
                </c:pt>
                <c:pt idx="87">
                  <c:v>43507</c:v>
                </c:pt>
                <c:pt idx="88">
                  <c:v>43508</c:v>
                </c:pt>
                <c:pt idx="89">
                  <c:v>43509</c:v>
                </c:pt>
                <c:pt idx="90">
                  <c:v>43510</c:v>
                </c:pt>
                <c:pt idx="91">
                  <c:v>43511</c:v>
                </c:pt>
                <c:pt idx="92">
                  <c:v>43514</c:v>
                </c:pt>
                <c:pt idx="93">
                  <c:v>43516</c:v>
                </c:pt>
                <c:pt idx="94">
                  <c:v>43517</c:v>
                </c:pt>
                <c:pt idx="95">
                  <c:v>43518</c:v>
                </c:pt>
                <c:pt idx="96">
                  <c:v>43521</c:v>
                </c:pt>
                <c:pt idx="97">
                  <c:v>43522</c:v>
                </c:pt>
                <c:pt idx="98">
                  <c:v>43523</c:v>
                </c:pt>
                <c:pt idx="99">
                  <c:v>43524</c:v>
                </c:pt>
                <c:pt idx="100">
                  <c:v>43525</c:v>
                </c:pt>
                <c:pt idx="101">
                  <c:v>43529</c:v>
                </c:pt>
                <c:pt idx="102">
                  <c:v>43530</c:v>
                </c:pt>
                <c:pt idx="103">
                  <c:v>43531</c:v>
                </c:pt>
                <c:pt idx="104">
                  <c:v>43532</c:v>
                </c:pt>
                <c:pt idx="105">
                  <c:v>43535</c:v>
                </c:pt>
                <c:pt idx="106">
                  <c:v>43536</c:v>
                </c:pt>
                <c:pt idx="107">
                  <c:v>43537</c:v>
                </c:pt>
                <c:pt idx="108">
                  <c:v>43538</c:v>
                </c:pt>
                <c:pt idx="109">
                  <c:v>43539</c:v>
                </c:pt>
                <c:pt idx="110">
                  <c:v>43542</c:v>
                </c:pt>
                <c:pt idx="111">
                  <c:v>43543</c:v>
                </c:pt>
                <c:pt idx="112">
                  <c:v>43544</c:v>
                </c:pt>
                <c:pt idx="113">
                  <c:v>43546</c:v>
                </c:pt>
                <c:pt idx="114">
                  <c:v>43549</c:v>
                </c:pt>
                <c:pt idx="115">
                  <c:v>43550</c:v>
                </c:pt>
                <c:pt idx="116">
                  <c:v>43551</c:v>
                </c:pt>
                <c:pt idx="117">
                  <c:v>43552</c:v>
                </c:pt>
                <c:pt idx="118">
                  <c:v>43553</c:v>
                </c:pt>
                <c:pt idx="119">
                  <c:v>43557</c:v>
                </c:pt>
                <c:pt idx="120">
                  <c:v>43558</c:v>
                </c:pt>
                <c:pt idx="121">
                  <c:v>43559</c:v>
                </c:pt>
                <c:pt idx="122">
                  <c:v>43560</c:v>
                </c:pt>
                <c:pt idx="123">
                  <c:v>43563</c:v>
                </c:pt>
                <c:pt idx="124">
                  <c:v>43564</c:v>
                </c:pt>
                <c:pt idx="125">
                  <c:v>43565</c:v>
                </c:pt>
                <c:pt idx="126">
                  <c:v>43566</c:v>
                </c:pt>
                <c:pt idx="127">
                  <c:v>43567</c:v>
                </c:pt>
                <c:pt idx="128">
                  <c:v>43570</c:v>
                </c:pt>
                <c:pt idx="129">
                  <c:v>43571</c:v>
                </c:pt>
                <c:pt idx="130">
                  <c:v>43573</c:v>
                </c:pt>
                <c:pt idx="131">
                  <c:v>43577</c:v>
                </c:pt>
                <c:pt idx="132">
                  <c:v>43578</c:v>
                </c:pt>
                <c:pt idx="133">
                  <c:v>43579</c:v>
                </c:pt>
                <c:pt idx="134">
                  <c:v>43580</c:v>
                </c:pt>
                <c:pt idx="135">
                  <c:v>43581</c:v>
                </c:pt>
                <c:pt idx="136">
                  <c:v>43585</c:v>
                </c:pt>
                <c:pt idx="137">
                  <c:v>43587</c:v>
                </c:pt>
                <c:pt idx="138">
                  <c:v>43588</c:v>
                </c:pt>
                <c:pt idx="139">
                  <c:v>43591</c:v>
                </c:pt>
                <c:pt idx="140">
                  <c:v>43592</c:v>
                </c:pt>
                <c:pt idx="141">
                  <c:v>43593</c:v>
                </c:pt>
                <c:pt idx="142">
                  <c:v>43594</c:v>
                </c:pt>
                <c:pt idx="143">
                  <c:v>43595</c:v>
                </c:pt>
                <c:pt idx="144">
                  <c:v>43598</c:v>
                </c:pt>
                <c:pt idx="145">
                  <c:v>43599</c:v>
                </c:pt>
                <c:pt idx="146">
                  <c:v>43600</c:v>
                </c:pt>
                <c:pt idx="147">
                  <c:v>43601</c:v>
                </c:pt>
                <c:pt idx="148">
                  <c:v>43602</c:v>
                </c:pt>
                <c:pt idx="149">
                  <c:v>43605</c:v>
                </c:pt>
                <c:pt idx="150">
                  <c:v>43606</c:v>
                </c:pt>
                <c:pt idx="151">
                  <c:v>43607</c:v>
                </c:pt>
                <c:pt idx="152">
                  <c:v>43608</c:v>
                </c:pt>
                <c:pt idx="153">
                  <c:v>43609</c:v>
                </c:pt>
                <c:pt idx="154">
                  <c:v>43612</c:v>
                </c:pt>
                <c:pt idx="155">
                  <c:v>43613</c:v>
                </c:pt>
                <c:pt idx="156">
                  <c:v>43614</c:v>
                </c:pt>
                <c:pt idx="157">
                  <c:v>43615</c:v>
                </c:pt>
                <c:pt idx="158">
                  <c:v>43616</c:v>
                </c:pt>
                <c:pt idx="159">
                  <c:v>43619</c:v>
                </c:pt>
                <c:pt idx="160">
                  <c:v>43620</c:v>
                </c:pt>
                <c:pt idx="161">
                  <c:v>43622</c:v>
                </c:pt>
                <c:pt idx="162">
                  <c:v>43623</c:v>
                </c:pt>
                <c:pt idx="163">
                  <c:v>43626</c:v>
                </c:pt>
                <c:pt idx="164">
                  <c:v>43627</c:v>
                </c:pt>
                <c:pt idx="165">
                  <c:v>43628</c:v>
                </c:pt>
                <c:pt idx="166">
                  <c:v>43629</c:v>
                </c:pt>
                <c:pt idx="167">
                  <c:v>43630</c:v>
                </c:pt>
                <c:pt idx="168">
                  <c:v>43633</c:v>
                </c:pt>
                <c:pt idx="169">
                  <c:v>43634</c:v>
                </c:pt>
                <c:pt idx="170">
                  <c:v>43635</c:v>
                </c:pt>
                <c:pt idx="171">
                  <c:v>43636</c:v>
                </c:pt>
                <c:pt idx="172">
                  <c:v>43637</c:v>
                </c:pt>
                <c:pt idx="173">
                  <c:v>43640</c:v>
                </c:pt>
                <c:pt idx="174">
                  <c:v>43641</c:v>
                </c:pt>
                <c:pt idx="175">
                  <c:v>43642</c:v>
                </c:pt>
                <c:pt idx="176">
                  <c:v>43643</c:v>
                </c:pt>
                <c:pt idx="177">
                  <c:v>43644</c:v>
                </c:pt>
                <c:pt idx="178">
                  <c:v>43647</c:v>
                </c:pt>
                <c:pt idx="179">
                  <c:v>43648</c:v>
                </c:pt>
                <c:pt idx="180">
                  <c:v>43649</c:v>
                </c:pt>
                <c:pt idx="181">
                  <c:v>43650</c:v>
                </c:pt>
                <c:pt idx="182">
                  <c:v>43651</c:v>
                </c:pt>
                <c:pt idx="183">
                  <c:v>43654</c:v>
                </c:pt>
                <c:pt idx="184">
                  <c:v>43655</c:v>
                </c:pt>
                <c:pt idx="185">
                  <c:v>43656</c:v>
                </c:pt>
                <c:pt idx="186">
                  <c:v>43657</c:v>
                </c:pt>
                <c:pt idx="187">
                  <c:v>43658</c:v>
                </c:pt>
                <c:pt idx="188">
                  <c:v>43661</c:v>
                </c:pt>
                <c:pt idx="189">
                  <c:v>43662</c:v>
                </c:pt>
                <c:pt idx="190">
                  <c:v>43663</c:v>
                </c:pt>
                <c:pt idx="191">
                  <c:v>43664</c:v>
                </c:pt>
                <c:pt idx="192">
                  <c:v>43665</c:v>
                </c:pt>
                <c:pt idx="193">
                  <c:v>43668</c:v>
                </c:pt>
                <c:pt idx="194">
                  <c:v>43669</c:v>
                </c:pt>
                <c:pt idx="195">
                  <c:v>43670</c:v>
                </c:pt>
                <c:pt idx="196">
                  <c:v>43671</c:v>
                </c:pt>
                <c:pt idx="197">
                  <c:v>43672</c:v>
                </c:pt>
                <c:pt idx="198">
                  <c:v>43675</c:v>
                </c:pt>
                <c:pt idx="199">
                  <c:v>43676</c:v>
                </c:pt>
                <c:pt idx="200">
                  <c:v>43677</c:v>
                </c:pt>
                <c:pt idx="201">
                  <c:v>43678</c:v>
                </c:pt>
                <c:pt idx="202">
                  <c:v>43679</c:v>
                </c:pt>
                <c:pt idx="203">
                  <c:v>43682</c:v>
                </c:pt>
                <c:pt idx="204">
                  <c:v>43683</c:v>
                </c:pt>
                <c:pt idx="205">
                  <c:v>43684</c:v>
                </c:pt>
                <c:pt idx="206">
                  <c:v>43685</c:v>
                </c:pt>
                <c:pt idx="207">
                  <c:v>43686</c:v>
                </c:pt>
                <c:pt idx="208">
                  <c:v>43690</c:v>
                </c:pt>
                <c:pt idx="209">
                  <c:v>43691</c:v>
                </c:pt>
                <c:pt idx="210">
                  <c:v>43693</c:v>
                </c:pt>
                <c:pt idx="211">
                  <c:v>43696</c:v>
                </c:pt>
                <c:pt idx="212">
                  <c:v>43697</c:v>
                </c:pt>
                <c:pt idx="213">
                  <c:v>43698</c:v>
                </c:pt>
                <c:pt idx="214">
                  <c:v>43699</c:v>
                </c:pt>
                <c:pt idx="215">
                  <c:v>43700</c:v>
                </c:pt>
                <c:pt idx="216">
                  <c:v>43703</c:v>
                </c:pt>
                <c:pt idx="217">
                  <c:v>43704</c:v>
                </c:pt>
                <c:pt idx="218">
                  <c:v>43705</c:v>
                </c:pt>
                <c:pt idx="219">
                  <c:v>43706</c:v>
                </c:pt>
                <c:pt idx="220">
                  <c:v>43707</c:v>
                </c:pt>
                <c:pt idx="221">
                  <c:v>43711</c:v>
                </c:pt>
                <c:pt idx="222">
                  <c:v>43712</c:v>
                </c:pt>
                <c:pt idx="223">
                  <c:v>43713</c:v>
                </c:pt>
                <c:pt idx="224">
                  <c:v>43714</c:v>
                </c:pt>
                <c:pt idx="225">
                  <c:v>43717</c:v>
                </c:pt>
                <c:pt idx="226">
                  <c:v>43719</c:v>
                </c:pt>
                <c:pt idx="227">
                  <c:v>43720</c:v>
                </c:pt>
                <c:pt idx="228">
                  <c:v>43721</c:v>
                </c:pt>
                <c:pt idx="229">
                  <c:v>43724</c:v>
                </c:pt>
                <c:pt idx="230">
                  <c:v>43725</c:v>
                </c:pt>
                <c:pt idx="231">
                  <c:v>43726</c:v>
                </c:pt>
                <c:pt idx="232">
                  <c:v>43727</c:v>
                </c:pt>
                <c:pt idx="233">
                  <c:v>43728</c:v>
                </c:pt>
                <c:pt idx="234">
                  <c:v>43731</c:v>
                </c:pt>
                <c:pt idx="235">
                  <c:v>43732</c:v>
                </c:pt>
                <c:pt idx="236">
                  <c:v>43733</c:v>
                </c:pt>
                <c:pt idx="237">
                  <c:v>43734</c:v>
                </c:pt>
                <c:pt idx="238">
                  <c:v>43735</c:v>
                </c:pt>
                <c:pt idx="239">
                  <c:v>43738</c:v>
                </c:pt>
              </c:numCache>
            </c:numRef>
          </c:cat>
          <c:val>
            <c:numRef>
              <c:f>far!$R$3:$R$249</c:f>
              <c:numCache>
                <c:formatCode>0.0000%</c:formatCode>
                <c:ptCount val="247"/>
                <c:pt idx="0">
                  <c:v>1.913203039167757E-3</c:v>
                </c:pt>
                <c:pt idx="1">
                  <c:v>-1.9232379075093807E-2</c:v>
                </c:pt>
                <c:pt idx="2">
                  <c:v>-1.7324931489067028E-2</c:v>
                </c:pt>
                <c:pt idx="3">
                  <c:v>-2.7000382888607996E-2</c:v>
                </c:pt>
                <c:pt idx="4">
                  <c:v>5.7354021440768288E-2</c:v>
                </c:pt>
                <c:pt idx="5">
                  <c:v>1.078249950558355E-2</c:v>
                </c:pt>
                <c:pt idx="6">
                  <c:v>-2.5006080119076131E-2</c:v>
                </c:pt>
                <c:pt idx="7">
                  <c:v>-2.7849033963508952E-2</c:v>
                </c:pt>
                <c:pt idx="8">
                  <c:v>2.2635316792283228E-2</c:v>
                </c:pt>
                <c:pt idx="9">
                  <c:v>2.1994549001221921E-2</c:v>
                </c:pt>
                <c:pt idx="10">
                  <c:v>-1.7603161384245728E-2</c:v>
                </c:pt>
                <c:pt idx="11">
                  <c:v>-1.0159136525753181E-2</c:v>
                </c:pt>
                <c:pt idx="12">
                  <c:v>2.9027117788385987E-3</c:v>
                </c:pt>
                <c:pt idx="13">
                  <c:v>-2.269429338184142E-2</c:v>
                </c:pt>
                <c:pt idx="14">
                  <c:v>-6.3653220267610435E-3</c:v>
                </c:pt>
                <c:pt idx="15">
                  <c:v>-1.7479804942312643E-2</c:v>
                </c:pt>
                <c:pt idx="16">
                  <c:v>9.0873019130634537E-3</c:v>
                </c:pt>
                <c:pt idx="17">
                  <c:v>7.3144738162708348E-2</c:v>
                </c:pt>
                <c:pt idx="18">
                  <c:v>-3.6164287619958831E-3</c:v>
                </c:pt>
                <c:pt idx="19">
                  <c:v>1.7060846282167828E-2</c:v>
                </c:pt>
                <c:pt idx="20">
                  <c:v>1.0636169526977185E-2</c:v>
                </c:pt>
                <c:pt idx="21">
                  <c:v>-1.4553342023068816E-2</c:v>
                </c:pt>
                <c:pt idx="22">
                  <c:v>-3.6441459156640712E-3</c:v>
                </c:pt>
                <c:pt idx="23">
                  <c:v>8.3186238860041908E-3</c:v>
                </c:pt>
                <c:pt idx="24">
                  <c:v>3.6619788403635792E-2</c:v>
                </c:pt>
                <c:pt idx="25">
                  <c:v>-2.4541608329824095E-2</c:v>
                </c:pt>
                <c:pt idx="26">
                  <c:v>-2.7003158454202689E-2</c:v>
                </c:pt>
                <c:pt idx="27">
                  <c:v>7.1748291671594067E-3</c:v>
                </c:pt>
                <c:pt idx="28">
                  <c:v>-1.5312176690573949E-2</c:v>
                </c:pt>
                <c:pt idx="29">
                  <c:v>1.7345784419254578E-2</c:v>
                </c:pt>
                <c:pt idx="30">
                  <c:v>1.3647066535957396E-2</c:v>
                </c:pt>
                <c:pt idx="31">
                  <c:v>-1.9415506862910034E-2</c:v>
                </c:pt>
                <c:pt idx="32">
                  <c:v>1.3411514473141605E-2</c:v>
                </c:pt>
                <c:pt idx="33">
                  <c:v>-9.9770655853860198E-4</c:v>
                </c:pt>
                <c:pt idx="34">
                  <c:v>-8.1160402113904049E-3</c:v>
                </c:pt>
                <c:pt idx="35">
                  <c:v>7.5572476333281595E-3</c:v>
                </c:pt>
                <c:pt idx="36">
                  <c:v>-1.496885679327076E-3</c:v>
                </c:pt>
                <c:pt idx="37">
                  <c:v>3.2837771601537676E-2</c:v>
                </c:pt>
                <c:pt idx="38">
                  <c:v>-8.056158146733005E-3</c:v>
                </c:pt>
                <c:pt idx="39">
                  <c:v>2.2820835894808055E-2</c:v>
                </c:pt>
                <c:pt idx="40">
                  <c:v>-3.3350418345901113E-2</c:v>
                </c:pt>
                <c:pt idx="41">
                  <c:v>-5.5711969871127406E-2</c:v>
                </c:pt>
                <c:pt idx="42">
                  <c:v>-1.6857700333964215E-3</c:v>
                </c:pt>
                <c:pt idx="43">
                  <c:v>-3.1718019456804761E-2</c:v>
                </c:pt>
                <c:pt idx="44">
                  <c:v>8.4630602830414493E-3</c:v>
                </c:pt>
                <c:pt idx="45">
                  <c:v>7.0497114122223719E-3</c:v>
                </c:pt>
                <c:pt idx="46">
                  <c:v>1.0521937392004471E-2</c:v>
                </c:pt>
                <c:pt idx="47">
                  <c:v>-2.9656697909156423E-2</c:v>
                </c:pt>
                <c:pt idx="48">
                  <c:v>2.5982107984429261E-2</c:v>
                </c:pt>
                <c:pt idx="49">
                  <c:v>-1.3725641178780789E-2</c:v>
                </c:pt>
                <c:pt idx="50">
                  <c:v>-2.3250967563794387E-3</c:v>
                </c:pt>
                <c:pt idx="51">
                  <c:v>-1.2261370028489401E-2</c:v>
                </c:pt>
                <c:pt idx="52">
                  <c:v>-9.7597974936559119E-3</c:v>
                </c:pt>
                <c:pt idx="53">
                  <c:v>-1.184227370952891E-2</c:v>
                </c:pt>
                <c:pt idx="54">
                  <c:v>7.5899145380396351E-3</c:v>
                </c:pt>
                <c:pt idx="55">
                  <c:v>-9.4101188749050255E-3</c:v>
                </c:pt>
                <c:pt idx="56">
                  <c:v>2.4907613345977148E-2</c:v>
                </c:pt>
                <c:pt idx="57">
                  <c:v>1.16146702678704E-2</c:v>
                </c:pt>
                <c:pt idx="58">
                  <c:v>-1.8273972602739726E-4</c:v>
                </c:pt>
                <c:pt idx="59">
                  <c:v>-1.230920247223412E-2</c:v>
                </c:pt>
                <c:pt idx="60">
                  <c:v>-1.1984655638628302E-2</c:v>
                </c:pt>
                <c:pt idx="61">
                  <c:v>1.3547624592840002E-2</c:v>
                </c:pt>
                <c:pt idx="62">
                  <c:v>-2.2805031241187289E-3</c:v>
                </c:pt>
                <c:pt idx="63">
                  <c:v>2.9675179126994675E-2</c:v>
                </c:pt>
                <c:pt idx="64">
                  <c:v>1.4050691809253486E-2</c:v>
                </c:pt>
                <c:pt idx="65">
                  <c:v>2.5609026127335975E-2</c:v>
                </c:pt>
                <c:pt idx="66">
                  <c:v>-9.4913335126272334E-3</c:v>
                </c:pt>
                <c:pt idx="67">
                  <c:v>-3.0977052189305482E-4</c:v>
                </c:pt>
                <c:pt idx="68">
                  <c:v>2.0852816876614295E-2</c:v>
                </c:pt>
                <c:pt idx="69">
                  <c:v>1.8212912910337306E-3</c:v>
                </c:pt>
                <c:pt idx="70">
                  <c:v>-1.7242285262287393E-2</c:v>
                </c:pt>
                <c:pt idx="71">
                  <c:v>-6.7928125084370516E-3</c:v>
                </c:pt>
                <c:pt idx="72">
                  <c:v>7.1802739726027397E-3</c:v>
                </c:pt>
                <c:pt idx="73">
                  <c:v>1.6021036361421038E-2</c:v>
                </c:pt>
                <c:pt idx="74">
                  <c:v>-7.8076575299644438E-3</c:v>
                </c:pt>
                <c:pt idx="75">
                  <c:v>6.8760070560070852E-3</c:v>
                </c:pt>
                <c:pt idx="76">
                  <c:v>-3.7461169503944479E-3</c:v>
                </c:pt>
                <c:pt idx="77">
                  <c:v>-5.2666187845303809E-2</c:v>
                </c:pt>
                <c:pt idx="78">
                  <c:v>2.2348765888849757E-2</c:v>
                </c:pt>
                <c:pt idx="79">
                  <c:v>1.2844883359253441E-2</c:v>
                </c:pt>
                <c:pt idx="80">
                  <c:v>1.6323276209703891E-2</c:v>
                </c:pt>
                <c:pt idx="81">
                  <c:v>2.1405092656048213E-2</c:v>
                </c:pt>
                <c:pt idx="82">
                  <c:v>-4.3176454827598541E-2</c:v>
                </c:pt>
                <c:pt idx="83">
                  <c:v>-2.5669186405767194E-2</c:v>
                </c:pt>
                <c:pt idx="84">
                  <c:v>2.0032182551890064E-2</c:v>
                </c:pt>
                <c:pt idx="85">
                  <c:v>2.4100869986288954E-2</c:v>
                </c:pt>
                <c:pt idx="86">
                  <c:v>-2.292936123567341E-2</c:v>
                </c:pt>
                <c:pt idx="87">
                  <c:v>1.8952032732824288E-3</c:v>
                </c:pt>
                <c:pt idx="88">
                  <c:v>5.7625491848285288E-3</c:v>
                </c:pt>
                <c:pt idx="89">
                  <c:v>-2.4108063689620741E-2</c:v>
                </c:pt>
                <c:pt idx="90">
                  <c:v>-1.6215691289141172E-3</c:v>
                </c:pt>
                <c:pt idx="91">
                  <c:v>-3.5329227592053231E-2</c:v>
                </c:pt>
                <c:pt idx="92">
                  <c:v>-1.0819447269246812E-2</c:v>
                </c:pt>
                <c:pt idx="93">
                  <c:v>9.8933490788851528E-3</c:v>
                </c:pt>
                <c:pt idx="94">
                  <c:v>1.115798828610935E-2</c:v>
                </c:pt>
                <c:pt idx="95">
                  <c:v>-2.4367721099894903E-4</c:v>
                </c:pt>
                <c:pt idx="96">
                  <c:v>-3.2111065914541458E-2</c:v>
                </c:pt>
                <c:pt idx="97">
                  <c:v>1.161151762630969E-2</c:v>
                </c:pt>
                <c:pt idx="98">
                  <c:v>1.6861019762778981E-3</c:v>
                </c:pt>
                <c:pt idx="99">
                  <c:v>-1.0771734638287987E-2</c:v>
                </c:pt>
                <c:pt idx="100">
                  <c:v>2.6945110979861679E-2</c:v>
                </c:pt>
                <c:pt idx="101">
                  <c:v>1.4381191048126062E-2</c:v>
                </c:pt>
                <c:pt idx="102">
                  <c:v>-4.113161014896235E-3</c:v>
                </c:pt>
                <c:pt idx="103">
                  <c:v>-1.9270088454641069E-2</c:v>
                </c:pt>
                <c:pt idx="104">
                  <c:v>2.2363827588691172E-2</c:v>
                </c:pt>
                <c:pt idx="105">
                  <c:v>1.9462350297332898E-2</c:v>
                </c:pt>
                <c:pt idx="106">
                  <c:v>2.9631131023157103E-2</c:v>
                </c:pt>
                <c:pt idx="107">
                  <c:v>-9.3995350134197762E-3</c:v>
                </c:pt>
                <c:pt idx="108">
                  <c:v>1.5685049363442494E-2</c:v>
                </c:pt>
                <c:pt idx="109">
                  <c:v>-9.400808376753108E-3</c:v>
                </c:pt>
                <c:pt idx="110">
                  <c:v>6.5885044060024567E-3</c:v>
                </c:pt>
                <c:pt idx="111">
                  <c:v>-1.5026846259741889E-3</c:v>
                </c:pt>
                <c:pt idx="112">
                  <c:v>-1.7287671232876713E-4</c:v>
                </c:pt>
                <c:pt idx="113">
                  <c:v>-1.3115395953076391E-2</c:v>
                </c:pt>
                <c:pt idx="114">
                  <c:v>6.5775924505640324E-3</c:v>
                </c:pt>
                <c:pt idx="115">
                  <c:v>9.7880849731397102E-3</c:v>
                </c:pt>
                <c:pt idx="116">
                  <c:v>-7.0632125703853086E-3</c:v>
                </c:pt>
                <c:pt idx="117">
                  <c:v>-5.9632685564597375E-3</c:v>
                </c:pt>
                <c:pt idx="118">
                  <c:v>2.3715028216476568E-2</c:v>
                </c:pt>
                <c:pt idx="119">
                  <c:v>-4.4244716420081142E-5</c:v>
                </c:pt>
                <c:pt idx="120">
                  <c:v>-1.774059791569765E-2</c:v>
                </c:pt>
                <c:pt idx="121">
                  <c:v>1.4659018776330076E-2</c:v>
                </c:pt>
                <c:pt idx="122">
                  <c:v>2.1503396521433118E-3</c:v>
                </c:pt>
                <c:pt idx="123">
                  <c:v>-6.5520429661451605E-3</c:v>
                </c:pt>
                <c:pt idx="124">
                  <c:v>4.6160311928504314E-3</c:v>
                </c:pt>
                <c:pt idx="125">
                  <c:v>4.8433769578670113E-3</c:v>
                </c:pt>
                <c:pt idx="126">
                  <c:v>-9.4647445986256115E-3</c:v>
                </c:pt>
                <c:pt idx="127">
                  <c:v>-7.8521113066511977E-3</c:v>
                </c:pt>
                <c:pt idx="128">
                  <c:v>8.084989724947006E-5</c:v>
                </c:pt>
                <c:pt idx="129">
                  <c:v>5.914195339042993E-3</c:v>
                </c:pt>
                <c:pt idx="130">
                  <c:v>8.4616622270959462E-3</c:v>
                </c:pt>
                <c:pt idx="131">
                  <c:v>-7.2980820890539934E-3</c:v>
                </c:pt>
                <c:pt idx="132">
                  <c:v>-6.0274469229813889E-3</c:v>
                </c:pt>
                <c:pt idx="133">
                  <c:v>6.6633602622643432E-3</c:v>
                </c:pt>
                <c:pt idx="134">
                  <c:v>1.5733879504082515E-2</c:v>
                </c:pt>
                <c:pt idx="135">
                  <c:v>4.6928174883922931E-2</c:v>
                </c:pt>
                <c:pt idx="136">
                  <c:v>-1.5485385617612554E-2</c:v>
                </c:pt>
                <c:pt idx="137">
                  <c:v>-2.4610513225781547E-2</c:v>
                </c:pt>
                <c:pt idx="138">
                  <c:v>-2.5714150311508758E-2</c:v>
                </c:pt>
                <c:pt idx="139">
                  <c:v>-9.3475341427704797E-4</c:v>
                </c:pt>
                <c:pt idx="140">
                  <c:v>-1.7049816474368769E-2</c:v>
                </c:pt>
                <c:pt idx="141">
                  <c:v>-1.3340217195095779E-3</c:v>
                </c:pt>
                <c:pt idx="142">
                  <c:v>-1.1503052505097734E-2</c:v>
                </c:pt>
                <c:pt idx="143">
                  <c:v>-1.0786619247988601E-2</c:v>
                </c:pt>
                <c:pt idx="144">
                  <c:v>-4.2874080749819812E-2</c:v>
                </c:pt>
                <c:pt idx="145">
                  <c:v>-3.610984473128524E-3</c:v>
                </c:pt>
                <c:pt idx="146">
                  <c:v>-9.7606143175764937E-3</c:v>
                </c:pt>
                <c:pt idx="147">
                  <c:v>2.5239493183114498E-2</c:v>
                </c:pt>
                <c:pt idx="148">
                  <c:v>-7.7311203539115178E-2</c:v>
                </c:pt>
                <c:pt idx="149">
                  <c:v>-1.0472715263827896E-2</c:v>
                </c:pt>
                <c:pt idx="150">
                  <c:v>3.3959051779010505E-3</c:v>
                </c:pt>
                <c:pt idx="151">
                  <c:v>-3.9621128708684946E-4</c:v>
                </c:pt>
                <c:pt idx="152">
                  <c:v>1.0127293160429134E-2</c:v>
                </c:pt>
                <c:pt idx="153">
                  <c:v>1.0316482561498126E-2</c:v>
                </c:pt>
                <c:pt idx="154">
                  <c:v>-2.4198267239613019E-3</c:v>
                </c:pt>
                <c:pt idx="155">
                  <c:v>-7.9539273624831056E-3</c:v>
                </c:pt>
                <c:pt idx="156">
                  <c:v>1.7938367412525646E-2</c:v>
                </c:pt>
                <c:pt idx="157">
                  <c:v>-5.7871748387917418E-3</c:v>
                </c:pt>
                <c:pt idx="158">
                  <c:v>-9.3645718049674108E-3</c:v>
                </c:pt>
                <c:pt idx="159">
                  <c:v>-2.3919590582967724E-2</c:v>
                </c:pt>
                <c:pt idx="160">
                  <c:v>-5.182397798701859E-3</c:v>
                </c:pt>
                <c:pt idx="161">
                  <c:v>-4.4555377305008401E-2</c:v>
                </c:pt>
                <c:pt idx="162">
                  <c:v>-9.6897508359399566E-3</c:v>
                </c:pt>
                <c:pt idx="163">
                  <c:v>1.1761896572565496E-2</c:v>
                </c:pt>
                <c:pt idx="164">
                  <c:v>3.9588186333224563E-2</c:v>
                </c:pt>
                <c:pt idx="165">
                  <c:v>-1.6635038787772113E-2</c:v>
                </c:pt>
                <c:pt idx="166">
                  <c:v>-7.3075170404139234E-3</c:v>
                </c:pt>
                <c:pt idx="167">
                  <c:v>-3.2042510949152718E-2</c:v>
                </c:pt>
                <c:pt idx="168">
                  <c:v>9.6667270434081538E-3</c:v>
                </c:pt>
                <c:pt idx="169">
                  <c:v>-2.0633211724336797E-3</c:v>
                </c:pt>
                <c:pt idx="170">
                  <c:v>-1.6181597887471439E-2</c:v>
                </c:pt>
                <c:pt idx="171">
                  <c:v>2.3771227577862583E-2</c:v>
                </c:pt>
                <c:pt idx="172">
                  <c:v>-4.1089108629511678E-2</c:v>
                </c:pt>
                <c:pt idx="173">
                  <c:v>-2.3960814453594853E-2</c:v>
                </c:pt>
                <c:pt idx="174">
                  <c:v>2.0263746626010049E-2</c:v>
                </c:pt>
                <c:pt idx="175">
                  <c:v>3.6659625953707309E-2</c:v>
                </c:pt>
                <c:pt idx="176">
                  <c:v>-1.5657514960088291E-2</c:v>
                </c:pt>
                <c:pt idx="177">
                  <c:v>-2.1822509488216703E-3</c:v>
                </c:pt>
                <c:pt idx="178">
                  <c:v>1.1238396309811148E-2</c:v>
                </c:pt>
                <c:pt idx="179">
                  <c:v>-7.5991236031109884E-3</c:v>
                </c:pt>
                <c:pt idx="180">
                  <c:v>-2.5135093696688007E-2</c:v>
                </c:pt>
                <c:pt idx="181">
                  <c:v>1.5285602585808683E-2</c:v>
                </c:pt>
                <c:pt idx="182">
                  <c:v>-1.3504466437743065E-2</c:v>
                </c:pt>
                <c:pt idx="183">
                  <c:v>-1.8055051526594718E-2</c:v>
                </c:pt>
                <c:pt idx="184">
                  <c:v>2.8721647516188845E-2</c:v>
                </c:pt>
                <c:pt idx="185">
                  <c:v>-1.14227247462949E-2</c:v>
                </c:pt>
                <c:pt idx="186">
                  <c:v>1.3458081920431266E-2</c:v>
                </c:pt>
                <c:pt idx="187">
                  <c:v>-1.6038459788090081E-2</c:v>
                </c:pt>
                <c:pt idx="188">
                  <c:v>-3.3752038518471431E-2</c:v>
                </c:pt>
                <c:pt idx="189">
                  <c:v>8.2304109589040695E-3</c:v>
                </c:pt>
                <c:pt idx="190">
                  <c:v>-1.4083169689483645E-2</c:v>
                </c:pt>
                <c:pt idx="191">
                  <c:v>-5.2362401541833853E-3</c:v>
                </c:pt>
                <c:pt idx="192">
                  <c:v>-3.3995151597778266E-2</c:v>
                </c:pt>
                <c:pt idx="193">
                  <c:v>3.1909277177620779E-2</c:v>
                </c:pt>
                <c:pt idx="194">
                  <c:v>-1.2134895530408732E-2</c:v>
                </c:pt>
                <c:pt idx="195">
                  <c:v>-2.4929691467957951E-2</c:v>
                </c:pt>
                <c:pt idx="196">
                  <c:v>8.6699780614624133E-3</c:v>
                </c:pt>
                <c:pt idx="197">
                  <c:v>2.3949882583170254E-2</c:v>
                </c:pt>
                <c:pt idx="198">
                  <c:v>-2.3784386905685986E-2</c:v>
                </c:pt>
                <c:pt idx="199">
                  <c:v>2.2536692733082422E-3</c:v>
                </c:pt>
                <c:pt idx="200">
                  <c:v>2.8081032583362052E-2</c:v>
                </c:pt>
                <c:pt idx="201">
                  <c:v>-3.2555657594770603E-2</c:v>
                </c:pt>
                <c:pt idx="202">
                  <c:v>-1.6768645357686861E-3</c:v>
                </c:pt>
                <c:pt idx="203">
                  <c:v>-4.995057487077772E-3</c:v>
                </c:pt>
                <c:pt idx="204">
                  <c:v>2.840945859676066E-2</c:v>
                </c:pt>
                <c:pt idx="205">
                  <c:v>-1.3467867321896847E-2</c:v>
                </c:pt>
                <c:pt idx="206">
                  <c:v>7.7184092683158345E-2</c:v>
                </c:pt>
                <c:pt idx="207">
                  <c:v>1.0877026627319137E-3</c:v>
                </c:pt>
                <c:pt idx="208">
                  <c:v>5.7776465733127219E-3</c:v>
                </c:pt>
                <c:pt idx="209">
                  <c:v>6.6812665824490304E-4</c:v>
                </c:pt>
                <c:pt idx="210">
                  <c:v>-2.4394019687230483E-3</c:v>
                </c:pt>
                <c:pt idx="211">
                  <c:v>-1.5429630710616111E-3</c:v>
                </c:pt>
                <c:pt idx="212">
                  <c:v>-2.8573406716442705E-3</c:v>
                </c:pt>
                <c:pt idx="213">
                  <c:v>-1.8169556984069437E-2</c:v>
                </c:pt>
                <c:pt idx="214">
                  <c:v>1.8625676839052006E-3</c:v>
                </c:pt>
                <c:pt idx="215">
                  <c:v>1.2312058460318956E-2</c:v>
                </c:pt>
                <c:pt idx="216">
                  <c:v>-1.2291325226773635E-2</c:v>
                </c:pt>
                <c:pt idx="217">
                  <c:v>-5.9179978925185161E-3</c:v>
                </c:pt>
                <c:pt idx="218">
                  <c:v>1.03524525858895E-4</c:v>
                </c:pt>
                <c:pt idx="219">
                  <c:v>3.1307450055396875E-3</c:v>
                </c:pt>
                <c:pt idx="220">
                  <c:v>2.2142632299746758E-2</c:v>
                </c:pt>
                <c:pt idx="221">
                  <c:v>6.2454735678985213E-3</c:v>
                </c:pt>
                <c:pt idx="222">
                  <c:v>-1.0004047149084989E-2</c:v>
                </c:pt>
                <c:pt idx="223">
                  <c:v>2.2886495467597037E-2</c:v>
                </c:pt>
                <c:pt idx="224">
                  <c:v>1.0146945192261236E-2</c:v>
                </c:pt>
                <c:pt idx="225">
                  <c:v>9.4841155203167268E-3</c:v>
                </c:pt>
                <c:pt idx="226">
                  <c:v>3.715432854034337E-3</c:v>
                </c:pt>
                <c:pt idx="227">
                  <c:v>-5.3785507894946335E-4</c:v>
                </c:pt>
                <c:pt idx="228">
                  <c:v>1.2680664042951934E-3</c:v>
                </c:pt>
                <c:pt idx="229">
                  <c:v>1.0993848652006257E-2</c:v>
                </c:pt>
                <c:pt idx="230">
                  <c:v>-3.156817030982137E-2</c:v>
                </c:pt>
                <c:pt idx="231">
                  <c:v>3.3513573538505566E-4</c:v>
                </c:pt>
                <c:pt idx="232">
                  <c:v>-1.791969882755523E-2</c:v>
                </c:pt>
                <c:pt idx="233">
                  <c:v>2.0966082245378406E-2</c:v>
                </c:pt>
                <c:pt idx="234">
                  <c:v>-5.8938865857966335E-3</c:v>
                </c:pt>
                <c:pt idx="235">
                  <c:v>1.3772725922912253E-3</c:v>
                </c:pt>
                <c:pt idx="236">
                  <c:v>-2.6523352858878045E-2</c:v>
                </c:pt>
                <c:pt idx="237">
                  <c:v>1.096746628918829E-2</c:v>
                </c:pt>
                <c:pt idx="238">
                  <c:v>-1.2688935790460116E-2</c:v>
                </c:pt>
                <c:pt idx="239">
                  <c:v>-1.4248231107616527E-2</c:v>
                </c:pt>
                <c:pt idx="243">
                  <c:v>-1.097679954105331E-3</c:v>
                </c:pt>
                <c:pt idx="244">
                  <c:v>7.7184092683158345E-2</c:v>
                </c:pt>
                <c:pt idx="245">
                  <c:v>-7.7311203539115178E-2</c:v>
                </c:pt>
                <c:pt idx="246">
                  <c:v>2.0120309953647979E-2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D4-4293-9D30-DCBBAE26F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97407"/>
        <c:axId val="888877103"/>
      </c:lineChart>
      <c:dateAx>
        <c:axId val="8425974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77103"/>
        <c:crosses val="autoZero"/>
        <c:auto val="1"/>
        <c:lblOffset val="100"/>
        <c:baseTimeUnit val="days"/>
      </c:dateAx>
      <c:valAx>
        <c:axId val="8888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9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Risk unadjusted returns% vs Date(daily far)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far!$O$1:$O$2</c:f>
              <c:strCache>
                <c:ptCount val="2"/>
                <c:pt idx="0">
                  <c:v>risk unadjusted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far!$B$3:$B$249</c:f>
              <c:numCache>
                <c:formatCode>m/d/yyyy</c:formatCode>
                <c:ptCount val="247"/>
                <c:pt idx="0">
                  <c:v>43376</c:v>
                </c:pt>
                <c:pt idx="1">
                  <c:v>43377</c:v>
                </c:pt>
                <c:pt idx="2">
                  <c:v>43378</c:v>
                </c:pt>
                <c:pt idx="3">
                  <c:v>43381</c:v>
                </c:pt>
                <c:pt idx="4">
                  <c:v>43382</c:v>
                </c:pt>
                <c:pt idx="5">
                  <c:v>43383</c:v>
                </c:pt>
                <c:pt idx="6">
                  <c:v>43384</c:v>
                </c:pt>
                <c:pt idx="7">
                  <c:v>43385</c:v>
                </c:pt>
                <c:pt idx="8">
                  <c:v>43388</c:v>
                </c:pt>
                <c:pt idx="9">
                  <c:v>43389</c:v>
                </c:pt>
                <c:pt idx="10">
                  <c:v>43390</c:v>
                </c:pt>
                <c:pt idx="11">
                  <c:v>43392</c:v>
                </c:pt>
                <c:pt idx="12">
                  <c:v>43395</c:v>
                </c:pt>
                <c:pt idx="13">
                  <c:v>43396</c:v>
                </c:pt>
                <c:pt idx="14">
                  <c:v>43397</c:v>
                </c:pt>
                <c:pt idx="15">
                  <c:v>43398</c:v>
                </c:pt>
                <c:pt idx="16">
                  <c:v>43399</c:v>
                </c:pt>
                <c:pt idx="17">
                  <c:v>43402</c:v>
                </c:pt>
                <c:pt idx="18">
                  <c:v>43403</c:v>
                </c:pt>
                <c:pt idx="19">
                  <c:v>43404</c:v>
                </c:pt>
                <c:pt idx="20">
                  <c:v>43405</c:v>
                </c:pt>
                <c:pt idx="21">
                  <c:v>43406</c:v>
                </c:pt>
                <c:pt idx="22">
                  <c:v>43409</c:v>
                </c:pt>
                <c:pt idx="23">
                  <c:v>43410</c:v>
                </c:pt>
                <c:pt idx="24">
                  <c:v>43413</c:v>
                </c:pt>
                <c:pt idx="25">
                  <c:v>43416</c:v>
                </c:pt>
                <c:pt idx="26">
                  <c:v>43417</c:v>
                </c:pt>
                <c:pt idx="27">
                  <c:v>43418</c:v>
                </c:pt>
                <c:pt idx="28">
                  <c:v>43419</c:v>
                </c:pt>
                <c:pt idx="29">
                  <c:v>43420</c:v>
                </c:pt>
                <c:pt idx="30">
                  <c:v>43423</c:v>
                </c:pt>
                <c:pt idx="31">
                  <c:v>43424</c:v>
                </c:pt>
                <c:pt idx="32">
                  <c:v>43426</c:v>
                </c:pt>
                <c:pt idx="33">
                  <c:v>43430</c:v>
                </c:pt>
                <c:pt idx="34">
                  <c:v>43431</c:v>
                </c:pt>
                <c:pt idx="35">
                  <c:v>43432</c:v>
                </c:pt>
                <c:pt idx="36">
                  <c:v>43433</c:v>
                </c:pt>
                <c:pt idx="37">
                  <c:v>43434</c:v>
                </c:pt>
                <c:pt idx="38">
                  <c:v>43437</c:v>
                </c:pt>
                <c:pt idx="39">
                  <c:v>43438</c:v>
                </c:pt>
                <c:pt idx="40">
                  <c:v>43439</c:v>
                </c:pt>
                <c:pt idx="41">
                  <c:v>43440</c:v>
                </c:pt>
                <c:pt idx="42">
                  <c:v>43441</c:v>
                </c:pt>
                <c:pt idx="43">
                  <c:v>43444</c:v>
                </c:pt>
                <c:pt idx="44">
                  <c:v>43445</c:v>
                </c:pt>
                <c:pt idx="45">
                  <c:v>43446</c:v>
                </c:pt>
                <c:pt idx="46">
                  <c:v>43447</c:v>
                </c:pt>
                <c:pt idx="47">
                  <c:v>43448</c:v>
                </c:pt>
                <c:pt idx="48">
                  <c:v>43451</c:v>
                </c:pt>
                <c:pt idx="49">
                  <c:v>43452</c:v>
                </c:pt>
                <c:pt idx="50">
                  <c:v>43453</c:v>
                </c:pt>
                <c:pt idx="51">
                  <c:v>43454</c:v>
                </c:pt>
                <c:pt idx="52">
                  <c:v>43455</c:v>
                </c:pt>
                <c:pt idx="53">
                  <c:v>43458</c:v>
                </c:pt>
                <c:pt idx="54">
                  <c:v>43460</c:v>
                </c:pt>
                <c:pt idx="55">
                  <c:v>43461</c:v>
                </c:pt>
                <c:pt idx="56">
                  <c:v>43462</c:v>
                </c:pt>
                <c:pt idx="57">
                  <c:v>43465</c:v>
                </c:pt>
                <c:pt idx="58">
                  <c:v>43466</c:v>
                </c:pt>
                <c:pt idx="59">
                  <c:v>43467</c:v>
                </c:pt>
                <c:pt idx="60">
                  <c:v>43468</c:v>
                </c:pt>
                <c:pt idx="61">
                  <c:v>43469</c:v>
                </c:pt>
                <c:pt idx="62">
                  <c:v>43472</c:v>
                </c:pt>
                <c:pt idx="63">
                  <c:v>43473</c:v>
                </c:pt>
                <c:pt idx="64">
                  <c:v>43474</c:v>
                </c:pt>
                <c:pt idx="65">
                  <c:v>43475</c:v>
                </c:pt>
                <c:pt idx="66">
                  <c:v>43476</c:v>
                </c:pt>
                <c:pt idx="67">
                  <c:v>43479</c:v>
                </c:pt>
                <c:pt idx="68">
                  <c:v>43480</c:v>
                </c:pt>
                <c:pt idx="69">
                  <c:v>43481</c:v>
                </c:pt>
                <c:pt idx="70">
                  <c:v>43482</c:v>
                </c:pt>
                <c:pt idx="71">
                  <c:v>43483</c:v>
                </c:pt>
                <c:pt idx="72">
                  <c:v>43486</c:v>
                </c:pt>
                <c:pt idx="73">
                  <c:v>43487</c:v>
                </c:pt>
                <c:pt idx="74">
                  <c:v>43488</c:v>
                </c:pt>
                <c:pt idx="75">
                  <c:v>43489</c:v>
                </c:pt>
                <c:pt idx="76">
                  <c:v>43490</c:v>
                </c:pt>
                <c:pt idx="77">
                  <c:v>43493</c:v>
                </c:pt>
                <c:pt idx="78">
                  <c:v>43494</c:v>
                </c:pt>
                <c:pt idx="79">
                  <c:v>43495</c:v>
                </c:pt>
                <c:pt idx="80">
                  <c:v>43496</c:v>
                </c:pt>
                <c:pt idx="81">
                  <c:v>43497</c:v>
                </c:pt>
                <c:pt idx="82">
                  <c:v>43500</c:v>
                </c:pt>
                <c:pt idx="83">
                  <c:v>43501</c:v>
                </c:pt>
                <c:pt idx="84">
                  <c:v>43502</c:v>
                </c:pt>
                <c:pt idx="85">
                  <c:v>43503</c:v>
                </c:pt>
                <c:pt idx="86">
                  <c:v>43504</c:v>
                </c:pt>
                <c:pt idx="87">
                  <c:v>43507</c:v>
                </c:pt>
                <c:pt idx="88">
                  <c:v>43508</c:v>
                </c:pt>
                <c:pt idx="89">
                  <c:v>43509</c:v>
                </c:pt>
                <c:pt idx="90">
                  <c:v>43510</c:v>
                </c:pt>
                <c:pt idx="91">
                  <c:v>43511</c:v>
                </c:pt>
                <c:pt idx="92">
                  <c:v>43514</c:v>
                </c:pt>
                <c:pt idx="93">
                  <c:v>43516</c:v>
                </c:pt>
                <c:pt idx="94">
                  <c:v>43517</c:v>
                </c:pt>
                <c:pt idx="95">
                  <c:v>43518</c:v>
                </c:pt>
                <c:pt idx="96">
                  <c:v>43521</c:v>
                </c:pt>
                <c:pt idx="97">
                  <c:v>43522</c:v>
                </c:pt>
                <c:pt idx="98">
                  <c:v>43523</c:v>
                </c:pt>
                <c:pt idx="99">
                  <c:v>43524</c:v>
                </c:pt>
                <c:pt idx="100">
                  <c:v>43525</c:v>
                </c:pt>
                <c:pt idx="101">
                  <c:v>43529</c:v>
                </c:pt>
                <c:pt idx="102">
                  <c:v>43530</c:v>
                </c:pt>
                <c:pt idx="103">
                  <c:v>43531</c:v>
                </c:pt>
                <c:pt idx="104">
                  <c:v>43532</c:v>
                </c:pt>
                <c:pt idx="105">
                  <c:v>43535</c:v>
                </c:pt>
                <c:pt idx="106">
                  <c:v>43536</c:v>
                </c:pt>
                <c:pt idx="107">
                  <c:v>43537</c:v>
                </c:pt>
                <c:pt idx="108">
                  <c:v>43538</c:v>
                </c:pt>
                <c:pt idx="109">
                  <c:v>43539</c:v>
                </c:pt>
                <c:pt idx="110">
                  <c:v>43542</c:v>
                </c:pt>
                <c:pt idx="111">
                  <c:v>43543</c:v>
                </c:pt>
                <c:pt idx="112">
                  <c:v>43544</c:v>
                </c:pt>
                <c:pt idx="113">
                  <c:v>43546</c:v>
                </c:pt>
                <c:pt idx="114">
                  <c:v>43549</c:v>
                </c:pt>
                <c:pt idx="115">
                  <c:v>43550</c:v>
                </c:pt>
                <c:pt idx="116">
                  <c:v>43551</c:v>
                </c:pt>
                <c:pt idx="117">
                  <c:v>43552</c:v>
                </c:pt>
                <c:pt idx="118">
                  <c:v>43553</c:v>
                </c:pt>
                <c:pt idx="119">
                  <c:v>43557</c:v>
                </c:pt>
                <c:pt idx="120">
                  <c:v>43558</c:v>
                </c:pt>
                <c:pt idx="121">
                  <c:v>43559</c:v>
                </c:pt>
                <c:pt idx="122">
                  <c:v>43560</c:v>
                </c:pt>
                <c:pt idx="123">
                  <c:v>43563</c:v>
                </c:pt>
                <c:pt idx="124">
                  <c:v>43564</c:v>
                </c:pt>
                <c:pt idx="125">
                  <c:v>43565</c:v>
                </c:pt>
                <c:pt idx="126">
                  <c:v>43566</c:v>
                </c:pt>
                <c:pt idx="127">
                  <c:v>43567</c:v>
                </c:pt>
                <c:pt idx="128">
                  <c:v>43570</c:v>
                </c:pt>
                <c:pt idx="129">
                  <c:v>43571</c:v>
                </c:pt>
                <c:pt idx="130">
                  <c:v>43573</c:v>
                </c:pt>
                <c:pt idx="131">
                  <c:v>43577</c:v>
                </c:pt>
                <c:pt idx="132">
                  <c:v>43578</c:v>
                </c:pt>
                <c:pt idx="133">
                  <c:v>43579</c:v>
                </c:pt>
                <c:pt idx="134">
                  <c:v>43580</c:v>
                </c:pt>
                <c:pt idx="135">
                  <c:v>43581</c:v>
                </c:pt>
                <c:pt idx="136">
                  <c:v>43585</c:v>
                </c:pt>
                <c:pt idx="137">
                  <c:v>43587</c:v>
                </c:pt>
                <c:pt idx="138">
                  <c:v>43588</c:v>
                </c:pt>
                <c:pt idx="139">
                  <c:v>43591</c:v>
                </c:pt>
                <c:pt idx="140">
                  <c:v>43592</c:v>
                </c:pt>
                <c:pt idx="141">
                  <c:v>43593</c:v>
                </c:pt>
                <c:pt idx="142">
                  <c:v>43594</c:v>
                </c:pt>
                <c:pt idx="143">
                  <c:v>43595</c:v>
                </c:pt>
                <c:pt idx="144">
                  <c:v>43598</c:v>
                </c:pt>
                <c:pt idx="145">
                  <c:v>43599</c:v>
                </c:pt>
                <c:pt idx="146">
                  <c:v>43600</c:v>
                </c:pt>
                <c:pt idx="147">
                  <c:v>43601</c:v>
                </c:pt>
                <c:pt idx="148">
                  <c:v>43602</c:v>
                </c:pt>
                <c:pt idx="149">
                  <c:v>43605</c:v>
                </c:pt>
                <c:pt idx="150">
                  <c:v>43606</c:v>
                </c:pt>
                <c:pt idx="151">
                  <c:v>43607</c:v>
                </c:pt>
                <c:pt idx="152">
                  <c:v>43608</c:v>
                </c:pt>
                <c:pt idx="153">
                  <c:v>43609</c:v>
                </c:pt>
                <c:pt idx="154">
                  <c:v>43612</c:v>
                </c:pt>
                <c:pt idx="155">
                  <c:v>43613</c:v>
                </c:pt>
                <c:pt idx="156">
                  <c:v>43614</c:v>
                </c:pt>
                <c:pt idx="157">
                  <c:v>43615</c:v>
                </c:pt>
                <c:pt idx="158">
                  <c:v>43616</c:v>
                </c:pt>
                <c:pt idx="159">
                  <c:v>43619</c:v>
                </c:pt>
                <c:pt idx="160">
                  <c:v>43620</c:v>
                </c:pt>
                <c:pt idx="161">
                  <c:v>43622</c:v>
                </c:pt>
                <c:pt idx="162">
                  <c:v>43623</c:v>
                </c:pt>
                <c:pt idx="163">
                  <c:v>43626</c:v>
                </c:pt>
                <c:pt idx="164">
                  <c:v>43627</c:v>
                </c:pt>
                <c:pt idx="165">
                  <c:v>43628</c:v>
                </c:pt>
                <c:pt idx="166">
                  <c:v>43629</c:v>
                </c:pt>
                <c:pt idx="167">
                  <c:v>43630</c:v>
                </c:pt>
                <c:pt idx="168">
                  <c:v>43633</c:v>
                </c:pt>
                <c:pt idx="169">
                  <c:v>43634</c:v>
                </c:pt>
                <c:pt idx="170">
                  <c:v>43635</c:v>
                </c:pt>
                <c:pt idx="171">
                  <c:v>43636</c:v>
                </c:pt>
                <c:pt idx="172">
                  <c:v>43637</c:v>
                </c:pt>
                <c:pt idx="173">
                  <c:v>43640</c:v>
                </c:pt>
                <c:pt idx="174">
                  <c:v>43641</c:v>
                </c:pt>
                <c:pt idx="175">
                  <c:v>43642</c:v>
                </c:pt>
                <c:pt idx="176">
                  <c:v>43643</c:v>
                </c:pt>
                <c:pt idx="177">
                  <c:v>43644</c:v>
                </c:pt>
                <c:pt idx="178">
                  <c:v>43647</c:v>
                </c:pt>
                <c:pt idx="179">
                  <c:v>43648</c:v>
                </c:pt>
                <c:pt idx="180">
                  <c:v>43649</c:v>
                </c:pt>
                <c:pt idx="181">
                  <c:v>43650</c:v>
                </c:pt>
                <c:pt idx="182">
                  <c:v>43651</c:v>
                </c:pt>
                <c:pt idx="183">
                  <c:v>43654</c:v>
                </c:pt>
                <c:pt idx="184">
                  <c:v>43655</c:v>
                </c:pt>
                <c:pt idx="185">
                  <c:v>43656</c:v>
                </c:pt>
                <c:pt idx="186">
                  <c:v>43657</c:v>
                </c:pt>
                <c:pt idx="187">
                  <c:v>43658</c:v>
                </c:pt>
                <c:pt idx="188">
                  <c:v>43661</c:v>
                </c:pt>
                <c:pt idx="189">
                  <c:v>43662</c:v>
                </c:pt>
                <c:pt idx="190">
                  <c:v>43663</c:v>
                </c:pt>
                <c:pt idx="191">
                  <c:v>43664</c:v>
                </c:pt>
                <c:pt idx="192">
                  <c:v>43665</c:v>
                </c:pt>
                <c:pt idx="193">
                  <c:v>43668</c:v>
                </c:pt>
                <c:pt idx="194">
                  <c:v>43669</c:v>
                </c:pt>
                <c:pt idx="195">
                  <c:v>43670</c:v>
                </c:pt>
                <c:pt idx="196">
                  <c:v>43671</c:v>
                </c:pt>
                <c:pt idx="197">
                  <c:v>43672</c:v>
                </c:pt>
                <c:pt idx="198">
                  <c:v>43675</c:v>
                </c:pt>
                <c:pt idx="199">
                  <c:v>43676</c:v>
                </c:pt>
                <c:pt idx="200">
                  <c:v>43677</c:v>
                </c:pt>
                <c:pt idx="201">
                  <c:v>43678</c:v>
                </c:pt>
                <c:pt idx="202">
                  <c:v>43679</c:v>
                </c:pt>
                <c:pt idx="203">
                  <c:v>43682</c:v>
                </c:pt>
                <c:pt idx="204">
                  <c:v>43683</c:v>
                </c:pt>
                <c:pt idx="205">
                  <c:v>43684</c:v>
                </c:pt>
                <c:pt idx="206">
                  <c:v>43685</c:v>
                </c:pt>
                <c:pt idx="207">
                  <c:v>43686</c:v>
                </c:pt>
                <c:pt idx="208">
                  <c:v>43690</c:v>
                </c:pt>
                <c:pt idx="209">
                  <c:v>43691</c:v>
                </c:pt>
                <c:pt idx="210">
                  <c:v>43693</c:v>
                </c:pt>
                <c:pt idx="211">
                  <c:v>43696</c:v>
                </c:pt>
                <c:pt idx="212">
                  <c:v>43697</c:v>
                </c:pt>
                <c:pt idx="213">
                  <c:v>43698</c:v>
                </c:pt>
                <c:pt idx="214">
                  <c:v>43699</c:v>
                </c:pt>
                <c:pt idx="215">
                  <c:v>43700</c:v>
                </c:pt>
                <c:pt idx="216">
                  <c:v>43703</c:v>
                </c:pt>
                <c:pt idx="217">
                  <c:v>43704</c:v>
                </c:pt>
                <c:pt idx="218">
                  <c:v>43705</c:v>
                </c:pt>
                <c:pt idx="219">
                  <c:v>43706</c:v>
                </c:pt>
                <c:pt idx="220">
                  <c:v>43707</c:v>
                </c:pt>
                <c:pt idx="221">
                  <c:v>43711</c:v>
                </c:pt>
                <c:pt idx="222">
                  <c:v>43712</c:v>
                </c:pt>
                <c:pt idx="223">
                  <c:v>43713</c:v>
                </c:pt>
                <c:pt idx="224">
                  <c:v>43714</c:v>
                </c:pt>
                <c:pt idx="225">
                  <c:v>43717</c:v>
                </c:pt>
                <c:pt idx="226">
                  <c:v>43719</c:v>
                </c:pt>
                <c:pt idx="227">
                  <c:v>43720</c:v>
                </c:pt>
                <c:pt idx="228">
                  <c:v>43721</c:v>
                </c:pt>
                <c:pt idx="229">
                  <c:v>43724</c:v>
                </c:pt>
                <c:pt idx="230">
                  <c:v>43725</c:v>
                </c:pt>
                <c:pt idx="231">
                  <c:v>43726</c:v>
                </c:pt>
                <c:pt idx="232">
                  <c:v>43727</c:v>
                </c:pt>
                <c:pt idx="233">
                  <c:v>43728</c:v>
                </c:pt>
                <c:pt idx="234">
                  <c:v>43731</c:v>
                </c:pt>
                <c:pt idx="235">
                  <c:v>43732</c:v>
                </c:pt>
                <c:pt idx="236">
                  <c:v>43733</c:v>
                </c:pt>
                <c:pt idx="237">
                  <c:v>43734</c:v>
                </c:pt>
                <c:pt idx="238">
                  <c:v>43735</c:v>
                </c:pt>
                <c:pt idx="239">
                  <c:v>43738</c:v>
                </c:pt>
              </c:numCache>
            </c:numRef>
          </c:cat>
          <c:val>
            <c:numRef>
              <c:f>far!$O$3:$O$249</c:f>
              <c:numCache>
                <c:formatCode>0.0000%</c:formatCode>
                <c:ptCount val="247"/>
                <c:pt idx="0">
                  <c:v>2.1055318062910447E-3</c:v>
                </c:pt>
                <c:pt idx="1">
                  <c:v>-1.903731058194312E-2</c:v>
                </c:pt>
                <c:pt idx="2">
                  <c:v>-1.7135068475368397E-2</c:v>
                </c:pt>
                <c:pt idx="3">
                  <c:v>-2.6811067820114845E-2</c:v>
                </c:pt>
                <c:pt idx="4">
                  <c:v>5.7542240618850479E-2</c:v>
                </c:pt>
                <c:pt idx="5">
                  <c:v>1.0972088546679441E-2</c:v>
                </c:pt>
                <c:pt idx="6">
                  <c:v>-2.481594313277476E-2</c:v>
                </c:pt>
                <c:pt idx="7">
                  <c:v>-2.7660266840221281E-2</c:v>
                </c:pt>
                <c:pt idx="8">
                  <c:v>2.2824631860776379E-2</c:v>
                </c:pt>
                <c:pt idx="9">
                  <c:v>2.2184412014920551E-2</c:v>
                </c:pt>
                <c:pt idx="10">
                  <c:v>-1.7413572343149837E-2</c:v>
                </c:pt>
                <c:pt idx="11">
                  <c:v>-9.9687255668490724E-3</c:v>
                </c:pt>
                <c:pt idx="12">
                  <c:v>3.0931227377427083E-3</c:v>
                </c:pt>
                <c:pt idx="13">
                  <c:v>-2.250360845033457E-2</c:v>
                </c:pt>
                <c:pt idx="14">
                  <c:v>-6.1749110678569336E-3</c:v>
                </c:pt>
                <c:pt idx="15">
                  <c:v>-1.7289120010805792E-2</c:v>
                </c:pt>
                <c:pt idx="16">
                  <c:v>9.2777128719675628E-3</c:v>
                </c:pt>
                <c:pt idx="17">
                  <c:v>7.3335149121612458E-2</c:v>
                </c:pt>
                <c:pt idx="18">
                  <c:v>-3.4257438304890336E-3</c:v>
                </c:pt>
                <c:pt idx="19">
                  <c:v>1.7251257241071939E-2</c:v>
                </c:pt>
                <c:pt idx="20">
                  <c:v>1.0826032540675816E-2</c:v>
                </c:pt>
                <c:pt idx="21">
                  <c:v>-1.4362657091561967E-2</c:v>
                </c:pt>
                <c:pt idx="22">
                  <c:v>-3.4545568745681806E-3</c:v>
                </c:pt>
                <c:pt idx="23">
                  <c:v>8.50876087230556E-3</c:v>
                </c:pt>
                <c:pt idx="24">
                  <c:v>3.6810199362539903E-2</c:v>
                </c:pt>
                <c:pt idx="25">
                  <c:v>-2.4352019288728204E-2</c:v>
                </c:pt>
                <c:pt idx="26">
                  <c:v>-2.6813295440504058E-2</c:v>
                </c:pt>
                <c:pt idx="27">
                  <c:v>7.3641442356525578E-3</c:v>
                </c:pt>
                <c:pt idx="28">
                  <c:v>-1.5124779430299976E-2</c:v>
                </c:pt>
                <c:pt idx="29">
                  <c:v>1.753263373432307E-2</c:v>
                </c:pt>
                <c:pt idx="30">
                  <c:v>1.3834737768834109E-2</c:v>
                </c:pt>
                <c:pt idx="31">
                  <c:v>-1.9228383575238803E-2</c:v>
                </c:pt>
                <c:pt idx="32">
                  <c:v>1.359726789779914E-2</c:v>
                </c:pt>
                <c:pt idx="33">
                  <c:v>-8.1113121607284862E-4</c:v>
                </c:pt>
                <c:pt idx="34">
                  <c:v>-7.9305607593356097E-3</c:v>
                </c:pt>
                <c:pt idx="35">
                  <c:v>7.7421791401774747E-3</c:v>
                </c:pt>
                <c:pt idx="36">
                  <c:v>-1.3116801998750212E-3</c:v>
                </c:pt>
                <c:pt idx="37">
                  <c:v>3.3022703108386987E-2</c:v>
                </c:pt>
                <c:pt idx="38">
                  <c:v>-7.8706786946782098E-3</c:v>
                </c:pt>
                <c:pt idx="39">
                  <c:v>2.300604137426011E-2</c:v>
                </c:pt>
                <c:pt idx="40">
                  <c:v>-3.3166308756860018E-2</c:v>
                </c:pt>
                <c:pt idx="41">
                  <c:v>-5.5528134254689047E-2</c:v>
                </c:pt>
                <c:pt idx="42">
                  <c:v>-1.5024823621635449E-3</c:v>
                </c:pt>
                <c:pt idx="43">
                  <c:v>-3.1534183840366402E-2</c:v>
                </c:pt>
                <c:pt idx="44">
                  <c:v>8.6468958994798048E-3</c:v>
                </c:pt>
                <c:pt idx="45">
                  <c:v>7.2332730560579882E-3</c:v>
                </c:pt>
                <c:pt idx="46">
                  <c:v>1.0705499035840088E-2</c:v>
                </c:pt>
                <c:pt idx="47">
                  <c:v>-2.9473684210526287E-2</c:v>
                </c:pt>
                <c:pt idx="48">
                  <c:v>2.6165943600867617E-2</c:v>
                </c:pt>
                <c:pt idx="49">
                  <c:v>-1.3542079534945172E-2</c:v>
                </c:pt>
                <c:pt idx="50">
                  <c:v>-2.1429049755575208E-3</c:v>
                </c:pt>
                <c:pt idx="51">
                  <c:v>-1.2079726192872963E-2</c:v>
                </c:pt>
                <c:pt idx="52">
                  <c:v>-9.5781536580394743E-3</c:v>
                </c:pt>
                <c:pt idx="53">
                  <c:v>-1.1659807956104253E-2</c:v>
                </c:pt>
                <c:pt idx="54">
                  <c:v>7.7723802914642925E-3</c:v>
                </c:pt>
                <c:pt idx="55">
                  <c:v>-9.2273791488776281E-3</c:v>
                </c:pt>
                <c:pt idx="56">
                  <c:v>2.5090353072004544E-2</c:v>
                </c:pt>
                <c:pt idx="57">
                  <c:v>1.1797409993897797E-2</c:v>
                </c:pt>
                <c:pt idx="58">
                  <c:v>0</c:v>
                </c:pt>
                <c:pt idx="59">
                  <c:v>-1.212892849963138E-2</c:v>
                </c:pt>
                <c:pt idx="60">
                  <c:v>-1.1803011803011864E-2</c:v>
                </c:pt>
                <c:pt idx="61">
                  <c:v>1.3728720483250962E-2</c:v>
                </c:pt>
                <c:pt idx="62">
                  <c:v>-2.0991332611050304E-3</c:v>
                </c:pt>
                <c:pt idx="63">
                  <c:v>2.9856822962611114E-2</c:v>
                </c:pt>
                <c:pt idx="64">
                  <c:v>1.4232061672267185E-2</c:v>
                </c:pt>
                <c:pt idx="65">
                  <c:v>2.5790943935555154E-2</c:v>
                </c:pt>
                <c:pt idx="66">
                  <c:v>-9.3096896770107958E-3</c:v>
                </c:pt>
                <c:pt idx="67">
                  <c:v>-1.278527136738768E-4</c:v>
                </c:pt>
                <c:pt idx="68">
                  <c:v>2.1034460712230734E-2</c:v>
                </c:pt>
                <c:pt idx="69">
                  <c:v>2.003757044458388E-3</c:v>
                </c:pt>
                <c:pt idx="70">
                  <c:v>-1.7060367454068213E-2</c:v>
                </c:pt>
                <c:pt idx="71">
                  <c:v>-6.6119905906288322E-3</c:v>
                </c:pt>
                <c:pt idx="72">
                  <c:v>7.3600000000000002E-3</c:v>
                </c:pt>
                <c:pt idx="73">
                  <c:v>1.6200762388818297E-2</c:v>
                </c:pt>
                <c:pt idx="74">
                  <c:v>-7.6273835573617043E-3</c:v>
                </c:pt>
                <c:pt idx="75">
                  <c:v>7.0560070560070848E-3</c:v>
                </c:pt>
                <c:pt idx="76">
                  <c:v>-3.5658429777917083E-3</c:v>
                </c:pt>
                <c:pt idx="77">
                  <c:v>-5.248618784530381E-2</c:v>
                </c:pt>
                <c:pt idx="78">
                  <c:v>2.2528491916247017E-2</c:v>
                </c:pt>
                <c:pt idx="79">
                  <c:v>1.302488335925344E-2</c:v>
                </c:pt>
                <c:pt idx="80">
                  <c:v>1.650355018230663E-2</c:v>
                </c:pt>
                <c:pt idx="81">
                  <c:v>2.1584544710842733E-2</c:v>
                </c:pt>
                <c:pt idx="82">
                  <c:v>-4.2996180854995798E-2</c:v>
                </c:pt>
                <c:pt idx="83">
                  <c:v>-2.5489186405767195E-2</c:v>
                </c:pt>
                <c:pt idx="84">
                  <c:v>2.0211360634081844E-2</c:v>
                </c:pt>
                <c:pt idx="85">
                  <c:v>2.4278130260261557E-2</c:v>
                </c:pt>
                <c:pt idx="86">
                  <c:v>-2.2754566715125466E-2</c:v>
                </c:pt>
                <c:pt idx="87">
                  <c:v>2.0697238212276344E-3</c:v>
                </c:pt>
                <c:pt idx="88">
                  <c:v>5.9381656231846935E-3</c:v>
                </c:pt>
                <c:pt idx="89">
                  <c:v>-2.3933269169072797E-2</c:v>
                </c:pt>
                <c:pt idx="90">
                  <c:v>-1.4462266631606925E-3</c:v>
                </c:pt>
                <c:pt idx="91">
                  <c:v>-3.5154707044108023E-2</c:v>
                </c:pt>
                <c:pt idx="92">
                  <c:v>-1.0644104803493388E-2</c:v>
                </c:pt>
                <c:pt idx="93">
                  <c:v>1.0068965517241317E-2</c:v>
                </c:pt>
                <c:pt idx="94">
                  <c:v>1.1334152669670994E-2</c:v>
                </c:pt>
                <c:pt idx="95">
                  <c:v>-6.7512827437305169E-5</c:v>
                </c:pt>
                <c:pt idx="96">
                  <c:v>-3.1935723448788034E-2</c:v>
                </c:pt>
                <c:pt idx="97">
                  <c:v>1.1786860092063114E-2</c:v>
                </c:pt>
                <c:pt idx="98">
                  <c:v>1.8611704694285831E-3</c:v>
                </c:pt>
                <c:pt idx="99">
                  <c:v>-1.0595844227329083E-2</c:v>
                </c:pt>
                <c:pt idx="100">
                  <c:v>2.7121001390820583E-2</c:v>
                </c:pt>
                <c:pt idx="101">
                  <c:v>1.4556533513879486E-2</c:v>
                </c:pt>
                <c:pt idx="102">
                  <c:v>-3.9372706039373312E-3</c:v>
                </c:pt>
                <c:pt idx="103">
                  <c:v>-1.9094198043682165E-2</c:v>
                </c:pt>
                <c:pt idx="104">
                  <c:v>2.2539444027047335E-2</c:v>
                </c:pt>
                <c:pt idx="105">
                  <c:v>1.9637966735689062E-2</c:v>
                </c:pt>
                <c:pt idx="106">
                  <c:v>2.9806747461513267E-2</c:v>
                </c:pt>
                <c:pt idx="107">
                  <c:v>-9.2239185750636124E-3</c:v>
                </c:pt>
                <c:pt idx="108">
                  <c:v>1.5858747993579482E-2</c:v>
                </c:pt>
                <c:pt idx="109">
                  <c:v>-9.2276576918216002E-3</c:v>
                </c:pt>
                <c:pt idx="110">
                  <c:v>6.7619290635367035E-3</c:v>
                </c:pt>
                <c:pt idx="111">
                  <c:v>-1.330629831453641E-3</c:v>
                </c:pt>
                <c:pt idx="112">
                  <c:v>0</c:v>
                </c:pt>
                <c:pt idx="113">
                  <c:v>-1.2943341158555843E-2</c:v>
                </c:pt>
                <c:pt idx="114">
                  <c:v>6.7493732724818404E-3</c:v>
                </c:pt>
                <c:pt idx="115">
                  <c:v>9.960413740262998E-3</c:v>
                </c:pt>
                <c:pt idx="116">
                  <c:v>-6.8908838032620207E-3</c:v>
                </c:pt>
                <c:pt idx="117">
                  <c:v>-5.7928575975556276E-3</c:v>
                </c:pt>
                <c:pt idx="118">
                  <c:v>2.3882699449353281E-2</c:v>
                </c:pt>
                <c:pt idx="119">
                  <c:v>1.2507035207306953E-4</c:v>
                </c:pt>
                <c:pt idx="120">
                  <c:v>-1.7570186956793542E-2</c:v>
                </c:pt>
                <c:pt idx="121">
                  <c:v>1.4829429735234186E-2</c:v>
                </c:pt>
                <c:pt idx="122">
                  <c:v>2.3204766384446818E-3</c:v>
                </c:pt>
                <c:pt idx="123">
                  <c:v>-6.3821799524465305E-3</c:v>
                </c:pt>
                <c:pt idx="124">
                  <c:v>4.7858942065490614E-3</c:v>
                </c:pt>
                <c:pt idx="125">
                  <c:v>5.0137879167711213E-3</c:v>
                </c:pt>
                <c:pt idx="126">
                  <c:v>-9.2915939136941038E-3</c:v>
                </c:pt>
                <c:pt idx="127">
                  <c:v>-7.6792345943224307E-3</c:v>
                </c:pt>
                <c:pt idx="128">
                  <c:v>2.5372660957823719E-4</c:v>
                </c:pt>
                <c:pt idx="129">
                  <c:v>6.0878939691799789E-3</c:v>
                </c:pt>
                <c:pt idx="130">
                  <c:v>8.6353608572329321E-3</c:v>
                </c:pt>
                <c:pt idx="131">
                  <c:v>-7.1241094863142675E-3</c:v>
                </c:pt>
                <c:pt idx="132">
                  <c:v>-5.8534743202416631E-3</c:v>
                </c:pt>
                <c:pt idx="133">
                  <c:v>6.837606837606809E-3</c:v>
                </c:pt>
                <c:pt idx="134">
                  <c:v>1.5908947997233198E-2</c:v>
                </c:pt>
                <c:pt idx="135">
                  <c:v>4.7103243377073618E-2</c:v>
                </c:pt>
                <c:pt idx="136">
                  <c:v>-1.531004315185913E-2</c:v>
                </c:pt>
                <c:pt idx="137">
                  <c:v>-2.4432705006603463E-2</c:v>
                </c:pt>
                <c:pt idx="138">
                  <c:v>-2.5536890037536154E-2</c:v>
                </c:pt>
                <c:pt idx="139">
                  <c:v>-7.5776711290718502E-4</c:v>
                </c:pt>
                <c:pt idx="140">
                  <c:v>-1.6873104145601645E-2</c:v>
                </c:pt>
                <c:pt idx="141">
                  <c:v>-1.157035418139715E-3</c:v>
                </c:pt>
                <c:pt idx="142">
                  <c:v>-1.1326340176330611E-2</c:v>
                </c:pt>
                <c:pt idx="143">
                  <c:v>-1.0609906919221477E-2</c:v>
                </c:pt>
                <c:pt idx="144">
                  <c:v>-4.2697368421052692E-2</c:v>
                </c:pt>
                <c:pt idx="145">
                  <c:v>-3.4361899525805787E-3</c:v>
                </c:pt>
                <c:pt idx="146">
                  <c:v>-9.585545824425808E-3</c:v>
                </c:pt>
                <c:pt idx="147">
                  <c:v>2.5414287703662441E-2</c:v>
                </c:pt>
                <c:pt idx="148">
                  <c:v>-7.713723093637545E-2</c:v>
                </c:pt>
                <c:pt idx="149">
                  <c:v>-1.0300934441910088E-2</c:v>
                </c:pt>
                <c:pt idx="150">
                  <c:v>3.5685079176270779E-3</c:v>
                </c:pt>
                <c:pt idx="151">
                  <c:v>-2.2223868434712341E-4</c:v>
                </c:pt>
                <c:pt idx="152">
                  <c:v>1.0299347954949682E-2</c:v>
                </c:pt>
                <c:pt idx="153">
                  <c:v>1.0487715438210454E-2</c:v>
                </c:pt>
                <c:pt idx="154">
                  <c:v>-2.2499637102626718E-3</c:v>
                </c:pt>
                <c:pt idx="155">
                  <c:v>-7.7835164035789956E-3</c:v>
                </c:pt>
                <c:pt idx="156">
                  <c:v>1.8108504398827014E-2</c:v>
                </c:pt>
                <c:pt idx="157">
                  <c:v>-5.6167638798876318E-3</c:v>
                </c:pt>
                <c:pt idx="158">
                  <c:v>-9.1969005720906986E-3</c:v>
                </c:pt>
                <c:pt idx="159">
                  <c:v>-2.3753837158310188E-2</c:v>
                </c:pt>
                <c:pt idx="160">
                  <c:v>-5.0160964288388449E-3</c:v>
                </c:pt>
                <c:pt idx="161">
                  <c:v>-4.439428141459744E-2</c:v>
                </c:pt>
                <c:pt idx="162">
                  <c:v>-9.5275590551180383E-3</c:v>
                </c:pt>
                <c:pt idx="163">
                  <c:v>1.1924636298592892E-2</c:v>
                </c:pt>
                <c:pt idx="164">
                  <c:v>3.975174797706018E-2</c:v>
                </c:pt>
                <c:pt idx="165">
                  <c:v>-1.6471477143936496E-2</c:v>
                </c:pt>
                <c:pt idx="166">
                  <c:v>-7.1445033417837861E-3</c:v>
                </c:pt>
                <c:pt idx="167">
                  <c:v>-3.1878675332714365E-2</c:v>
                </c:pt>
                <c:pt idx="168">
                  <c:v>9.8305626598465101E-3</c:v>
                </c:pt>
                <c:pt idx="169">
                  <c:v>-1.8994855559953234E-3</c:v>
                </c:pt>
                <c:pt idx="170">
                  <c:v>-1.6017762271033083E-2</c:v>
                </c:pt>
                <c:pt idx="171">
                  <c:v>2.393424127649272E-2</c:v>
                </c:pt>
                <c:pt idx="172">
                  <c:v>-4.0925546985676062E-2</c:v>
                </c:pt>
                <c:pt idx="173">
                  <c:v>-2.3797800754964717E-2</c:v>
                </c:pt>
                <c:pt idx="174">
                  <c:v>2.0427034297242925E-2</c:v>
                </c:pt>
                <c:pt idx="175">
                  <c:v>3.6823461570145662E-2</c:v>
                </c:pt>
                <c:pt idx="176">
                  <c:v>-1.5493405371047196E-2</c:v>
                </c:pt>
                <c:pt idx="177">
                  <c:v>-2.017593414575095E-3</c:v>
                </c:pt>
                <c:pt idx="178">
                  <c:v>1.1402231926249505E-2</c:v>
                </c:pt>
                <c:pt idx="179">
                  <c:v>-7.435835931878112E-3</c:v>
                </c:pt>
                <c:pt idx="180">
                  <c:v>-2.497180602545513E-2</c:v>
                </c:pt>
                <c:pt idx="181">
                  <c:v>1.544943820224704E-2</c:v>
                </c:pt>
                <c:pt idx="182">
                  <c:v>-1.3343096574729367E-2</c:v>
                </c:pt>
                <c:pt idx="183">
                  <c:v>-1.7893955636183758E-2</c:v>
                </c:pt>
                <c:pt idx="184">
                  <c:v>2.8883291351805281E-2</c:v>
                </c:pt>
                <c:pt idx="185">
                  <c:v>-1.1261628855883941E-2</c:v>
                </c:pt>
                <c:pt idx="186">
                  <c:v>1.3618355893034007E-2</c:v>
                </c:pt>
                <c:pt idx="187">
                  <c:v>-1.587818581548734E-2</c:v>
                </c:pt>
                <c:pt idx="188">
                  <c:v>-3.359258646367691E-2</c:v>
                </c:pt>
                <c:pt idx="189">
                  <c:v>8.3904109589040699E-3</c:v>
                </c:pt>
                <c:pt idx="190">
                  <c:v>-1.3924265579894604E-2</c:v>
                </c:pt>
                <c:pt idx="191">
                  <c:v>-5.0800757706217416E-3</c:v>
                </c:pt>
                <c:pt idx="192">
                  <c:v>-3.3838165296408401E-2</c:v>
                </c:pt>
                <c:pt idx="193">
                  <c:v>3.2067359369401603E-2</c:v>
                </c:pt>
                <c:pt idx="194">
                  <c:v>-1.197708731123065E-2</c:v>
                </c:pt>
                <c:pt idx="195">
                  <c:v>-2.477160927617713E-2</c:v>
                </c:pt>
                <c:pt idx="196">
                  <c:v>8.827238335435016E-3</c:v>
                </c:pt>
                <c:pt idx="197">
                  <c:v>2.4107142857142858E-2</c:v>
                </c:pt>
                <c:pt idx="198">
                  <c:v>-2.3626852659110645E-2</c:v>
                </c:pt>
                <c:pt idx="199">
                  <c:v>2.4109295472808448E-3</c:v>
                </c:pt>
                <c:pt idx="200">
                  <c:v>2.8238018884731916E-2</c:v>
                </c:pt>
                <c:pt idx="201">
                  <c:v>-3.2400589101619914E-2</c:v>
                </c:pt>
                <c:pt idx="202">
                  <c:v>-1.5220700152207408E-3</c:v>
                </c:pt>
                <c:pt idx="203">
                  <c:v>-4.8421807747490051E-3</c:v>
                </c:pt>
                <c:pt idx="204">
                  <c:v>2.8563705172103125E-2</c:v>
                </c:pt>
                <c:pt idx="205">
                  <c:v>-1.3315812527376299E-2</c:v>
                </c:pt>
                <c:pt idx="206">
                  <c:v>7.7332859806446011E-2</c:v>
                </c:pt>
                <c:pt idx="207">
                  <c:v>1.2361958134168452E-3</c:v>
                </c:pt>
                <c:pt idx="208">
                  <c:v>5.926413696600393E-3</c:v>
                </c:pt>
                <c:pt idx="209">
                  <c:v>8.1826364454627286E-4</c:v>
                </c:pt>
                <c:pt idx="210">
                  <c:v>-2.2892649824216784E-3</c:v>
                </c:pt>
                <c:pt idx="211">
                  <c:v>-1.3931000573629809E-3</c:v>
                </c:pt>
                <c:pt idx="212">
                  <c:v>-2.7080256031511199E-3</c:v>
                </c:pt>
                <c:pt idx="213">
                  <c:v>-1.8020241915576288E-2</c:v>
                </c:pt>
                <c:pt idx="214">
                  <c:v>2.0110608345901321E-3</c:v>
                </c:pt>
                <c:pt idx="215">
                  <c:v>1.2460277638401147E-2</c:v>
                </c:pt>
                <c:pt idx="216">
                  <c:v>-1.2141736185677744E-2</c:v>
                </c:pt>
                <c:pt idx="217">
                  <c:v>-5.769230769230845E-3</c:v>
                </c:pt>
                <c:pt idx="218">
                  <c:v>2.5229164914656623E-4</c:v>
                </c:pt>
                <c:pt idx="219">
                  <c:v>3.2789641836218795E-3</c:v>
                </c:pt>
                <c:pt idx="220">
                  <c:v>2.229112545043169E-2</c:v>
                </c:pt>
                <c:pt idx="221">
                  <c:v>6.3939667185834523E-3</c:v>
                </c:pt>
                <c:pt idx="222">
                  <c:v>-9.8558279710027983E-3</c:v>
                </c:pt>
                <c:pt idx="223">
                  <c:v>2.303389272787101E-2</c:v>
                </c:pt>
                <c:pt idx="224">
                  <c:v>1.0292698616918771E-2</c:v>
                </c:pt>
                <c:pt idx="225">
                  <c:v>9.6306908627824799E-3</c:v>
                </c:pt>
                <c:pt idx="226">
                  <c:v>3.8628301143083096E-3</c:v>
                </c:pt>
                <c:pt idx="227">
                  <c:v>-3.9264959949740849E-4</c:v>
                </c:pt>
                <c:pt idx="228">
                  <c:v>1.4140938015554673E-3</c:v>
                </c:pt>
                <c:pt idx="229">
                  <c:v>1.113987604926653E-2</c:v>
                </c:pt>
                <c:pt idx="230">
                  <c:v>-3.1422142912561096E-2</c:v>
                </c:pt>
                <c:pt idx="231">
                  <c:v>4.806151874398502E-4</c:v>
                </c:pt>
                <c:pt idx="232">
                  <c:v>-1.7774219375500437E-2</c:v>
                </c:pt>
                <c:pt idx="233">
                  <c:v>2.1111835670035939E-2</c:v>
                </c:pt>
                <c:pt idx="234">
                  <c:v>-5.7475852159336194E-3</c:v>
                </c:pt>
                <c:pt idx="235">
                  <c:v>1.5254917703734171E-3</c:v>
                </c:pt>
                <c:pt idx="236">
                  <c:v>-2.6374859708193112E-2</c:v>
                </c:pt>
                <c:pt idx="237">
                  <c:v>1.1115685467270481E-2</c:v>
                </c:pt>
                <c:pt idx="238">
                  <c:v>-1.2540716612377925E-2</c:v>
                </c:pt>
                <c:pt idx="239">
                  <c:v>-1.4101929737753514E-2</c:v>
                </c:pt>
                <c:pt idx="243">
                  <c:v>-9.2614684908250003E-4</c:v>
                </c:pt>
                <c:pt idx="244">
                  <c:v>7.7332859806446011E-2</c:v>
                </c:pt>
                <c:pt idx="245">
                  <c:v>-7.713723093637545E-2</c:v>
                </c:pt>
                <c:pt idx="246">
                  <c:v>2.0120294727205373E-2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8-4D73-A576-3C4966518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345759"/>
        <c:axId val="888869199"/>
      </c:lineChart>
      <c:dateAx>
        <c:axId val="5083457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69199"/>
        <c:crosses val="autoZero"/>
        <c:auto val="1"/>
        <c:lblOffset val="100"/>
        <c:baseTimeUnit val="days"/>
      </c:dateAx>
      <c:valAx>
        <c:axId val="88886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4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contango( far month contract)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far!$I$1</c:f>
              <c:strCache>
                <c:ptCount val="1"/>
                <c:pt idx="0">
                  <c:v>Settle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far!$I$2:$I$249</c:f>
              <c:numCache>
                <c:formatCode>General</c:formatCode>
                <c:ptCount val="248"/>
                <c:pt idx="0">
                  <c:v>783.65</c:v>
                </c:pt>
                <c:pt idx="1">
                  <c:v>785.3</c:v>
                </c:pt>
                <c:pt idx="2">
                  <c:v>770.35</c:v>
                </c:pt>
                <c:pt idx="3">
                  <c:v>757.15</c:v>
                </c:pt>
                <c:pt idx="4">
                  <c:v>736.85</c:v>
                </c:pt>
                <c:pt idx="5">
                  <c:v>779.25</c:v>
                </c:pt>
                <c:pt idx="6">
                  <c:v>787.8</c:v>
                </c:pt>
                <c:pt idx="7">
                  <c:v>768.25</c:v>
                </c:pt>
                <c:pt idx="8">
                  <c:v>747</c:v>
                </c:pt>
                <c:pt idx="9">
                  <c:v>764.05</c:v>
                </c:pt>
                <c:pt idx="10">
                  <c:v>781</c:v>
                </c:pt>
                <c:pt idx="11">
                  <c:v>767.4</c:v>
                </c:pt>
                <c:pt idx="12">
                  <c:v>759.75</c:v>
                </c:pt>
                <c:pt idx="13">
                  <c:v>762.1</c:v>
                </c:pt>
                <c:pt idx="14">
                  <c:v>744.95</c:v>
                </c:pt>
                <c:pt idx="15">
                  <c:v>740.35</c:v>
                </c:pt>
                <c:pt idx="16">
                  <c:v>727.55</c:v>
                </c:pt>
                <c:pt idx="17">
                  <c:v>734.3</c:v>
                </c:pt>
                <c:pt idx="18">
                  <c:v>788.15</c:v>
                </c:pt>
                <c:pt idx="19">
                  <c:v>785.45</c:v>
                </c:pt>
                <c:pt idx="20">
                  <c:v>799</c:v>
                </c:pt>
                <c:pt idx="21">
                  <c:v>807.65</c:v>
                </c:pt>
                <c:pt idx="22">
                  <c:v>796.05</c:v>
                </c:pt>
                <c:pt idx="23">
                  <c:v>793.3</c:v>
                </c:pt>
                <c:pt idx="24">
                  <c:v>800.05</c:v>
                </c:pt>
                <c:pt idx="25">
                  <c:v>829.5</c:v>
                </c:pt>
                <c:pt idx="26">
                  <c:v>809.3</c:v>
                </c:pt>
                <c:pt idx="27">
                  <c:v>787.6</c:v>
                </c:pt>
                <c:pt idx="28">
                  <c:v>793.4</c:v>
                </c:pt>
                <c:pt idx="29">
                  <c:v>781.4</c:v>
                </c:pt>
                <c:pt idx="30">
                  <c:v>795.1</c:v>
                </c:pt>
                <c:pt idx="31">
                  <c:v>806.1</c:v>
                </c:pt>
                <c:pt idx="32">
                  <c:v>790.6</c:v>
                </c:pt>
                <c:pt idx="33">
                  <c:v>801.35</c:v>
                </c:pt>
                <c:pt idx="34">
                  <c:v>800.7</c:v>
                </c:pt>
                <c:pt idx="35">
                  <c:v>794.35</c:v>
                </c:pt>
                <c:pt idx="36">
                  <c:v>800.5</c:v>
                </c:pt>
                <c:pt idx="37">
                  <c:v>799.45</c:v>
                </c:pt>
                <c:pt idx="38">
                  <c:v>825.85</c:v>
                </c:pt>
                <c:pt idx="39">
                  <c:v>819.35</c:v>
                </c:pt>
                <c:pt idx="40">
                  <c:v>838.2</c:v>
                </c:pt>
                <c:pt idx="41">
                  <c:v>810.4</c:v>
                </c:pt>
                <c:pt idx="42">
                  <c:v>765.4</c:v>
                </c:pt>
                <c:pt idx="43">
                  <c:v>764.25</c:v>
                </c:pt>
                <c:pt idx="44">
                  <c:v>740.15</c:v>
                </c:pt>
                <c:pt idx="45">
                  <c:v>746.55</c:v>
                </c:pt>
                <c:pt idx="46">
                  <c:v>751.95</c:v>
                </c:pt>
                <c:pt idx="47">
                  <c:v>760</c:v>
                </c:pt>
                <c:pt idx="48">
                  <c:v>737.6</c:v>
                </c:pt>
                <c:pt idx="49">
                  <c:v>756.9</c:v>
                </c:pt>
                <c:pt idx="50">
                  <c:v>746.65</c:v>
                </c:pt>
                <c:pt idx="51">
                  <c:v>745.05</c:v>
                </c:pt>
                <c:pt idx="52">
                  <c:v>736.05</c:v>
                </c:pt>
                <c:pt idx="53">
                  <c:v>729</c:v>
                </c:pt>
                <c:pt idx="54">
                  <c:v>720.5</c:v>
                </c:pt>
                <c:pt idx="55">
                  <c:v>726.1</c:v>
                </c:pt>
                <c:pt idx="56">
                  <c:v>719.4</c:v>
                </c:pt>
                <c:pt idx="57">
                  <c:v>737.45</c:v>
                </c:pt>
                <c:pt idx="58">
                  <c:v>746.15</c:v>
                </c:pt>
                <c:pt idx="59">
                  <c:v>746.15</c:v>
                </c:pt>
                <c:pt idx="60">
                  <c:v>737.1</c:v>
                </c:pt>
                <c:pt idx="61">
                  <c:v>728.4</c:v>
                </c:pt>
                <c:pt idx="62">
                  <c:v>738.4</c:v>
                </c:pt>
                <c:pt idx="63">
                  <c:v>736.85</c:v>
                </c:pt>
                <c:pt idx="64">
                  <c:v>758.85</c:v>
                </c:pt>
                <c:pt idx="65">
                  <c:v>769.65</c:v>
                </c:pt>
                <c:pt idx="66">
                  <c:v>789.5</c:v>
                </c:pt>
                <c:pt idx="67">
                  <c:v>782.15</c:v>
                </c:pt>
                <c:pt idx="68">
                  <c:v>782.05</c:v>
                </c:pt>
                <c:pt idx="69">
                  <c:v>798.5</c:v>
                </c:pt>
                <c:pt idx="70">
                  <c:v>800.1</c:v>
                </c:pt>
                <c:pt idx="71">
                  <c:v>786.45</c:v>
                </c:pt>
                <c:pt idx="72">
                  <c:v>781.25</c:v>
                </c:pt>
                <c:pt idx="73">
                  <c:v>787</c:v>
                </c:pt>
                <c:pt idx="74">
                  <c:v>799.75</c:v>
                </c:pt>
                <c:pt idx="75">
                  <c:v>793.65</c:v>
                </c:pt>
                <c:pt idx="76">
                  <c:v>799.25</c:v>
                </c:pt>
                <c:pt idx="77">
                  <c:v>796.4</c:v>
                </c:pt>
                <c:pt idx="78">
                  <c:v>754.6</c:v>
                </c:pt>
                <c:pt idx="79">
                  <c:v>771.6</c:v>
                </c:pt>
                <c:pt idx="80">
                  <c:v>781.65</c:v>
                </c:pt>
                <c:pt idx="81">
                  <c:v>794.55</c:v>
                </c:pt>
                <c:pt idx="82">
                  <c:v>811.7</c:v>
                </c:pt>
                <c:pt idx="83">
                  <c:v>776.8</c:v>
                </c:pt>
                <c:pt idx="84">
                  <c:v>757</c:v>
                </c:pt>
                <c:pt idx="85">
                  <c:v>772.3</c:v>
                </c:pt>
                <c:pt idx="86">
                  <c:v>791.05</c:v>
                </c:pt>
                <c:pt idx="87">
                  <c:v>773.05</c:v>
                </c:pt>
                <c:pt idx="88">
                  <c:v>774.65</c:v>
                </c:pt>
                <c:pt idx="89">
                  <c:v>779.25</c:v>
                </c:pt>
                <c:pt idx="90">
                  <c:v>760.6</c:v>
                </c:pt>
                <c:pt idx="91">
                  <c:v>759.5</c:v>
                </c:pt>
                <c:pt idx="92">
                  <c:v>732.8</c:v>
                </c:pt>
                <c:pt idx="93">
                  <c:v>725</c:v>
                </c:pt>
                <c:pt idx="94">
                  <c:v>732.3</c:v>
                </c:pt>
                <c:pt idx="95">
                  <c:v>740.6</c:v>
                </c:pt>
                <c:pt idx="96">
                  <c:v>740.55</c:v>
                </c:pt>
                <c:pt idx="97">
                  <c:v>716.9</c:v>
                </c:pt>
                <c:pt idx="98">
                  <c:v>725.35</c:v>
                </c:pt>
                <c:pt idx="99">
                  <c:v>726.7</c:v>
                </c:pt>
                <c:pt idx="100">
                  <c:v>719</c:v>
                </c:pt>
                <c:pt idx="101">
                  <c:v>738.5</c:v>
                </c:pt>
                <c:pt idx="102">
                  <c:v>749.25</c:v>
                </c:pt>
                <c:pt idx="103">
                  <c:v>746.3</c:v>
                </c:pt>
                <c:pt idx="104">
                  <c:v>732.05</c:v>
                </c:pt>
                <c:pt idx="105">
                  <c:v>748.55</c:v>
                </c:pt>
                <c:pt idx="106">
                  <c:v>763.25</c:v>
                </c:pt>
                <c:pt idx="107">
                  <c:v>786</c:v>
                </c:pt>
                <c:pt idx="108">
                  <c:v>778.75</c:v>
                </c:pt>
                <c:pt idx="109">
                  <c:v>791.1</c:v>
                </c:pt>
                <c:pt idx="110">
                  <c:v>783.8</c:v>
                </c:pt>
                <c:pt idx="111">
                  <c:v>789.1</c:v>
                </c:pt>
                <c:pt idx="112">
                  <c:v>788.05</c:v>
                </c:pt>
                <c:pt idx="113">
                  <c:v>788.05</c:v>
                </c:pt>
                <c:pt idx="114">
                  <c:v>777.85</c:v>
                </c:pt>
                <c:pt idx="115">
                  <c:v>783.1</c:v>
                </c:pt>
                <c:pt idx="116">
                  <c:v>790.9</c:v>
                </c:pt>
                <c:pt idx="117">
                  <c:v>785.45</c:v>
                </c:pt>
                <c:pt idx="118">
                  <c:v>780.9</c:v>
                </c:pt>
                <c:pt idx="119">
                  <c:v>799.55</c:v>
                </c:pt>
                <c:pt idx="120">
                  <c:v>799.65</c:v>
                </c:pt>
                <c:pt idx="121">
                  <c:v>785.6</c:v>
                </c:pt>
                <c:pt idx="122">
                  <c:v>797.25</c:v>
                </c:pt>
                <c:pt idx="123">
                  <c:v>799.1</c:v>
                </c:pt>
                <c:pt idx="124">
                  <c:v>794</c:v>
                </c:pt>
                <c:pt idx="125">
                  <c:v>797.8</c:v>
                </c:pt>
                <c:pt idx="126">
                  <c:v>801.8</c:v>
                </c:pt>
                <c:pt idx="127">
                  <c:v>794.35</c:v>
                </c:pt>
                <c:pt idx="128">
                  <c:v>788.25</c:v>
                </c:pt>
                <c:pt idx="129">
                  <c:v>788.45</c:v>
                </c:pt>
                <c:pt idx="130">
                  <c:v>793.25</c:v>
                </c:pt>
                <c:pt idx="131">
                  <c:v>800.1</c:v>
                </c:pt>
                <c:pt idx="132">
                  <c:v>794.4</c:v>
                </c:pt>
                <c:pt idx="133">
                  <c:v>789.75</c:v>
                </c:pt>
                <c:pt idx="134">
                  <c:v>795.15</c:v>
                </c:pt>
                <c:pt idx="135">
                  <c:v>807.8</c:v>
                </c:pt>
                <c:pt idx="136">
                  <c:v>845.85</c:v>
                </c:pt>
                <c:pt idx="137">
                  <c:v>832.9</c:v>
                </c:pt>
                <c:pt idx="138">
                  <c:v>812.55</c:v>
                </c:pt>
                <c:pt idx="139">
                  <c:v>791.8</c:v>
                </c:pt>
                <c:pt idx="140">
                  <c:v>791.2</c:v>
                </c:pt>
                <c:pt idx="141">
                  <c:v>777.85</c:v>
                </c:pt>
                <c:pt idx="142">
                  <c:v>776.95</c:v>
                </c:pt>
                <c:pt idx="143">
                  <c:v>768.15</c:v>
                </c:pt>
                <c:pt idx="144">
                  <c:v>760</c:v>
                </c:pt>
                <c:pt idx="145">
                  <c:v>727.55</c:v>
                </c:pt>
                <c:pt idx="146">
                  <c:v>725.05</c:v>
                </c:pt>
                <c:pt idx="147">
                  <c:v>718.1</c:v>
                </c:pt>
                <c:pt idx="148">
                  <c:v>736.35</c:v>
                </c:pt>
                <c:pt idx="149">
                  <c:v>679.55</c:v>
                </c:pt>
                <c:pt idx="150">
                  <c:v>672.55</c:v>
                </c:pt>
                <c:pt idx="151">
                  <c:v>674.95</c:v>
                </c:pt>
                <c:pt idx="152">
                  <c:v>674.8</c:v>
                </c:pt>
                <c:pt idx="153">
                  <c:v>681.75</c:v>
                </c:pt>
                <c:pt idx="154">
                  <c:v>688.9</c:v>
                </c:pt>
                <c:pt idx="155">
                  <c:v>687.35</c:v>
                </c:pt>
                <c:pt idx="156">
                  <c:v>682</c:v>
                </c:pt>
                <c:pt idx="157">
                  <c:v>694.35</c:v>
                </c:pt>
                <c:pt idx="158">
                  <c:v>690.45</c:v>
                </c:pt>
                <c:pt idx="159">
                  <c:v>684.1</c:v>
                </c:pt>
                <c:pt idx="160">
                  <c:v>667.85</c:v>
                </c:pt>
                <c:pt idx="161">
                  <c:v>664.5</c:v>
                </c:pt>
                <c:pt idx="162">
                  <c:v>635</c:v>
                </c:pt>
                <c:pt idx="163">
                  <c:v>628.95000000000005</c:v>
                </c:pt>
                <c:pt idx="164">
                  <c:v>636.45000000000005</c:v>
                </c:pt>
                <c:pt idx="165">
                  <c:v>661.75</c:v>
                </c:pt>
                <c:pt idx="166">
                  <c:v>650.85</c:v>
                </c:pt>
                <c:pt idx="167">
                  <c:v>646.20000000000005</c:v>
                </c:pt>
                <c:pt idx="168">
                  <c:v>625.6</c:v>
                </c:pt>
                <c:pt idx="169">
                  <c:v>631.75</c:v>
                </c:pt>
                <c:pt idx="170">
                  <c:v>630.54999999999995</c:v>
                </c:pt>
                <c:pt idx="171">
                  <c:v>620.45000000000005</c:v>
                </c:pt>
                <c:pt idx="172">
                  <c:v>635.29999999999995</c:v>
                </c:pt>
                <c:pt idx="173">
                  <c:v>609.29999999999995</c:v>
                </c:pt>
                <c:pt idx="174">
                  <c:v>594.79999999999995</c:v>
                </c:pt>
                <c:pt idx="175">
                  <c:v>606.95000000000005</c:v>
                </c:pt>
                <c:pt idx="176">
                  <c:v>629.29999999999995</c:v>
                </c:pt>
                <c:pt idx="177">
                  <c:v>619.54999999999995</c:v>
                </c:pt>
                <c:pt idx="178">
                  <c:v>618.29999999999995</c:v>
                </c:pt>
                <c:pt idx="179">
                  <c:v>625.35</c:v>
                </c:pt>
                <c:pt idx="180">
                  <c:v>620.70000000000005</c:v>
                </c:pt>
                <c:pt idx="181">
                  <c:v>605.20000000000005</c:v>
                </c:pt>
                <c:pt idx="182">
                  <c:v>614.54999999999995</c:v>
                </c:pt>
                <c:pt idx="183">
                  <c:v>606.35</c:v>
                </c:pt>
                <c:pt idx="184">
                  <c:v>595.5</c:v>
                </c:pt>
                <c:pt idx="185">
                  <c:v>612.70000000000005</c:v>
                </c:pt>
                <c:pt idx="186">
                  <c:v>605.79999999999995</c:v>
                </c:pt>
                <c:pt idx="187">
                  <c:v>614.04999999999995</c:v>
                </c:pt>
                <c:pt idx="188">
                  <c:v>604.29999999999995</c:v>
                </c:pt>
                <c:pt idx="189">
                  <c:v>584</c:v>
                </c:pt>
                <c:pt idx="190">
                  <c:v>588.9</c:v>
                </c:pt>
                <c:pt idx="191">
                  <c:v>580.70000000000005</c:v>
                </c:pt>
                <c:pt idx="192">
                  <c:v>577.75</c:v>
                </c:pt>
                <c:pt idx="193">
                  <c:v>558.20000000000005</c:v>
                </c:pt>
                <c:pt idx="194">
                  <c:v>576.1</c:v>
                </c:pt>
                <c:pt idx="195">
                  <c:v>569.20000000000005</c:v>
                </c:pt>
                <c:pt idx="196">
                  <c:v>555.1</c:v>
                </c:pt>
                <c:pt idx="197">
                  <c:v>560</c:v>
                </c:pt>
                <c:pt idx="198">
                  <c:v>573.5</c:v>
                </c:pt>
                <c:pt idx="199">
                  <c:v>559.95000000000005</c:v>
                </c:pt>
                <c:pt idx="200">
                  <c:v>561.29999999999995</c:v>
                </c:pt>
                <c:pt idx="201">
                  <c:v>577.15</c:v>
                </c:pt>
                <c:pt idx="202">
                  <c:v>558.45000000000005</c:v>
                </c:pt>
                <c:pt idx="203">
                  <c:v>557.6</c:v>
                </c:pt>
                <c:pt idx="204">
                  <c:v>554.9</c:v>
                </c:pt>
                <c:pt idx="205">
                  <c:v>570.75</c:v>
                </c:pt>
                <c:pt idx="206">
                  <c:v>563.15</c:v>
                </c:pt>
                <c:pt idx="207">
                  <c:v>606.70000000000005</c:v>
                </c:pt>
                <c:pt idx="208">
                  <c:v>607.45000000000005</c:v>
                </c:pt>
                <c:pt idx="209">
                  <c:v>611.04999999999995</c:v>
                </c:pt>
                <c:pt idx="210">
                  <c:v>611.54999999999995</c:v>
                </c:pt>
                <c:pt idx="211">
                  <c:v>610.15</c:v>
                </c:pt>
                <c:pt idx="212">
                  <c:v>609.29999999999995</c:v>
                </c:pt>
                <c:pt idx="213">
                  <c:v>607.65</c:v>
                </c:pt>
                <c:pt idx="214">
                  <c:v>596.70000000000005</c:v>
                </c:pt>
                <c:pt idx="215">
                  <c:v>597.9</c:v>
                </c:pt>
                <c:pt idx="216">
                  <c:v>605.35</c:v>
                </c:pt>
                <c:pt idx="217">
                  <c:v>598</c:v>
                </c:pt>
                <c:pt idx="218">
                  <c:v>594.54999999999995</c:v>
                </c:pt>
                <c:pt idx="219">
                  <c:v>594.70000000000005</c:v>
                </c:pt>
                <c:pt idx="220">
                  <c:v>596.65</c:v>
                </c:pt>
                <c:pt idx="221">
                  <c:v>609.95000000000005</c:v>
                </c:pt>
                <c:pt idx="222">
                  <c:v>613.85</c:v>
                </c:pt>
                <c:pt idx="223">
                  <c:v>607.79999999999995</c:v>
                </c:pt>
                <c:pt idx="224">
                  <c:v>621.79999999999995</c:v>
                </c:pt>
                <c:pt idx="225">
                  <c:v>628.20000000000005</c:v>
                </c:pt>
                <c:pt idx="226">
                  <c:v>634.25</c:v>
                </c:pt>
                <c:pt idx="227">
                  <c:v>636.70000000000005</c:v>
                </c:pt>
                <c:pt idx="228">
                  <c:v>636.45000000000005</c:v>
                </c:pt>
                <c:pt idx="229">
                  <c:v>637.35</c:v>
                </c:pt>
                <c:pt idx="230">
                  <c:v>644.45000000000005</c:v>
                </c:pt>
                <c:pt idx="231">
                  <c:v>624.20000000000005</c:v>
                </c:pt>
                <c:pt idx="232">
                  <c:v>624.5</c:v>
                </c:pt>
                <c:pt idx="233">
                  <c:v>613.4</c:v>
                </c:pt>
                <c:pt idx="234">
                  <c:v>626.35</c:v>
                </c:pt>
                <c:pt idx="235">
                  <c:v>622.75</c:v>
                </c:pt>
                <c:pt idx="236">
                  <c:v>623.70000000000005</c:v>
                </c:pt>
                <c:pt idx="237">
                  <c:v>607.25</c:v>
                </c:pt>
                <c:pt idx="238">
                  <c:v>614</c:v>
                </c:pt>
                <c:pt idx="239">
                  <c:v>606.29999999999995</c:v>
                </c:pt>
                <c:pt idx="240">
                  <c:v>597.75</c:v>
                </c:pt>
                <c:pt idx="244" formatCode="0.000">
                  <c:v>713.12437500000067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C-499F-886C-F373DAEF32B4}"/>
            </c:ext>
          </c:extLst>
        </c:ser>
        <c:ser>
          <c:idx val="1"/>
          <c:order val="1"/>
          <c:tx>
            <c:strRef>
              <c:f>far!$N$1</c:f>
              <c:strCache>
                <c:ptCount val="1"/>
                <c:pt idx="0">
                  <c:v>Underlying Value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far!$N$2:$N$249</c:f>
              <c:numCache>
                <c:formatCode>General</c:formatCode>
                <c:ptCount val="248"/>
                <c:pt idx="0">
                  <c:v>769.65</c:v>
                </c:pt>
                <c:pt idx="1">
                  <c:v>771.6</c:v>
                </c:pt>
                <c:pt idx="2">
                  <c:v>757.05</c:v>
                </c:pt>
                <c:pt idx="3">
                  <c:v>744.25</c:v>
                </c:pt>
                <c:pt idx="4">
                  <c:v>736.4</c:v>
                </c:pt>
                <c:pt idx="5">
                  <c:v>766.75</c:v>
                </c:pt>
                <c:pt idx="6">
                  <c:v>779.65</c:v>
                </c:pt>
                <c:pt idx="7">
                  <c:v>756.25</c:v>
                </c:pt>
                <c:pt idx="8">
                  <c:v>735.5</c:v>
                </c:pt>
                <c:pt idx="9">
                  <c:v>752.75</c:v>
                </c:pt>
                <c:pt idx="10">
                  <c:v>775.5</c:v>
                </c:pt>
                <c:pt idx="11">
                  <c:v>756.3</c:v>
                </c:pt>
                <c:pt idx="12">
                  <c:v>749.1</c:v>
                </c:pt>
                <c:pt idx="13">
                  <c:v>759</c:v>
                </c:pt>
                <c:pt idx="14">
                  <c:v>738.85</c:v>
                </c:pt>
                <c:pt idx="15">
                  <c:v>734.45</c:v>
                </c:pt>
                <c:pt idx="16">
                  <c:v>720.95</c:v>
                </c:pt>
                <c:pt idx="17">
                  <c:v>719.8</c:v>
                </c:pt>
                <c:pt idx="18">
                  <c:v>773.05</c:v>
                </c:pt>
                <c:pt idx="19">
                  <c:v>770.5</c:v>
                </c:pt>
                <c:pt idx="20">
                  <c:v>791.55</c:v>
                </c:pt>
                <c:pt idx="21">
                  <c:v>792.55</c:v>
                </c:pt>
                <c:pt idx="22">
                  <c:v>781.4</c:v>
                </c:pt>
                <c:pt idx="23">
                  <c:v>779.15</c:v>
                </c:pt>
                <c:pt idx="24">
                  <c:v>785.9</c:v>
                </c:pt>
                <c:pt idx="25">
                  <c:v>815.3</c:v>
                </c:pt>
                <c:pt idx="26">
                  <c:v>795.95</c:v>
                </c:pt>
                <c:pt idx="27">
                  <c:v>774.7</c:v>
                </c:pt>
                <c:pt idx="28">
                  <c:v>783.1</c:v>
                </c:pt>
                <c:pt idx="29">
                  <c:v>780.6</c:v>
                </c:pt>
                <c:pt idx="30">
                  <c:v>782.65</c:v>
                </c:pt>
                <c:pt idx="31">
                  <c:v>794</c:v>
                </c:pt>
                <c:pt idx="32">
                  <c:v>778.9</c:v>
                </c:pt>
                <c:pt idx="33">
                  <c:v>789.8</c:v>
                </c:pt>
                <c:pt idx="34">
                  <c:v>796.35</c:v>
                </c:pt>
                <c:pt idx="35">
                  <c:v>787.45</c:v>
                </c:pt>
                <c:pt idx="36">
                  <c:v>790</c:v>
                </c:pt>
                <c:pt idx="37">
                  <c:v>792.15</c:v>
                </c:pt>
                <c:pt idx="38">
                  <c:v>810.7</c:v>
                </c:pt>
                <c:pt idx="39">
                  <c:v>804.85</c:v>
                </c:pt>
                <c:pt idx="40">
                  <c:v>823.55</c:v>
                </c:pt>
                <c:pt idx="41">
                  <c:v>796.35</c:v>
                </c:pt>
                <c:pt idx="42">
                  <c:v>752.35</c:v>
                </c:pt>
                <c:pt idx="43">
                  <c:v>751.35</c:v>
                </c:pt>
                <c:pt idx="44">
                  <c:v>733.3</c:v>
                </c:pt>
                <c:pt idx="45">
                  <c:v>734.55</c:v>
                </c:pt>
                <c:pt idx="46">
                  <c:v>740</c:v>
                </c:pt>
                <c:pt idx="47">
                  <c:v>750.6</c:v>
                </c:pt>
                <c:pt idx="48">
                  <c:v>726.2</c:v>
                </c:pt>
                <c:pt idx="49">
                  <c:v>745.65</c:v>
                </c:pt>
                <c:pt idx="50">
                  <c:v>735.7</c:v>
                </c:pt>
                <c:pt idx="51">
                  <c:v>734.35</c:v>
                </c:pt>
                <c:pt idx="52">
                  <c:v>725.6</c:v>
                </c:pt>
                <c:pt idx="53">
                  <c:v>720.65</c:v>
                </c:pt>
                <c:pt idx="54">
                  <c:v>715.4</c:v>
                </c:pt>
                <c:pt idx="55">
                  <c:v>718.5</c:v>
                </c:pt>
                <c:pt idx="56">
                  <c:v>711.85</c:v>
                </c:pt>
                <c:pt idx="57">
                  <c:v>723.95</c:v>
                </c:pt>
                <c:pt idx="58">
                  <c:v>732.95</c:v>
                </c:pt>
                <c:pt idx="59">
                  <c:v>733.15</c:v>
                </c:pt>
                <c:pt idx="60">
                  <c:v>724.35</c:v>
                </c:pt>
                <c:pt idx="61">
                  <c:v>715.9</c:v>
                </c:pt>
                <c:pt idx="62">
                  <c:v>725.85</c:v>
                </c:pt>
                <c:pt idx="63">
                  <c:v>724.75</c:v>
                </c:pt>
                <c:pt idx="64">
                  <c:v>746.55</c:v>
                </c:pt>
                <c:pt idx="65">
                  <c:v>757.25</c:v>
                </c:pt>
                <c:pt idx="66">
                  <c:v>776.95</c:v>
                </c:pt>
                <c:pt idx="67">
                  <c:v>769.85</c:v>
                </c:pt>
                <c:pt idx="68">
                  <c:v>770.2</c:v>
                </c:pt>
                <c:pt idx="69">
                  <c:v>786.55</c:v>
                </c:pt>
                <c:pt idx="70">
                  <c:v>788.3</c:v>
                </c:pt>
                <c:pt idx="71">
                  <c:v>788.3</c:v>
                </c:pt>
                <c:pt idx="72">
                  <c:v>770.05</c:v>
                </c:pt>
                <c:pt idx="73">
                  <c:v>776.2</c:v>
                </c:pt>
                <c:pt idx="74">
                  <c:v>788.95</c:v>
                </c:pt>
                <c:pt idx="75">
                  <c:v>783.1</c:v>
                </c:pt>
                <c:pt idx="76">
                  <c:v>788.8</c:v>
                </c:pt>
                <c:pt idx="77">
                  <c:v>786.15</c:v>
                </c:pt>
                <c:pt idx="78">
                  <c:v>755.6</c:v>
                </c:pt>
                <c:pt idx="79">
                  <c:v>762.9</c:v>
                </c:pt>
                <c:pt idx="80">
                  <c:v>778.3</c:v>
                </c:pt>
                <c:pt idx="81">
                  <c:v>787.8</c:v>
                </c:pt>
                <c:pt idx="82">
                  <c:v>797.8</c:v>
                </c:pt>
                <c:pt idx="83">
                  <c:v>763.95</c:v>
                </c:pt>
                <c:pt idx="84">
                  <c:v>743.5</c:v>
                </c:pt>
                <c:pt idx="85">
                  <c:v>759.85</c:v>
                </c:pt>
                <c:pt idx="86">
                  <c:v>778.45</c:v>
                </c:pt>
                <c:pt idx="87">
                  <c:v>761.15</c:v>
                </c:pt>
                <c:pt idx="88">
                  <c:v>763.15</c:v>
                </c:pt>
                <c:pt idx="89">
                  <c:v>767.9</c:v>
                </c:pt>
                <c:pt idx="90">
                  <c:v>749.7</c:v>
                </c:pt>
                <c:pt idx="91">
                  <c:v>748.75</c:v>
                </c:pt>
                <c:pt idx="92">
                  <c:v>722.6</c:v>
                </c:pt>
                <c:pt idx="93">
                  <c:v>716.75</c:v>
                </c:pt>
                <c:pt idx="94">
                  <c:v>722.8</c:v>
                </c:pt>
                <c:pt idx="95">
                  <c:v>731.1</c:v>
                </c:pt>
                <c:pt idx="96">
                  <c:v>731.2</c:v>
                </c:pt>
                <c:pt idx="97">
                  <c:v>708.85</c:v>
                </c:pt>
                <c:pt idx="98">
                  <c:v>719.25</c:v>
                </c:pt>
                <c:pt idx="99">
                  <c:v>719.45</c:v>
                </c:pt>
                <c:pt idx="100">
                  <c:v>712.05</c:v>
                </c:pt>
                <c:pt idx="101">
                  <c:v>724.95</c:v>
                </c:pt>
                <c:pt idx="102">
                  <c:v>736.1</c:v>
                </c:pt>
                <c:pt idx="103">
                  <c:v>733.35</c:v>
                </c:pt>
                <c:pt idx="104">
                  <c:v>725.2</c:v>
                </c:pt>
                <c:pt idx="105">
                  <c:v>735.85</c:v>
                </c:pt>
                <c:pt idx="106">
                  <c:v>750.75</c:v>
                </c:pt>
                <c:pt idx="107">
                  <c:v>773.25</c:v>
                </c:pt>
                <c:pt idx="108">
                  <c:v>766.25</c:v>
                </c:pt>
                <c:pt idx="109">
                  <c:v>778.65</c:v>
                </c:pt>
                <c:pt idx="110">
                  <c:v>771.6</c:v>
                </c:pt>
                <c:pt idx="111">
                  <c:v>777.35</c:v>
                </c:pt>
                <c:pt idx="112">
                  <c:v>777.35</c:v>
                </c:pt>
                <c:pt idx="113">
                  <c:v>776.6</c:v>
                </c:pt>
                <c:pt idx="114">
                  <c:v>768.3</c:v>
                </c:pt>
                <c:pt idx="115">
                  <c:v>775.85</c:v>
                </c:pt>
                <c:pt idx="116">
                  <c:v>781.9</c:v>
                </c:pt>
                <c:pt idx="117">
                  <c:v>775.05</c:v>
                </c:pt>
                <c:pt idx="118">
                  <c:v>769.25</c:v>
                </c:pt>
                <c:pt idx="119">
                  <c:v>784.25</c:v>
                </c:pt>
                <c:pt idx="120">
                  <c:v>786.25</c:v>
                </c:pt>
                <c:pt idx="121">
                  <c:v>772.65</c:v>
                </c:pt>
                <c:pt idx="122">
                  <c:v>784.35</c:v>
                </c:pt>
                <c:pt idx="123">
                  <c:v>786.6</c:v>
                </c:pt>
                <c:pt idx="124">
                  <c:v>782.1</c:v>
                </c:pt>
                <c:pt idx="125">
                  <c:v>785.95</c:v>
                </c:pt>
                <c:pt idx="126">
                  <c:v>790.05</c:v>
                </c:pt>
                <c:pt idx="127">
                  <c:v>782.85</c:v>
                </c:pt>
                <c:pt idx="128">
                  <c:v>776.95</c:v>
                </c:pt>
                <c:pt idx="129">
                  <c:v>777.6</c:v>
                </c:pt>
                <c:pt idx="130">
                  <c:v>782.4</c:v>
                </c:pt>
                <c:pt idx="131">
                  <c:v>789.55</c:v>
                </c:pt>
                <c:pt idx="132">
                  <c:v>780.15</c:v>
                </c:pt>
                <c:pt idx="133">
                  <c:v>778.6</c:v>
                </c:pt>
                <c:pt idx="134">
                  <c:v>785.3</c:v>
                </c:pt>
                <c:pt idx="135">
                  <c:v>795.55</c:v>
                </c:pt>
                <c:pt idx="136">
                  <c:v>831.15</c:v>
                </c:pt>
                <c:pt idx="137">
                  <c:v>819.05</c:v>
                </c:pt>
                <c:pt idx="138">
                  <c:v>799.3</c:v>
                </c:pt>
                <c:pt idx="139">
                  <c:v>779.05</c:v>
                </c:pt>
                <c:pt idx="140">
                  <c:v>778.9</c:v>
                </c:pt>
                <c:pt idx="141">
                  <c:v>770.7</c:v>
                </c:pt>
                <c:pt idx="142">
                  <c:v>765.2</c:v>
                </c:pt>
                <c:pt idx="143">
                  <c:v>756.65</c:v>
                </c:pt>
                <c:pt idx="144">
                  <c:v>748.25</c:v>
                </c:pt>
                <c:pt idx="145">
                  <c:v>717.2</c:v>
                </c:pt>
                <c:pt idx="146">
                  <c:v>714.9</c:v>
                </c:pt>
                <c:pt idx="147">
                  <c:v>709.55</c:v>
                </c:pt>
                <c:pt idx="148">
                  <c:v>726.3</c:v>
                </c:pt>
                <c:pt idx="149">
                  <c:v>670.45</c:v>
                </c:pt>
                <c:pt idx="150">
                  <c:v>664.25</c:v>
                </c:pt>
                <c:pt idx="151">
                  <c:v>666.45</c:v>
                </c:pt>
                <c:pt idx="152">
                  <c:v>664.55</c:v>
                </c:pt>
                <c:pt idx="153">
                  <c:v>672.15</c:v>
                </c:pt>
                <c:pt idx="154">
                  <c:v>680.65</c:v>
                </c:pt>
                <c:pt idx="155">
                  <c:v>681.7</c:v>
                </c:pt>
                <c:pt idx="156">
                  <c:v>674.7</c:v>
                </c:pt>
                <c:pt idx="157">
                  <c:v>686.75</c:v>
                </c:pt>
                <c:pt idx="158">
                  <c:v>684.35</c:v>
                </c:pt>
                <c:pt idx="159">
                  <c:v>672.4</c:v>
                </c:pt>
                <c:pt idx="160">
                  <c:v>656.85</c:v>
                </c:pt>
                <c:pt idx="161">
                  <c:v>653.75</c:v>
                </c:pt>
                <c:pt idx="162">
                  <c:v>624.54999999999995</c:v>
                </c:pt>
                <c:pt idx="163">
                  <c:v>619.4</c:v>
                </c:pt>
                <c:pt idx="164">
                  <c:v>627.15</c:v>
                </c:pt>
                <c:pt idx="165">
                  <c:v>652.20000000000005</c:v>
                </c:pt>
                <c:pt idx="166">
                  <c:v>641.54999999999995</c:v>
                </c:pt>
                <c:pt idx="167">
                  <c:v>637.1</c:v>
                </c:pt>
                <c:pt idx="168">
                  <c:v>616.9</c:v>
                </c:pt>
                <c:pt idx="169">
                  <c:v>623.29999999999995</c:v>
                </c:pt>
                <c:pt idx="170">
                  <c:v>622.25</c:v>
                </c:pt>
                <c:pt idx="171">
                  <c:v>612.4</c:v>
                </c:pt>
                <c:pt idx="172">
                  <c:v>627.15</c:v>
                </c:pt>
                <c:pt idx="173">
                  <c:v>602.45000000000005</c:v>
                </c:pt>
                <c:pt idx="174">
                  <c:v>586.29999999999995</c:v>
                </c:pt>
                <c:pt idx="175">
                  <c:v>599.70000000000005</c:v>
                </c:pt>
                <c:pt idx="176">
                  <c:v>621.20000000000005</c:v>
                </c:pt>
                <c:pt idx="177">
                  <c:v>612.25</c:v>
                </c:pt>
                <c:pt idx="178">
                  <c:v>608.04999999999995</c:v>
                </c:pt>
                <c:pt idx="179">
                  <c:v>615.35</c:v>
                </c:pt>
                <c:pt idx="180">
                  <c:v>610.9</c:v>
                </c:pt>
                <c:pt idx="181">
                  <c:v>596.20000000000005</c:v>
                </c:pt>
                <c:pt idx="182">
                  <c:v>605.1</c:v>
                </c:pt>
                <c:pt idx="183">
                  <c:v>597.20000000000005</c:v>
                </c:pt>
                <c:pt idx="184">
                  <c:v>586.79999999999995</c:v>
                </c:pt>
                <c:pt idx="185">
                  <c:v>603.79999999999995</c:v>
                </c:pt>
                <c:pt idx="186">
                  <c:v>597.1</c:v>
                </c:pt>
                <c:pt idx="187">
                  <c:v>605.29999999999995</c:v>
                </c:pt>
                <c:pt idx="188">
                  <c:v>595.75</c:v>
                </c:pt>
                <c:pt idx="189">
                  <c:v>575.6</c:v>
                </c:pt>
                <c:pt idx="190">
                  <c:v>581.1</c:v>
                </c:pt>
                <c:pt idx="191">
                  <c:v>573.15</c:v>
                </c:pt>
                <c:pt idx="192">
                  <c:v>569.9</c:v>
                </c:pt>
                <c:pt idx="193">
                  <c:v>552.4</c:v>
                </c:pt>
                <c:pt idx="194">
                  <c:v>570.15</c:v>
                </c:pt>
                <c:pt idx="195">
                  <c:v>561.75</c:v>
                </c:pt>
                <c:pt idx="196">
                  <c:v>548.35</c:v>
                </c:pt>
                <c:pt idx="197">
                  <c:v>553.9</c:v>
                </c:pt>
                <c:pt idx="198">
                  <c:v>563.45000000000005</c:v>
                </c:pt>
                <c:pt idx="199">
                  <c:v>551.15</c:v>
                </c:pt>
                <c:pt idx="200">
                  <c:v>551.95000000000005</c:v>
                </c:pt>
                <c:pt idx="201">
                  <c:v>571.25</c:v>
                </c:pt>
                <c:pt idx="202">
                  <c:v>550.6</c:v>
                </c:pt>
                <c:pt idx="203">
                  <c:v>548.65</c:v>
                </c:pt>
                <c:pt idx="204">
                  <c:v>548.15</c:v>
                </c:pt>
                <c:pt idx="205">
                  <c:v>562</c:v>
                </c:pt>
                <c:pt idx="206">
                  <c:v>554.70000000000005</c:v>
                </c:pt>
                <c:pt idx="207">
                  <c:v>598</c:v>
                </c:pt>
                <c:pt idx="208">
                  <c:v>598.85</c:v>
                </c:pt>
                <c:pt idx="209">
                  <c:v>602.79999999999995</c:v>
                </c:pt>
                <c:pt idx="210">
                  <c:v>605.5</c:v>
                </c:pt>
                <c:pt idx="211">
                  <c:v>602.29999999999995</c:v>
                </c:pt>
                <c:pt idx="212">
                  <c:v>603.79999999999995</c:v>
                </c:pt>
                <c:pt idx="213">
                  <c:v>600.25</c:v>
                </c:pt>
                <c:pt idx="214">
                  <c:v>589.5</c:v>
                </c:pt>
                <c:pt idx="215">
                  <c:v>590.79999999999995</c:v>
                </c:pt>
                <c:pt idx="216">
                  <c:v>598.25</c:v>
                </c:pt>
                <c:pt idx="217">
                  <c:v>590</c:v>
                </c:pt>
                <c:pt idx="218">
                  <c:v>590</c:v>
                </c:pt>
                <c:pt idx="219">
                  <c:v>591.1</c:v>
                </c:pt>
                <c:pt idx="220">
                  <c:v>591.1</c:v>
                </c:pt>
                <c:pt idx="221">
                  <c:v>600.70000000000005</c:v>
                </c:pt>
                <c:pt idx="222">
                  <c:v>605.04999999999995</c:v>
                </c:pt>
                <c:pt idx="223">
                  <c:v>599.15</c:v>
                </c:pt>
                <c:pt idx="224">
                  <c:v>613.04999999999995</c:v>
                </c:pt>
                <c:pt idx="225">
                  <c:v>619.45000000000005</c:v>
                </c:pt>
                <c:pt idx="226">
                  <c:v>625.75</c:v>
                </c:pt>
                <c:pt idx="227">
                  <c:v>628.4</c:v>
                </c:pt>
                <c:pt idx="228">
                  <c:v>628.25</c:v>
                </c:pt>
                <c:pt idx="229">
                  <c:v>629.25</c:v>
                </c:pt>
                <c:pt idx="230">
                  <c:v>636.6</c:v>
                </c:pt>
                <c:pt idx="231">
                  <c:v>616.70000000000005</c:v>
                </c:pt>
                <c:pt idx="232">
                  <c:v>618.75</c:v>
                </c:pt>
                <c:pt idx="233">
                  <c:v>606.20000000000005</c:v>
                </c:pt>
                <c:pt idx="234">
                  <c:v>619.15</c:v>
                </c:pt>
                <c:pt idx="235">
                  <c:v>616.95000000000005</c:v>
                </c:pt>
                <c:pt idx="236">
                  <c:v>619.04999999999995</c:v>
                </c:pt>
                <c:pt idx="237">
                  <c:v>602.20000000000005</c:v>
                </c:pt>
                <c:pt idx="238">
                  <c:v>610.75</c:v>
                </c:pt>
                <c:pt idx="239">
                  <c:v>597.20000000000005</c:v>
                </c:pt>
                <c:pt idx="240">
                  <c:v>589</c:v>
                </c:pt>
                <c:pt idx="244" formatCode="0.0000">
                  <c:v>703.39604166666675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C-499F-886C-F373DAEF3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272080"/>
        <c:axId val="1153894832"/>
      </c:lineChart>
      <c:catAx>
        <c:axId val="115227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894832"/>
        <c:crosses val="autoZero"/>
        <c:auto val="1"/>
        <c:lblAlgn val="ctr"/>
        <c:lblOffset val="100"/>
        <c:noMultiLvlLbl val="0"/>
      </c:catAx>
      <c:valAx>
        <c:axId val="11538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27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Risk adjusted returns% vs Date(weekly far)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'far weekly'!$R$1:$R$2</c:f>
              <c:strCache>
                <c:ptCount val="2"/>
                <c:pt idx="0">
                  <c:v>risk adj. return: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'far weekly'!$B$3:$B$57</c:f>
              <c:numCache>
                <c:formatCode>m/d/yyyy</c:formatCode>
                <c:ptCount val="55"/>
                <c:pt idx="0">
                  <c:v>43388</c:v>
                </c:pt>
                <c:pt idx="1">
                  <c:v>43395</c:v>
                </c:pt>
                <c:pt idx="2">
                  <c:v>43402</c:v>
                </c:pt>
                <c:pt idx="3">
                  <c:v>43409</c:v>
                </c:pt>
                <c:pt idx="4">
                  <c:v>43416</c:v>
                </c:pt>
                <c:pt idx="5">
                  <c:v>43423</c:v>
                </c:pt>
                <c:pt idx="6">
                  <c:v>43430</c:v>
                </c:pt>
                <c:pt idx="7">
                  <c:v>43437</c:v>
                </c:pt>
                <c:pt idx="8">
                  <c:v>43444</c:v>
                </c:pt>
                <c:pt idx="9">
                  <c:v>43451</c:v>
                </c:pt>
                <c:pt idx="10">
                  <c:v>43458</c:v>
                </c:pt>
                <c:pt idx="11">
                  <c:v>43465</c:v>
                </c:pt>
                <c:pt idx="12">
                  <c:v>43472</c:v>
                </c:pt>
                <c:pt idx="13">
                  <c:v>43479</c:v>
                </c:pt>
                <c:pt idx="14">
                  <c:v>43486</c:v>
                </c:pt>
                <c:pt idx="15">
                  <c:v>43493</c:v>
                </c:pt>
                <c:pt idx="16">
                  <c:v>43500</c:v>
                </c:pt>
                <c:pt idx="17">
                  <c:v>43507</c:v>
                </c:pt>
                <c:pt idx="18">
                  <c:v>43514</c:v>
                </c:pt>
                <c:pt idx="19">
                  <c:v>43521</c:v>
                </c:pt>
                <c:pt idx="20">
                  <c:v>43529</c:v>
                </c:pt>
                <c:pt idx="21">
                  <c:v>43535</c:v>
                </c:pt>
                <c:pt idx="22">
                  <c:v>43542</c:v>
                </c:pt>
                <c:pt idx="23">
                  <c:v>43549</c:v>
                </c:pt>
                <c:pt idx="24">
                  <c:v>43556</c:v>
                </c:pt>
                <c:pt idx="25">
                  <c:v>43563</c:v>
                </c:pt>
                <c:pt idx="26">
                  <c:v>43570</c:v>
                </c:pt>
                <c:pt idx="27">
                  <c:v>43577</c:v>
                </c:pt>
                <c:pt idx="28">
                  <c:v>43585</c:v>
                </c:pt>
                <c:pt idx="29">
                  <c:v>43591</c:v>
                </c:pt>
                <c:pt idx="30">
                  <c:v>43598</c:v>
                </c:pt>
                <c:pt idx="31">
                  <c:v>43605</c:v>
                </c:pt>
                <c:pt idx="32">
                  <c:v>43612</c:v>
                </c:pt>
                <c:pt idx="33">
                  <c:v>43619</c:v>
                </c:pt>
                <c:pt idx="34">
                  <c:v>43626</c:v>
                </c:pt>
                <c:pt idx="35">
                  <c:v>43633</c:v>
                </c:pt>
                <c:pt idx="36">
                  <c:v>43640</c:v>
                </c:pt>
                <c:pt idx="37">
                  <c:v>43647</c:v>
                </c:pt>
                <c:pt idx="38">
                  <c:v>43654</c:v>
                </c:pt>
                <c:pt idx="39">
                  <c:v>43661</c:v>
                </c:pt>
                <c:pt idx="40">
                  <c:v>43668</c:v>
                </c:pt>
                <c:pt idx="41">
                  <c:v>43675</c:v>
                </c:pt>
                <c:pt idx="42">
                  <c:v>43682</c:v>
                </c:pt>
                <c:pt idx="43">
                  <c:v>43690</c:v>
                </c:pt>
                <c:pt idx="44">
                  <c:v>43696</c:v>
                </c:pt>
                <c:pt idx="45">
                  <c:v>43703</c:v>
                </c:pt>
                <c:pt idx="46">
                  <c:v>43711</c:v>
                </c:pt>
                <c:pt idx="47">
                  <c:v>43717</c:v>
                </c:pt>
                <c:pt idx="48">
                  <c:v>43724</c:v>
                </c:pt>
                <c:pt idx="49">
                  <c:v>43731</c:v>
                </c:pt>
                <c:pt idx="50">
                  <c:v>43738</c:v>
                </c:pt>
              </c:numCache>
            </c:numRef>
          </c:cat>
          <c:val>
            <c:numRef>
              <c:f>'far weekly'!$R$3:$R$57</c:f>
              <c:numCache>
                <c:formatCode>0.0000%</c:formatCode>
                <c:ptCount val="55"/>
                <c:pt idx="0">
                  <c:v>3.5577351746780644E-2</c:v>
                </c:pt>
                <c:pt idx="1">
                  <c:v>-3.8887274544053313E-3</c:v>
                </c:pt>
                <c:pt idx="2">
                  <c:v>3.2843404358402328E-2</c:v>
                </c:pt>
                <c:pt idx="3">
                  <c:v>5.1977506966166837E-3</c:v>
                </c:pt>
                <c:pt idx="4">
                  <c:v>1.8857376198741383E-2</c:v>
                </c:pt>
                <c:pt idx="5">
                  <c:v>-5.2578805045194908E-3</c:v>
                </c:pt>
                <c:pt idx="6">
                  <c:v>-7.9969976525149297E-3</c:v>
                </c:pt>
                <c:pt idx="7">
                  <c:v>2.2005580933990423E-2</c:v>
                </c:pt>
                <c:pt idx="8">
                  <c:v>-9.7946603545962851E-2</c:v>
                </c:pt>
                <c:pt idx="9">
                  <c:v>2.1355547861919878E-2</c:v>
                </c:pt>
                <c:pt idx="10">
                  <c:v>-4.9373589387887815E-2</c:v>
                </c:pt>
                <c:pt idx="11">
                  <c:v>3.4329123738856535E-2</c:v>
                </c:pt>
                <c:pt idx="12">
                  <c:v>-1.3738981773101863E-2</c:v>
                </c:pt>
                <c:pt idx="13">
                  <c:v>6.0072969135770149E-2</c:v>
                </c:pt>
                <c:pt idx="14">
                  <c:v>5.0641339575967104E-3</c:v>
                </c:pt>
                <c:pt idx="15">
                  <c:v>-4.242861157267127E-2</c:v>
                </c:pt>
                <c:pt idx="16">
                  <c:v>2.8192636954881761E-2</c:v>
                </c:pt>
                <c:pt idx="17">
                  <c:v>-3.9927651905252021E-3</c:v>
                </c:pt>
                <c:pt idx="18">
                  <c:v>-6.5330000024825072E-2</c:v>
                </c:pt>
                <c:pt idx="19">
                  <c:v>-1.2407029177718864E-2</c:v>
                </c:pt>
                <c:pt idx="20">
                  <c:v>4.3892150766655612E-2</c:v>
                </c:pt>
                <c:pt idx="21">
                  <c:v>1.7469967403300736E-2</c:v>
                </c:pt>
                <c:pt idx="22">
                  <c:v>3.2660633928796423E-2</c:v>
                </c:pt>
                <c:pt idx="23">
                  <c:v>-8.7805221138005322E-3</c:v>
                </c:pt>
                <c:pt idx="24">
                  <c:v>2.9708591347995549E-2</c:v>
                </c:pt>
                <c:pt idx="25">
                  <c:v>-1.7688130187043176E-2</c:v>
                </c:pt>
                <c:pt idx="26">
                  <c:v>-8.2091552024800823E-3</c:v>
                </c:pt>
                <c:pt idx="27">
                  <c:v>6.3176057454498464E-3</c:v>
                </c:pt>
                <c:pt idx="28">
                  <c:v>4.7220018979006899E-2</c:v>
                </c:pt>
                <c:pt idx="29">
                  <c:v>-5.1304495876317142E-2</c:v>
                </c:pt>
                <c:pt idx="30">
                  <c:v>-8.1668575484172154E-2</c:v>
                </c:pt>
                <c:pt idx="31">
                  <c:v>-7.6798102033695803E-2</c:v>
                </c:pt>
                <c:pt idx="32">
                  <c:v>2.0828875748443172E-2</c:v>
                </c:pt>
                <c:pt idx="33">
                  <c:v>-2.9508287682347478E-2</c:v>
                </c:pt>
                <c:pt idx="34">
                  <c:v>-4.8166545631504042E-2</c:v>
                </c:pt>
                <c:pt idx="35">
                  <c:v>-8.5327889978668442E-3</c:v>
                </c:pt>
                <c:pt idx="36">
                  <c:v>-5.9644095309123082E-2</c:v>
                </c:pt>
                <c:pt idx="37">
                  <c:v>5.0229109978790661E-2</c:v>
                </c:pt>
                <c:pt idx="38">
                  <c:v>-4.8858269369153308E-2</c:v>
                </c:pt>
                <c:pt idx="39">
                  <c:v>-2.0413426015630044E-2</c:v>
                </c:pt>
                <c:pt idx="40">
                  <c:v>-1.4631243414120088E-2</c:v>
                </c:pt>
                <c:pt idx="41">
                  <c:v>-2.9119866008839236E-2</c:v>
                </c:pt>
                <c:pt idx="42">
                  <c:v>-1.0060970072877509E-2</c:v>
                </c:pt>
                <c:pt idx="43">
                  <c:v>0.10013555734227923</c:v>
                </c:pt>
                <c:pt idx="44">
                  <c:v>-3.9043073712965704E-3</c:v>
                </c:pt>
                <c:pt idx="45">
                  <c:v>-1.9588180004797361E-2</c:v>
                </c:pt>
                <c:pt idx="46">
                  <c:v>2.5481939799331142E-2</c:v>
                </c:pt>
                <c:pt idx="47">
                  <c:v>3.2207874480736302E-2</c:v>
                </c:pt>
                <c:pt idx="48">
                  <c:v>1.5058909675267651E-2</c:v>
                </c:pt>
                <c:pt idx="49">
                  <c:v>-3.4712508131561272E-2</c:v>
                </c:pt>
                <c:pt idx="50">
                  <c:v>-4.1152212580675043E-2</c:v>
                </c:pt>
                <c:pt idx="52">
                  <c:v>-4.5175638625847793E-3</c:v>
                </c:pt>
                <c:pt idx="53">
                  <c:v>0.10013555734227923</c:v>
                </c:pt>
                <c:pt idx="54">
                  <c:v>-9.7946603545962851E-2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0-441A-A864-4A3E9A937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082912"/>
        <c:axId val="560760608"/>
      </c:lineChart>
      <c:dateAx>
        <c:axId val="5650829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60608"/>
        <c:crosses val="autoZero"/>
        <c:auto val="1"/>
        <c:lblOffset val="100"/>
        <c:baseTimeUnit val="days"/>
      </c:dateAx>
      <c:valAx>
        <c:axId val="5607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8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Risk unadjusted returns% vs Date(weekly far)</a:t>
            </a:r>
            <a:endParaRPr lang="en-US"/>
          </a:p>
        </c:rich>
      </c:tx>
      <c:layout>
        <c:manualLayout>
          <c:xMode val="edge"/>
          <c:yMode val="edge"/>
          <c:x val="0.4141874453193351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'far weekly'!$O$1:$O$2</c:f>
              <c:strCache>
                <c:ptCount val="2"/>
                <c:pt idx="0">
                  <c:v>risk unadjusted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'far weekly'!$B$3:$B$57</c:f>
              <c:numCache>
                <c:formatCode>m/d/yyyy</c:formatCode>
                <c:ptCount val="55"/>
                <c:pt idx="0">
                  <c:v>43388</c:v>
                </c:pt>
                <c:pt idx="1">
                  <c:v>43395</c:v>
                </c:pt>
                <c:pt idx="2">
                  <c:v>43402</c:v>
                </c:pt>
                <c:pt idx="3">
                  <c:v>43409</c:v>
                </c:pt>
                <c:pt idx="4">
                  <c:v>43416</c:v>
                </c:pt>
                <c:pt idx="5">
                  <c:v>43423</c:v>
                </c:pt>
                <c:pt idx="6">
                  <c:v>43430</c:v>
                </c:pt>
                <c:pt idx="7">
                  <c:v>43437</c:v>
                </c:pt>
                <c:pt idx="8">
                  <c:v>43444</c:v>
                </c:pt>
                <c:pt idx="9">
                  <c:v>43451</c:v>
                </c:pt>
                <c:pt idx="10">
                  <c:v>43458</c:v>
                </c:pt>
                <c:pt idx="11">
                  <c:v>43465</c:v>
                </c:pt>
                <c:pt idx="12">
                  <c:v>43472</c:v>
                </c:pt>
                <c:pt idx="13">
                  <c:v>43479</c:v>
                </c:pt>
                <c:pt idx="14">
                  <c:v>43486</c:v>
                </c:pt>
                <c:pt idx="15">
                  <c:v>43493</c:v>
                </c:pt>
                <c:pt idx="16">
                  <c:v>43500</c:v>
                </c:pt>
                <c:pt idx="17">
                  <c:v>43507</c:v>
                </c:pt>
                <c:pt idx="18">
                  <c:v>43514</c:v>
                </c:pt>
                <c:pt idx="19">
                  <c:v>43521</c:v>
                </c:pt>
                <c:pt idx="20">
                  <c:v>43529</c:v>
                </c:pt>
                <c:pt idx="21">
                  <c:v>43535</c:v>
                </c:pt>
                <c:pt idx="22">
                  <c:v>43542</c:v>
                </c:pt>
                <c:pt idx="23">
                  <c:v>43549</c:v>
                </c:pt>
                <c:pt idx="24">
                  <c:v>43556</c:v>
                </c:pt>
                <c:pt idx="25">
                  <c:v>43563</c:v>
                </c:pt>
                <c:pt idx="26">
                  <c:v>43570</c:v>
                </c:pt>
                <c:pt idx="27">
                  <c:v>43577</c:v>
                </c:pt>
                <c:pt idx="28">
                  <c:v>43585</c:v>
                </c:pt>
                <c:pt idx="29">
                  <c:v>43591</c:v>
                </c:pt>
                <c:pt idx="30">
                  <c:v>43598</c:v>
                </c:pt>
                <c:pt idx="31">
                  <c:v>43605</c:v>
                </c:pt>
                <c:pt idx="32">
                  <c:v>43612</c:v>
                </c:pt>
                <c:pt idx="33">
                  <c:v>43619</c:v>
                </c:pt>
                <c:pt idx="34">
                  <c:v>43626</c:v>
                </c:pt>
                <c:pt idx="35">
                  <c:v>43633</c:v>
                </c:pt>
                <c:pt idx="36">
                  <c:v>43640</c:v>
                </c:pt>
                <c:pt idx="37">
                  <c:v>43647</c:v>
                </c:pt>
                <c:pt idx="38">
                  <c:v>43654</c:v>
                </c:pt>
                <c:pt idx="39">
                  <c:v>43661</c:v>
                </c:pt>
                <c:pt idx="40">
                  <c:v>43668</c:v>
                </c:pt>
                <c:pt idx="41">
                  <c:v>43675</c:v>
                </c:pt>
                <c:pt idx="42">
                  <c:v>43682</c:v>
                </c:pt>
                <c:pt idx="43">
                  <c:v>43690</c:v>
                </c:pt>
                <c:pt idx="44">
                  <c:v>43696</c:v>
                </c:pt>
                <c:pt idx="45">
                  <c:v>43703</c:v>
                </c:pt>
                <c:pt idx="46">
                  <c:v>43711</c:v>
                </c:pt>
                <c:pt idx="47">
                  <c:v>43717</c:v>
                </c:pt>
                <c:pt idx="48">
                  <c:v>43724</c:v>
                </c:pt>
                <c:pt idx="49">
                  <c:v>43731</c:v>
                </c:pt>
                <c:pt idx="50">
                  <c:v>43738</c:v>
                </c:pt>
              </c:numCache>
            </c:numRef>
          </c:cat>
          <c:val>
            <c:numRef>
              <c:f>'far weekly'!$O$3:$O$57</c:f>
              <c:numCache>
                <c:formatCode>0.0000%</c:formatCode>
                <c:ptCount val="55"/>
                <c:pt idx="0">
                  <c:v>3.6913890208319103E-2</c:v>
                </c:pt>
                <c:pt idx="1">
                  <c:v>-2.5521889928668698E-3</c:v>
                </c:pt>
                <c:pt idx="2">
                  <c:v>3.4181865896863867E-2</c:v>
                </c:pt>
                <c:pt idx="3">
                  <c:v>6.5342891581551448E-3</c:v>
                </c:pt>
                <c:pt idx="4">
                  <c:v>2.0168914660279844E-2</c:v>
                </c:pt>
                <c:pt idx="5">
                  <c:v>-3.9540343506733371E-3</c:v>
                </c:pt>
                <c:pt idx="6">
                  <c:v>-6.6989207294380062E-3</c:v>
                </c:pt>
                <c:pt idx="7">
                  <c:v>2.3292119395528884E-2</c:v>
                </c:pt>
                <c:pt idx="8">
                  <c:v>-9.6661988161347467E-2</c:v>
                </c:pt>
                <c:pt idx="9">
                  <c:v>2.263054786191988E-2</c:v>
                </c:pt>
                <c:pt idx="10">
                  <c:v>-4.8090897080195504E-2</c:v>
                </c:pt>
                <c:pt idx="11">
                  <c:v>3.560027758501038E-2</c:v>
                </c:pt>
                <c:pt idx="12">
                  <c:v>-1.2463981773101863E-2</c:v>
                </c:pt>
                <c:pt idx="13">
                  <c:v>6.1342199905000921E-2</c:v>
                </c:pt>
                <c:pt idx="14">
                  <c:v>6.3295185729813257E-3</c:v>
                </c:pt>
                <c:pt idx="15">
                  <c:v>-4.1168996188055883E-2</c:v>
                </c:pt>
                <c:pt idx="16">
                  <c:v>2.9419560031804837E-2</c:v>
                </c:pt>
                <c:pt idx="17">
                  <c:v>-2.7677651905252025E-3</c:v>
                </c:pt>
                <c:pt idx="18">
                  <c:v>-6.4093461563286616E-2</c:v>
                </c:pt>
                <c:pt idx="19">
                  <c:v>-1.117241379310348E-2</c:v>
                </c:pt>
                <c:pt idx="20">
                  <c:v>4.5124843074347921E-2</c:v>
                </c:pt>
                <c:pt idx="21">
                  <c:v>1.8685352018685351E-2</c:v>
                </c:pt>
                <c:pt idx="22">
                  <c:v>3.3868326236488729E-2</c:v>
                </c:pt>
                <c:pt idx="23">
                  <c:v>-7.603599036877455E-3</c:v>
                </c:pt>
                <c:pt idx="24">
                  <c:v>3.0902822117226319E-2</c:v>
                </c:pt>
                <c:pt idx="25">
                  <c:v>-1.6474668648581638E-2</c:v>
                </c:pt>
                <c:pt idx="26">
                  <c:v>-6.989924433249313E-3</c:v>
                </c:pt>
                <c:pt idx="27">
                  <c:v>7.5464518992960005E-3</c:v>
                </c:pt>
                <c:pt idx="28">
                  <c:v>4.8464249748237667E-2</c:v>
                </c:pt>
                <c:pt idx="29">
                  <c:v>-5.0066034337855607E-2</c:v>
                </c:pt>
                <c:pt idx="30">
                  <c:v>-8.044742163801831E-2</c:v>
                </c:pt>
                <c:pt idx="31">
                  <c:v>-7.559617895677273E-2</c:v>
                </c:pt>
                <c:pt idx="32">
                  <c:v>2.2005798825366248E-2</c:v>
                </c:pt>
                <c:pt idx="33">
                  <c:v>-2.8369826143885939E-2</c:v>
                </c:pt>
                <c:pt idx="34">
                  <c:v>-4.7016545631504043E-2</c:v>
                </c:pt>
                <c:pt idx="35">
                  <c:v>-7.3847120747899207E-3</c:v>
                </c:pt>
                <c:pt idx="36">
                  <c:v>-5.8488326078353851E-2</c:v>
                </c:pt>
                <c:pt idx="37">
                  <c:v>5.1361802286482967E-2</c:v>
                </c:pt>
                <c:pt idx="38">
                  <c:v>-4.7733269369153307E-2</c:v>
                </c:pt>
                <c:pt idx="39">
                  <c:v>-1.9311502938706968E-2</c:v>
                </c:pt>
                <c:pt idx="40">
                  <c:v>-1.3527397260273934E-2</c:v>
                </c:pt>
                <c:pt idx="41">
                  <c:v>-2.8033327547300774E-2</c:v>
                </c:pt>
                <c:pt idx="42">
                  <c:v>-9.0186623805698155E-3</c:v>
                </c:pt>
                <c:pt idx="43">
                  <c:v>0.10118940349612539</c:v>
                </c:pt>
                <c:pt idx="44">
                  <c:v>-2.8639227559119551E-3</c:v>
                </c:pt>
                <c:pt idx="45">
                  <c:v>-1.8545872312489668E-2</c:v>
                </c:pt>
                <c:pt idx="46">
                  <c:v>2.6505016722408063E-2</c:v>
                </c:pt>
                <c:pt idx="47">
                  <c:v>3.3232874480736301E-2</c:v>
                </c:pt>
                <c:pt idx="48">
                  <c:v>1.6081986598344575E-2</c:v>
                </c:pt>
                <c:pt idx="49">
                  <c:v>-3.3672123516176655E-2</c:v>
                </c:pt>
                <c:pt idx="50">
                  <c:v>-4.0144520272982737E-2</c:v>
                </c:pt>
                <c:pt idx="52">
                  <c:v>-3.3241249485576308E-3</c:v>
                </c:pt>
                <c:pt idx="53">
                  <c:v>0.10118940349612539</c:v>
                </c:pt>
                <c:pt idx="54">
                  <c:v>-9.6661988161347467E-2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D-4B87-ACCF-D5F8D490B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122512"/>
        <c:axId val="560752704"/>
      </c:lineChart>
      <c:dateAx>
        <c:axId val="565122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52704"/>
        <c:crosses val="autoZero"/>
        <c:auto val="1"/>
        <c:lblOffset val="100"/>
        <c:baseTimeUnit val="days"/>
      </c:dateAx>
      <c:valAx>
        <c:axId val="5607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2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Risk unadjusted returns% vs Date(daily near)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near!$O$1:$O$2</c:f>
              <c:strCache>
                <c:ptCount val="2"/>
                <c:pt idx="0">
                  <c:v>risk unadjusted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near!$B$3:$B$249</c:f>
              <c:numCache>
                <c:formatCode>m/d/yyyy</c:formatCode>
                <c:ptCount val="247"/>
                <c:pt idx="0">
                  <c:v>43376</c:v>
                </c:pt>
                <c:pt idx="1">
                  <c:v>43377</c:v>
                </c:pt>
                <c:pt idx="2">
                  <c:v>43378</c:v>
                </c:pt>
                <c:pt idx="3">
                  <c:v>43381</c:v>
                </c:pt>
                <c:pt idx="4">
                  <c:v>43382</c:v>
                </c:pt>
                <c:pt idx="5">
                  <c:v>43383</c:v>
                </c:pt>
                <c:pt idx="6">
                  <c:v>43384</c:v>
                </c:pt>
                <c:pt idx="7">
                  <c:v>43385</c:v>
                </c:pt>
                <c:pt idx="8">
                  <c:v>43388</c:v>
                </c:pt>
                <c:pt idx="9">
                  <c:v>43389</c:v>
                </c:pt>
                <c:pt idx="10">
                  <c:v>43390</c:v>
                </c:pt>
                <c:pt idx="11">
                  <c:v>43392</c:v>
                </c:pt>
                <c:pt idx="12">
                  <c:v>43395</c:v>
                </c:pt>
                <c:pt idx="13">
                  <c:v>43396</c:v>
                </c:pt>
                <c:pt idx="14">
                  <c:v>43397</c:v>
                </c:pt>
                <c:pt idx="15">
                  <c:v>43398</c:v>
                </c:pt>
                <c:pt idx="16">
                  <c:v>43399</c:v>
                </c:pt>
                <c:pt idx="17">
                  <c:v>43402</c:v>
                </c:pt>
                <c:pt idx="18">
                  <c:v>43403</c:v>
                </c:pt>
                <c:pt idx="19">
                  <c:v>43404</c:v>
                </c:pt>
                <c:pt idx="20">
                  <c:v>43405</c:v>
                </c:pt>
                <c:pt idx="21">
                  <c:v>43406</c:v>
                </c:pt>
                <c:pt idx="22">
                  <c:v>43409</c:v>
                </c:pt>
                <c:pt idx="23">
                  <c:v>43410</c:v>
                </c:pt>
                <c:pt idx="24">
                  <c:v>43413</c:v>
                </c:pt>
                <c:pt idx="25">
                  <c:v>43416</c:v>
                </c:pt>
                <c:pt idx="26">
                  <c:v>43417</c:v>
                </c:pt>
                <c:pt idx="27">
                  <c:v>43418</c:v>
                </c:pt>
                <c:pt idx="28">
                  <c:v>43419</c:v>
                </c:pt>
                <c:pt idx="29">
                  <c:v>43420</c:v>
                </c:pt>
                <c:pt idx="30">
                  <c:v>43423</c:v>
                </c:pt>
                <c:pt idx="31">
                  <c:v>43424</c:v>
                </c:pt>
                <c:pt idx="32">
                  <c:v>43426</c:v>
                </c:pt>
                <c:pt idx="33">
                  <c:v>43430</c:v>
                </c:pt>
                <c:pt idx="34">
                  <c:v>43431</c:v>
                </c:pt>
                <c:pt idx="35">
                  <c:v>43432</c:v>
                </c:pt>
                <c:pt idx="36">
                  <c:v>43433</c:v>
                </c:pt>
                <c:pt idx="37">
                  <c:v>43434</c:v>
                </c:pt>
                <c:pt idx="38">
                  <c:v>43437</c:v>
                </c:pt>
                <c:pt idx="39">
                  <c:v>43438</c:v>
                </c:pt>
                <c:pt idx="40">
                  <c:v>43439</c:v>
                </c:pt>
                <c:pt idx="41">
                  <c:v>43440</c:v>
                </c:pt>
                <c:pt idx="42">
                  <c:v>43441</c:v>
                </c:pt>
                <c:pt idx="43">
                  <c:v>43444</c:v>
                </c:pt>
                <c:pt idx="44">
                  <c:v>43445</c:v>
                </c:pt>
                <c:pt idx="45">
                  <c:v>43446</c:v>
                </c:pt>
                <c:pt idx="46">
                  <c:v>43447</c:v>
                </c:pt>
                <c:pt idx="47">
                  <c:v>43448</c:v>
                </c:pt>
                <c:pt idx="48">
                  <c:v>43451</c:v>
                </c:pt>
                <c:pt idx="49">
                  <c:v>43452</c:v>
                </c:pt>
                <c:pt idx="50">
                  <c:v>43453</c:v>
                </c:pt>
                <c:pt idx="51">
                  <c:v>43454</c:v>
                </c:pt>
                <c:pt idx="52">
                  <c:v>43455</c:v>
                </c:pt>
                <c:pt idx="53">
                  <c:v>43458</c:v>
                </c:pt>
                <c:pt idx="54">
                  <c:v>43460</c:v>
                </c:pt>
                <c:pt idx="55">
                  <c:v>43461</c:v>
                </c:pt>
                <c:pt idx="56">
                  <c:v>43462</c:v>
                </c:pt>
                <c:pt idx="57">
                  <c:v>43465</c:v>
                </c:pt>
                <c:pt idx="58">
                  <c:v>43466</c:v>
                </c:pt>
                <c:pt idx="59">
                  <c:v>43467</c:v>
                </c:pt>
                <c:pt idx="60">
                  <c:v>43468</c:v>
                </c:pt>
                <c:pt idx="61">
                  <c:v>43469</c:v>
                </c:pt>
                <c:pt idx="62">
                  <c:v>43472</c:v>
                </c:pt>
                <c:pt idx="63">
                  <c:v>43473</c:v>
                </c:pt>
                <c:pt idx="64">
                  <c:v>43474</c:v>
                </c:pt>
                <c:pt idx="65">
                  <c:v>43475</c:v>
                </c:pt>
                <c:pt idx="66">
                  <c:v>43476</c:v>
                </c:pt>
                <c:pt idx="67">
                  <c:v>43479</c:v>
                </c:pt>
                <c:pt idx="68">
                  <c:v>43480</c:v>
                </c:pt>
                <c:pt idx="69">
                  <c:v>43481</c:v>
                </c:pt>
                <c:pt idx="70">
                  <c:v>43482</c:v>
                </c:pt>
                <c:pt idx="71">
                  <c:v>43483</c:v>
                </c:pt>
                <c:pt idx="72">
                  <c:v>43486</c:v>
                </c:pt>
                <c:pt idx="73">
                  <c:v>43487</c:v>
                </c:pt>
                <c:pt idx="74">
                  <c:v>43488</c:v>
                </c:pt>
                <c:pt idx="75">
                  <c:v>43489</c:v>
                </c:pt>
                <c:pt idx="76">
                  <c:v>43490</c:v>
                </c:pt>
                <c:pt idx="77">
                  <c:v>43493</c:v>
                </c:pt>
                <c:pt idx="78">
                  <c:v>43494</c:v>
                </c:pt>
                <c:pt idx="79">
                  <c:v>43495</c:v>
                </c:pt>
                <c:pt idx="80">
                  <c:v>43496</c:v>
                </c:pt>
                <c:pt idx="81">
                  <c:v>43497</c:v>
                </c:pt>
                <c:pt idx="82">
                  <c:v>43500</c:v>
                </c:pt>
                <c:pt idx="83">
                  <c:v>43501</c:v>
                </c:pt>
                <c:pt idx="84">
                  <c:v>43502</c:v>
                </c:pt>
                <c:pt idx="85">
                  <c:v>43503</c:v>
                </c:pt>
                <c:pt idx="86">
                  <c:v>43504</c:v>
                </c:pt>
                <c:pt idx="87">
                  <c:v>43507</c:v>
                </c:pt>
                <c:pt idx="88">
                  <c:v>43508</c:v>
                </c:pt>
                <c:pt idx="89">
                  <c:v>43509</c:v>
                </c:pt>
                <c:pt idx="90">
                  <c:v>43510</c:v>
                </c:pt>
                <c:pt idx="91">
                  <c:v>43511</c:v>
                </c:pt>
                <c:pt idx="92">
                  <c:v>43514</c:v>
                </c:pt>
                <c:pt idx="93">
                  <c:v>43516</c:v>
                </c:pt>
                <c:pt idx="94">
                  <c:v>43517</c:v>
                </c:pt>
                <c:pt idx="95">
                  <c:v>43518</c:v>
                </c:pt>
                <c:pt idx="96">
                  <c:v>43521</c:v>
                </c:pt>
                <c:pt idx="97">
                  <c:v>43522</c:v>
                </c:pt>
                <c:pt idx="98">
                  <c:v>43523</c:v>
                </c:pt>
                <c:pt idx="99">
                  <c:v>43524</c:v>
                </c:pt>
                <c:pt idx="100">
                  <c:v>43525</c:v>
                </c:pt>
                <c:pt idx="101">
                  <c:v>43529</c:v>
                </c:pt>
                <c:pt idx="102">
                  <c:v>43530</c:v>
                </c:pt>
                <c:pt idx="103">
                  <c:v>43531</c:v>
                </c:pt>
                <c:pt idx="104">
                  <c:v>43532</c:v>
                </c:pt>
                <c:pt idx="105">
                  <c:v>43535</c:v>
                </c:pt>
                <c:pt idx="106">
                  <c:v>43536</c:v>
                </c:pt>
                <c:pt idx="107">
                  <c:v>43537</c:v>
                </c:pt>
                <c:pt idx="108">
                  <c:v>43538</c:v>
                </c:pt>
                <c:pt idx="109">
                  <c:v>43539</c:v>
                </c:pt>
                <c:pt idx="110">
                  <c:v>43542</c:v>
                </c:pt>
                <c:pt idx="111">
                  <c:v>43543</c:v>
                </c:pt>
                <c:pt idx="112">
                  <c:v>43544</c:v>
                </c:pt>
                <c:pt idx="113">
                  <c:v>43546</c:v>
                </c:pt>
                <c:pt idx="114">
                  <c:v>43549</c:v>
                </c:pt>
                <c:pt idx="115">
                  <c:v>43550</c:v>
                </c:pt>
                <c:pt idx="116">
                  <c:v>43551</c:v>
                </c:pt>
                <c:pt idx="117">
                  <c:v>43552</c:v>
                </c:pt>
                <c:pt idx="118">
                  <c:v>43553</c:v>
                </c:pt>
                <c:pt idx="119">
                  <c:v>43557</c:v>
                </c:pt>
                <c:pt idx="120">
                  <c:v>43558</c:v>
                </c:pt>
                <c:pt idx="121">
                  <c:v>43559</c:v>
                </c:pt>
                <c:pt idx="122">
                  <c:v>43560</c:v>
                </c:pt>
                <c:pt idx="123">
                  <c:v>43563</c:v>
                </c:pt>
                <c:pt idx="124">
                  <c:v>43564</c:v>
                </c:pt>
                <c:pt idx="125">
                  <c:v>43565</c:v>
                </c:pt>
                <c:pt idx="126">
                  <c:v>43566</c:v>
                </c:pt>
                <c:pt idx="127">
                  <c:v>43567</c:v>
                </c:pt>
                <c:pt idx="128">
                  <c:v>43570</c:v>
                </c:pt>
                <c:pt idx="129">
                  <c:v>43571</c:v>
                </c:pt>
                <c:pt idx="130">
                  <c:v>43573</c:v>
                </c:pt>
                <c:pt idx="131">
                  <c:v>43577</c:v>
                </c:pt>
                <c:pt idx="132">
                  <c:v>43578</c:v>
                </c:pt>
                <c:pt idx="133">
                  <c:v>43579</c:v>
                </c:pt>
                <c:pt idx="134">
                  <c:v>43580</c:v>
                </c:pt>
                <c:pt idx="135">
                  <c:v>43581</c:v>
                </c:pt>
                <c:pt idx="136">
                  <c:v>43585</c:v>
                </c:pt>
                <c:pt idx="137">
                  <c:v>43587</c:v>
                </c:pt>
                <c:pt idx="138">
                  <c:v>43588</c:v>
                </c:pt>
                <c:pt idx="139">
                  <c:v>43591</c:v>
                </c:pt>
                <c:pt idx="140">
                  <c:v>43592</c:v>
                </c:pt>
                <c:pt idx="141">
                  <c:v>43593</c:v>
                </c:pt>
                <c:pt idx="142">
                  <c:v>43594</c:v>
                </c:pt>
                <c:pt idx="143">
                  <c:v>43595</c:v>
                </c:pt>
                <c:pt idx="144">
                  <c:v>43598</c:v>
                </c:pt>
                <c:pt idx="145">
                  <c:v>43599</c:v>
                </c:pt>
                <c:pt idx="146">
                  <c:v>43600</c:v>
                </c:pt>
                <c:pt idx="147">
                  <c:v>43601</c:v>
                </c:pt>
                <c:pt idx="148">
                  <c:v>43602</c:v>
                </c:pt>
                <c:pt idx="149">
                  <c:v>43605</c:v>
                </c:pt>
                <c:pt idx="150">
                  <c:v>43606</c:v>
                </c:pt>
                <c:pt idx="151">
                  <c:v>43607</c:v>
                </c:pt>
                <c:pt idx="152">
                  <c:v>43608</c:v>
                </c:pt>
                <c:pt idx="153">
                  <c:v>43609</c:v>
                </c:pt>
                <c:pt idx="154">
                  <c:v>43612</c:v>
                </c:pt>
                <c:pt idx="155">
                  <c:v>43613</c:v>
                </c:pt>
                <c:pt idx="156">
                  <c:v>43614</c:v>
                </c:pt>
                <c:pt idx="157">
                  <c:v>43615</c:v>
                </c:pt>
                <c:pt idx="158">
                  <c:v>43616</c:v>
                </c:pt>
                <c:pt idx="159">
                  <c:v>43619</c:v>
                </c:pt>
                <c:pt idx="160">
                  <c:v>43620</c:v>
                </c:pt>
                <c:pt idx="161">
                  <c:v>43622</c:v>
                </c:pt>
                <c:pt idx="162">
                  <c:v>43623</c:v>
                </c:pt>
                <c:pt idx="163">
                  <c:v>43626</c:v>
                </c:pt>
                <c:pt idx="164">
                  <c:v>43627</c:v>
                </c:pt>
                <c:pt idx="165">
                  <c:v>43628</c:v>
                </c:pt>
                <c:pt idx="166">
                  <c:v>43629</c:v>
                </c:pt>
                <c:pt idx="167">
                  <c:v>43630</c:v>
                </c:pt>
                <c:pt idx="168">
                  <c:v>43633</c:v>
                </c:pt>
                <c:pt idx="169">
                  <c:v>43634</c:v>
                </c:pt>
                <c:pt idx="170">
                  <c:v>43635</c:v>
                </c:pt>
                <c:pt idx="171">
                  <c:v>43636</c:v>
                </c:pt>
                <c:pt idx="172">
                  <c:v>43637</c:v>
                </c:pt>
                <c:pt idx="173">
                  <c:v>43640</c:v>
                </c:pt>
                <c:pt idx="174">
                  <c:v>43641</c:v>
                </c:pt>
                <c:pt idx="175">
                  <c:v>43642</c:v>
                </c:pt>
                <c:pt idx="176">
                  <c:v>43643</c:v>
                </c:pt>
                <c:pt idx="177">
                  <c:v>43644</c:v>
                </c:pt>
                <c:pt idx="178">
                  <c:v>43647</c:v>
                </c:pt>
                <c:pt idx="179">
                  <c:v>43648</c:v>
                </c:pt>
                <c:pt idx="180">
                  <c:v>43649</c:v>
                </c:pt>
                <c:pt idx="181">
                  <c:v>43650</c:v>
                </c:pt>
                <c:pt idx="182">
                  <c:v>43651</c:v>
                </c:pt>
                <c:pt idx="183">
                  <c:v>43654</c:v>
                </c:pt>
                <c:pt idx="184">
                  <c:v>43655</c:v>
                </c:pt>
                <c:pt idx="185">
                  <c:v>43656</c:v>
                </c:pt>
                <c:pt idx="186">
                  <c:v>43657</c:v>
                </c:pt>
                <c:pt idx="187">
                  <c:v>43658</c:v>
                </c:pt>
                <c:pt idx="188">
                  <c:v>43661</c:v>
                </c:pt>
                <c:pt idx="189">
                  <c:v>43662</c:v>
                </c:pt>
                <c:pt idx="190">
                  <c:v>43663</c:v>
                </c:pt>
                <c:pt idx="191">
                  <c:v>43664</c:v>
                </c:pt>
                <c:pt idx="192">
                  <c:v>43665</c:v>
                </c:pt>
                <c:pt idx="193">
                  <c:v>43668</c:v>
                </c:pt>
                <c:pt idx="194">
                  <c:v>43669</c:v>
                </c:pt>
                <c:pt idx="195">
                  <c:v>43670</c:v>
                </c:pt>
                <c:pt idx="196">
                  <c:v>43671</c:v>
                </c:pt>
                <c:pt idx="197">
                  <c:v>43672</c:v>
                </c:pt>
                <c:pt idx="198">
                  <c:v>43675</c:v>
                </c:pt>
                <c:pt idx="199">
                  <c:v>43676</c:v>
                </c:pt>
                <c:pt idx="200">
                  <c:v>43677</c:v>
                </c:pt>
                <c:pt idx="201">
                  <c:v>43678</c:v>
                </c:pt>
                <c:pt idx="202">
                  <c:v>43679</c:v>
                </c:pt>
                <c:pt idx="203">
                  <c:v>43682</c:v>
                </c:pt>
                <c:pt idx="204">
                  <c:v>43683</c:v>
                </c:pt>
                <c:pt idx="205">
                  <c:v>43684</c:v>
                </c:pt>
                <c:pt idx="206">
                  <c:v>43685</c:v>
                </c:pt>
                <c:pt idx="207">
                  <c:v>43686</c:v>
                </c:pt>
                <c:pt idx="208">
                  <c:v>43690</c:v>
                </c:pt>
                <c:pt idx="209">
                  <c:v>43691</c:v>
                </c:pt>
                <c:pt idx="210">
                  <c:v>43693</c:v>
                </c:pt>
                <c:pt idx="211">
                  <c:v>43696</c:v>
                </c:pt>
                <c:pt idx="212">
                  <c:v>43697</c:v>
                </c:pt>
                <c:pt idx="213">
                  <c:v>43698</c:v>
                </c:pt>
                <c:pt idx="214">
                  <c:v>43699</c:v>
                </c:pt>
                <c:pt idx="215">
                  <c:v>43700</c:v>
                </c:pt>
                <c:pt idx="216">
                  <c:v>43703</c:v>
                </c:pt>
                <c:pt idx="217">
                  <c:v>43704</c:v>
                </c:pt>
                <c:pt idx="218">
                  <c:v>43705</c:v>
                </c:pt>
                <c:pt idx="219">
                  <c:v>43706</c:v>
                </c:pt>
                <c:pt idx="220">
                  <c:v>43707</c:v>
                </c:pt>
                <c:pt idx="221">
                  <c:v>43711</c:v>
                </c:pt>
                <c:pt idx="222">
                  <c:v>43712</c:v>
                </c:pt>
                <c:pt idx="223">
                  <c:v>43713</c:v>
                </c:pt>
                <c:pt idx="224">
                  <c:v>43714</c:v>
                </c:pt>
                <c:pt idx="225">
                  <c:v>43717</c:v>
                </c:pt>
                <c:pt idx="226">
                  <c:v>43719</c:v>
                </c:pt>
                <c:pt idx="227">
                  <c:v>43720</c:v>
                </c:pt>
                <c:pt idx="228">
                  <c:v>43721</c:v>
                </c:pt>
                <c:pt idx="229">
                  <c:v>43724</c:v>
                </c:pt>
                <c:pt idx="230">
                  <c:v>43725</c:v>
                </c:pt>
                <c:pt idx="231">
                  <c:v>43726</c:v>
                </c:pt>
                <c:pt idx="232">
                  <c:v>43727</c:v>
                </c:pt>
                <c:pt idx="233">
                  <c:v>43728</c:v>
                </c:pt>
                <c:pt idx="234">
                  <c:v>43731</c:v>
                </c:pt>
                <c:pt idx="235">
                  <c:v>43732</c:v>
                </c:pt>
                <c:pt idx="236">
                  <c:v>43733</c:v>
                </c:pt>
                <c:pt idx="237">
                  <c:v>43734</c:v>
                </c:pt>
                <c:pt idx="238">
                  <c:v>43735</c:v>
                </c:pt>
                <c:pt idx="239">
                  <c:v>43738</c:v>
                </c:pt>
              </c:numCache>
            </c:numRef>
          </c:cat>
          <c:val>
            <c:numRef>
              <c:f>near!$O$3:$O$249</c:f>
              <c:numCache>
                <c:formatCode>0.0000%</c:formatCode>
                <c:ptCount val="247"/>
                <c:pt idx="0">
                  <c:v>2.0072520072519483E-3</c:v>
                </c:pt>
                <c:pt idx="1">
                  <c:v>-2.0613893376413631E-2</c:v>
                </c:pt>
                <c:pt idx="2">
                  <c:v>-1.7946687780416876E-2</c:v>
                </c:pt>
                <c:pt idx="3">
                  <c:v>-8.2639075517335261E-3</c:v>
                </c:pt>
                <c:pt idx="4">
                  <c:v>3.8141047354515401E-2</c:v>
                </c:pt>
                <c:pt idx="5">
                  <c:v>1.9250848342469328E-2</c:v>
                </c:pt>
                <c:pt idx="6">
                  <c:v>-3.1564120622319086E-2</c:v>
                </c:pt>
                <c:pt idx="7">
                  <c:v>-2.3072854687293313E-2</c:v>
                </c:pt>
                <c:pt idx="8">
                  <c:v>2.2467347905528894E-2</c:v>
                </c:pt>
                <c:pt idx="9">
                  <c:v>2.7003772585875937E-2</c:v>
                </c:pt>
                <c:pt idx="10">
                  <c:v>-2.6358187794032411E-2</c:v>
                </c:pt>
                <c:pt idx="11">
                  <c:v>-8.0751919512841181E-3</c:v>
                </c:pt>
                <c:pt idx="12">
                  <c:v>1.0609902575737417E-2</c:v>
                </c:pt>
                <c:pt idx="13">
                  <c:v>-2.3506107626279239E-2</c:v>
                </c:pt>
                <c:pt idx="14">
                  <c:v>-5.747515044965853E-3</c:v>
                </c:pt>
                <c:pt idx="15">
                  <c:v>-1.9382480957562568E-2</c:v>
                </c:pt>
                <c:pt idx="16">
                  <c:v>6.9352937096886047E-4</c:v>
                </c:pt>
                <c:pt idx="17">
                  <c:v>7.0898884191558625E-2</c:v>
                </c:pt>
                <c:pt idx="18">
                  <c:v>-2.3945120372767573E-3</c:v>
                </c:pt>
                <c:pt idx="19">
                  <c:v>2.8803113850146021E-2</c:v>
                </c:pt>
                <c:pt idx="20">
                  <c:v>-6.9361245980209118E-4</c:v>
                </c:pt>
                <c:pt idx="21">
                  <c:v>-9.9066128218071973E-3</c:v>
                </c:pt>
                <c:pt idx="22">
                  <c:v>-3.2502708559046011E-3</c:v>
                </c:pt>
                <c:pt idx="23">
                  <c:v>7.6086956521739715E-3</c:v>
                </c:pt>
                <c:pt idx="24">
                  <c:v>3.4329589440954315E-2</c:v>
                </c:pt>
                <c:pt idx="25">
                  <c:v>-2.116564417177914E-2</c:v>
                </c:pt>
                <c:pt idx="26">
                  <c:v>-2.6825446568473806E-2</c:v>
                </c:pt>
                <c:pt idx="27">
                  <c:v>1.0111418818831741E-2</c:v>
                </c:pt>
                <c:pt idx="28">
                  <c:v>-5.2282580974241551E-3</c:v>
                </c:pt>
                <c:pt idx="29">
                  <c:v>1.6023586719651325E-3</c:v>
                </c:pt>
                <c:pt idx="30">
                  <c:v>1.4206181608754108E-2</c:v>
                </c:pt>
                <c:pt idx="31">
                  <c:v>-1.8550066250236665E-2</c:v>
                </c:pt>
                <c:pt idx="32">
                  <c:v>1.562198649951781E-2</c:v>
                </c:pt>
                <c:pt idx="33">
                  <c:v>7.0895050006330208E-3</c:v>
                </c:pt>
                <c:pt idx="34">
                  <c:v>-1.0936517913262157E-2</c:v>
                </c:pt>
                <c:pt idx="35">
                  <c:v>1.5887137773258771E-3</c:v>
                </c:pt>
                <c:pt idx="36">
                  <c:v>5.2027155637332945E-3</c:v>
                </c:pt>
                <c:pt idx="37">
                  <c:v>2.7898756548633497E-2</c:v>
                </c:pt>
                <c:pt idx="38">
                  <c:v>-1.1605772182990538E-2</c:v>
                </c:pt>
                <c:pt idx="39">
                  <c:v>2.8330019880715793E-2</c:v>
                </c:pt>
                <c:pt idx="40">
                  <c:v>-3.3107781536974357E-2</c:v>
                </c:pt>
                <c:pt idx="41">
                  <c:v>-5.7798050487378155E-2</c:v>
                </c:pt>
                <c:pt idx="42">
                  <c:v>9.9476092579083497E-4</c:v>
                </c:pt>
                <c:pt idx="43">
                  <c:v>-2.5904332847489157E-2</c:v>
                </c:pt>
                <c:pt idx="44">
                  <c:v>4.2168264979936376E-3</c:v>
                </c:pt>
                <c:pt idx="45">
                  <c:v>7.4500507958008806E-3</c:v>
                </c:pt>
                <c:pt idx="46">
                  <c:v>1.1966386554621818E-2</c:v>
                </c:pt>
                <c:pt idx="47">
                  <c:v>-3.1156580083704154E-2</c:v>
                </c:pt>
                <c:pt idx="48">
                  <c:v>2.7084476138233678E-2</c:v>
                </c:pt>
                <c:pt idx="49">
                  <c:v>-1.5288069964617191E-2</c:v>
                </c:pt>
                <c:pt idx="50">
                  <c:v>-1.4915254237288444E-3</c:v>
                </c:pt>
                <c:pt idx="51">
                  <c:v>-1.0999456816947343E-2</c:v>
                </c:pt>
                <c:pt idx="52">
                  <c:v>-8.5129754222160268E-3</c:v>
                </c:pt>
                <c:pt idx="53">
                  <c:v>-7.1319761805843747E-3</c:v>
                </c:pt>
                <c:pt idx="54">
                  <c:v>3.5567333844758412E-3</c:v>
                </c:pt>
                <c:pt idx="55">
                  <c:v>-1.0632383599721998E-2</c:v>
                </c:pt>
                <c:pt idx="56">
                  <c:v>2.1704010676406451E-2</c:v>
                </c:pt>
                <c:pt idx="57">
                  <c:v>1.1687061735184931E-2</c:v>
                </c:pt>
                <c:pt idx="58">
                  <c:v>4.7567273715686702E-4</c:v>
                </c:pt>
                <c:pt idx="59">
                  <c:v>-1.3720029885213642E-2</c:v>
                </c:pt>
                <c:pt idx="60">
                  <c:v>-1.2602437848632984E-2</c:v>
                </c:pt>
                <c:pt idx="61">
                  <c:v>1.8273120379411388E-2</c:v>
                </c:pt>
                <c:pt idx="62">
                  <c:v>-4.9315068493150996E-3</c:v>
                </c:pt>
                <c:pt idx="63">
                  <c:v>3.1594162995594775E-2</c:v>
                </c:pt>
                <c:pt idx="64">
                  <c:v>1.3344898912390738E-2</c:v>
                </c:pt>
                <c:pt idx="65">
                  <c:v>2.5350628827286493E-2</c:v>
                </c:pt>
                <c:pt idx="66">
                  <c:v>-6.2291292062676886E-3</c:v>
                </c:pt>
                <c:pt idx="67">
                  <c:v>-3.8772213247166982E-4</c:v>
                </c:pt>
                <c:pt idx="68">
                  <c:v>2.1139052298144556E-2</c:v>
                </c:pt>
                <c:pt idx="69">
                  <c:v>2.405672322106978E-3</c:v>
                </c:pt>
                <c:pt idx="70">
                  <c:v>-1.8378173550587427E-2</c:v>
                </c:pt>
                <c:pt idx="71">
                  <c:v>-5.3400244483046743E-3</c:v>
                </c:pt>
                <c:pt idx="72">
                  <c:v>8.2147477360931722E-3</c:v>
                </c:pt>
                <c:pt idx="73">
                  <c:v>1.5269134535189551E-2</c:v>
                </c:pt>
                <c:pt idx="74">
                  <c:v>-7.5197472353871033E-3</c:v>
                </c:pt>
                <c:pt idx="75">
                  <c:v>6.3669935056666245E-3</c:v>
                </c:pt>
                <c:pt idx="76">
                  <c:v>-5.3144375553586384E-3</c:v>
                </c:pt>
                <c:pt idx="77">
                  <c:v>-3.5491667726752295E-2</c:v>
                </c:pt>
                <c:pt idx="78">
                  <c:v>7.1880770245316954E-3</c:v>
                </c:pt>
                <c:pt idx="79">
                  <c:v>1.8856806128461964E-2</c:v>
                </c:pt>
                <c:pt idx="80">
                  <c:v>1.2531328320802006E-2</c:v>
                </c:pt>
                <c:pt idx="81">
                  <c:v>1.7897943640517926E-2</c:v>
                </c:pt>
                <c:pt idx="82">
                  <c:v>-4.2149894001745798E-2</c:v>
                </c:pt>
                <c:pt idx="83">
                  <c:v>-2.7144903007420937E-2</c:v>
                </c:pt>
                <c:pt idx="84">
                  <c:v>2.2281699565071901E-2</c:v>
                </c:pt>
                <c:pt idx="85">
                  <c:v>2.2777850503992642E-2</c:v>
                </c:pt>
                <c:pt idx="86">
                  <c:v>-2.3486496864200575E-2</c:v>
                </c:pt>
                <c:pt idx="87">
                  <c:v>4.0631758306571971E-3</c:v>
                </c:pt>
                <c:pt idx="88">
                  <c:v>6.5922589909275745E-3</c:v>
                </c:pt>
                <c:pt idx="89">
                  <c:v>-2.8011931007651435E-2</c:v>
                </c:pt>
                <c:pt idx="90">
                  <c:v>2.5350233488992359E-3</c:v>
                </c:pt>
                <c:pt idx="91">
                  <c:v>-3.3870109129624612E-2</c:v>
                </c:pt>
                <c:pt idx="92">
                  <c:v>-8.8849094290240991E-3</c:v>
                </c:pt>
                <c:pt idx="93">
                  <c:v>6.1848505906880406E-3</c:v>
                </c:pt>
                <c:pt idx="94">
                  <c:v>1.1050486912079563E-2</c:v>
                </c:pt>
                <c:pt idx="95">
                  <c:v>-6.8310676958808656E-4</c:v>
                </c:pt>
                <c:pt idx="96">
                  <c:v>-2.8846811128580247E-2</c:v>
                </c:pt>
                <c:pt idx="97">
                  <c:v>1.1754768775955547E-2</c:v>
                </c:pt>
                <c:pt idx="98">
                  <c:v>-9.0441074161693466E-4</c:v>
                </c:pt>
                <c:pt idx="99">
                  <c:v>-8.3559640693545018E-3</c:v>
                </c:pt>
                <c:pt idx="100">
                  <c:v>2.1908573836107049E-2</c:v>
                </c:pt>
                <c:pt idx="101">
                  <c:v>1.5323301037586721E-2</c:v>
                </c:pt>
                <c:pt idx="102">
                  <c:v>-7.4445046020567751E-4</c:v>
                </c:pt>
                <c:pt idx="103">
                  <c:v>-1.3613274635963365E-2</c:v>
                </c:pt>
                <c:pt idx="104">
                  <c:v>1.4007140895358323E-2</c:v>
                </c:pt>
                <c:pt idx="105">
                  <c:v>1.9569339111592695E-2</c:v>
                </c:pt>
                <c:pt idx="106">
                  <c:v>3.1812446038387371E-2</c:v>
                </c:pt>
                <c:pt idx="107">
                  <c:v>-1.1006694129763073E-2</c:v>
                </c:pt>
                <c:pt idx="108">
                  <c:v>1.8288317604946248E-2</c:v>
                </c:pt>
                <c:pt idx="109">
                  <c:v>-9.2036303208486922E-3</c:v>
                </c:pt>
                <c:pt idx="110">
                  <c:v>6.8378273771125715E-3</c:v>
                </c:pt>
                <c:pt idx="111">
                  <c:v>1.2813941568429361E-4</c:v>
                </c:pt>
                <c:pt idx="112">
                  <c:v>-1.6015374759769379E-3</c:v>
                </c:pt>
                <c:pt idx="113">
                  <c:v>-1.1998716714789892E-2</c:v>
                </c:pt>
                <c:pt idx="114">
                  <c:v>8.8323158851799817E-3</c:v>
                </c:pt>
                <c:pt idx="115">
                  <c:v>8.3043646195441381E-3</c:v>
                </c:pt>
                <c:pt idx="116">
                  <c:v>-7.4059886356380705E-3</c:v>
                </c:pt>
                <c:pt idx="117">
                  <c:v>-1.0420016723483659E-2</c:v>
                </c:pt>
                <c:pt idx="118">
                  <c:v>2.8014299642508879E-2</c:v>
                </c:pt>
                <c:pt idx="119">
                  <c:v>1.9600404653516293E-3</c:v>
                </c:pt>
                <c:pt idx="120">
                  <c:v>-1.798447655707705E-2</c:v>
                </c:pt>
                <c:pt idx="121">
                  <c:v>1.6064773165402904E-2</c:v>
                </c:pt>
                <c:pt idx="122">
                  <c:v>2.1502656210472195E-3</c:v>
                </c:pt>
                <c:pt idx="123">
                  <c:v>-8.2039631452732551E-3</c:v>
                </c:pt>
                <c:pt idx="124">
                  <c:v>5.1539832018326149E-3</c:v>
                </c:pt>
                <c:pt idx="125">
                  <c:v>7.9128948534531868E-3</c:v>
                </c:pt>
                <c:pt idx="126">
                  <c:v>-9.8605702801155912E-3</c:v>
                </c:pt>
                <c:pt idx="127">
                  <c:v>-1.0783380907072629E-2</c:v>
                </c:pt>
                <c:pt idx="128">
                  <c:v>-5.7710804745116442E-4</c:v>
                </c:pt>
                <c:pt idx="129">
                  <c:v>8.4691389708713236E-3</c:v>
                </c:pt>
                <c:pt idx="130">
                  <c:v>6.0440259575009541E-3</c:v>
                </c:pt>
                <c:pt idx="131">
                  <c:v>-1.3216973376335841E-2</c:v>
                </c:pt>
                <c:pt idx="132">
                  <c:v>-9.6129197641630347E-4</c:v>
                </c:pt>
                <c:pt idx="133">
                  <c:v>1.0007056257617492E-2</c:v>
                </c:pt>
                <c:pt idx="134">
                  <c:v>1.054302953318508E-2</c:v>
                </c:pt>
                <c:pt idx="135">
                  <c:v>5.3422160769279116E-2</c:v>
                </c:pt>
                <c:pt idx="136">
                  <c:v>-1.6645784857705306E-2</c:v>
                </c:pt>
                <c:pt idx="137">
                  <c:v>-2.6635117097439685E-2</c:v>
                </c:pt>
                <c:pt idx="138">
                  <c:v>-2.1006046250701269E-2</c:v>
                </c:pt>
                <c:pt idx="139">
                  <c:v>-4.202215713739914E-3</c:v>
                </c:pt>
                <c:pt idx="140">
                  <c:v>-1.1764705882353E-2</c:v>
                </c:pt>
                <c:pt idx="141">
                  <c:v>-6.14648033126294E-3</c:v>
                </c:pt>
                <c:pt idx="142">
                  <c:v>-1.0481088470802624E-2</c:v>
                </c:pt>
                <c:pt idx="143">
                  <c:v>-1.000000000000003E-2</c:v>
                </c:pt>
                <c:pt idx="144">
                  <c:v>-4.3527379053694845E-2</c:v>
                </c:pt>
                <c:pt idx="145">
                  <c:v>-2.7096505245604555E-3</c:v>
                </c:pt>
                <c:pt idx="146">
                  <c:v>-1.0032046816218538E-2</c:v>
                </c:pt>
                <c:pt idx="147">
                  <c:v>2.230823363828293E-2</c:v>
                </c:pt>
                <c:pt idx="148">
                  <c:v>-7.6478281820059293E-2</c:v>
                </c:pt>
                <c:pt idx="149">
                  <c:v>-5.9630292188431726E-3</c:v>
                </c:pt>
                <c:pt idx="150">
                  <c:v>2.6994601079785067E-3</c:v>
                </c:pt>
                <c:pt idx="151">
                  <c:v>-2.9913251570445705E-3</c:v>
                </c:pt>
                <c:pt idx="152">
                  <c:v>1.0126012601260125E-2</c:v>
                </c:pt>
                <c:pt idx="153">
                  <c:v>1.2103660800475202E-2</c:v>
                </c:pt>
                <c:pt idx="154">
                  <c:v>-4.4020542920022673E-4</c:v>
                </c:pt>
                <c:pt idx="155">
                  <c:v>-7.2665883734586685E-3</c:v>
                </c:pt>
                <c:pt idx="156">
                  <c:v>1.3160813308687581E-2</c:v>
                </c:pt>
                <c:pt idx="157">
                  <c:v>-1.1676275268188785E-3</c:v>
                </c:pt>
                <c:pt idx="158">
                  <c:v>-1.7827135237816972E-2</c:v>
                </c:pt>
                <c:pt idx="159">
                  <c:v>-1.7109276203228448E-2</c:v>
                </c:pt>
                <c:pt idx="160">
                  <c:v>-4.4652993264208459E-3</c:v>
                </c:pt>
                <c:pt idx="161">
                  <c:v>-4.5081344077847176E-2</c:v>
                </c:pt>
                <c:pt idx="162">
                  <c:v>-8.7572645490008767E-3</c:v>
                </c:pt>
                <c:pt idx="163">
                  <c:v>1.1003132278531882E-2</c:v>
                </c:pt>
                <c:pt idx="164">
                  <c:v>3.7575468700349501E-2</c:v>
                </c:pt>
                <c:pt idx="165">
                  <c:v>-1.6308092795344887E-2</c:v>
                </c:pt>
                <c:pt idx="166">
                  <c:v>-4.7478206724781364E-3</c:v>
                </c:pt>
                <c:pt idx="167">
                  <c:v>-3.3471494486587906E-2</c:v>
                </c:pt>
                <c:pt idx="168">
                  <c:v>1.068047576664764E-2</c:v>
                </c:pt>
                <c:pt idx="169">
                  <c:v>-4.0829397165958762E-3</c:v>
                </c:pt>
                <c:pt idx="170">
                  <c:v>-1.3102893890675205E-2</c:v>
                </c:pt>
                <c:pt idx="171">
                  <c:v>2.468029648937033E-2</c:v>
                </c:pt>
                <c:pt idx="172">
                  <c:v>-4.0620031796502309E-2</c:v>
                </c:pt>
                <c:pt idx="173">
                  <c:v>-2.6017068522661436E-2</c:v>
                </c:pt>
                <c:pt idx="174">
                  <c:v>2.0331773713313562E-2</c:v>
                </c:pt>
                <c:pt idx="175">
                  <c:v>3.7852259463064752E-2</c:v>
                </c:pt>
                <c:pt idx="176">
                  <c:v>-1.6307840616966544E-2</c:v>
                </c:pt>
                <c:pt idx="177">
                  <c:v>-4.0832993058391182E-4</c:v>
                </c:pt>
                <c:pt idx="178">
                  <c:v>1.2091503267973818E-2</c:v>
                </c:pt>
                <c:pt idx="179">
                  <c:v>-7.1036486922828176E-3</c:v>
                </c:pt>
                <c:pt idx="180">
                  <c:v>-2.5528455284552918E-2</c:v>
                </c:pt>
                <c:pt idx="181">
                  <c:v>1.3432337727348689E-2</c:v>
                </c:pt>
                <c:pt idx="182">
                  <c:v>-1.555939738206972E-2</c:v>
                </c:pt>
                <c:pt idx="183">
                  <c:v>-1.4049172102358216E-2</c:v>
                </c:pt>
                <c:pt idx="184">
                  <c:v>2.8498727735368878E-2</c:v>
                </c:pt>
                <c:pt idx="185">
                  <c:v>-1.2535048655780817E-2</c:v>
                </c:pt>
                <c:pt idx="186">
                  <c:v>1.2861199265074213E-2</c:v>
                </c:pt>
                <c:pt idx="187">
                  <c:v>-1.3769788918205843E-2</c:v>
                </c:pt>
                <c:pt idx="188">
                  <c:v>-3.402725524621672E-2</c:v>
                </c:pt>
                <c:pt idx="189">
                  <c:v>9.520512376666089E-3</c:v>
                </c:pt>
                <c:pt idx="190">
                  <c:v>-1.4317558299039818E-2</c:v>
                </c:pt>
                <c:pt idx="191">
                  <c:v>-7.4802122292773211E-3</c:v>
                </c:pt>
                <c:pt idx="192">
                  <c:v>-3.216194899658209E-2</c:v>
                </c:pt>
                <c:pt idx="193">
                  <c:v>3.2053603766751051E-2</c:v>
                </c:pt>
                <c:pt idx="194">
                  <c:v>-1.2370591331812519E-2</c:v>
                </c:pt>
                <c:pt idx="195">
                  <c:v>-2.5228746557697513E-2</c:v>
                </c:pt>
                <c:pt idx="196">
                  <c:v>9.5689419484188461E-3</c:v>
                </c:pt>
                <c:pt idx="197">
                  <c:v>2.3469940422458927E-2</c:v>
                </c:pt>
                <c:pt idx="198">
                  <c:v>-2.4607514552831066E-2</c:v>
                </c:pt>
                <c:pt idx="199">
                  <c:v>-9.0424088977426908E-5</c:v>
                </c:pt>
                <c:pt idx="200">
                  <c:v>3.3821667570989415E-2</c:v>
                </c:pt>
                <c:pt idx="201">
                  <c:v>-3.2102869139258264E-2</c:v>
                </c:pt>
                <c:pt idx="202">
                  <c:v>-2.5305015815634472E-3</c:v>
                </c:pt>
                <c:pt idx="203">
                  <c:v>-8.1543897798322992E-4</c:v>
                </c:pt>
                <c:pt idx="204">
                  <c:v>2.1944142183532869E-2</c:v>
                </c:pt>
                <c:pt idx="205">
                  <c:v>-1.1978704525288377E-2</c:v>
                </c:pt>
                <c:pt idx="206">
                  <c:v>7.6425684777727806E-2</c:v>
                </c:pt>
                <c:pt idx="207">
                  <c:v>1.4183213749374651E-3</c:v>
                </c:pt>
                <c:pt idx="208">
                  <c:v>7.4981254686328422E-3</c:v>
                </c:pt>
                <c:pt idx="209">
                  <c:v>4.1346233358141079E-3</c:v>
                </c:pt>
                <c:pt idx="210">
                  <c:v>-4.9411183397842376E-3</c:v>
                </c:pt>
                <c:pt idx="211">
                  <c:v>-1.572457171232197E-3</c:v>
                </c:pt>
                <c:pt idx="212">
                  <c:v>-4.3103448275862441E-3</c:v>
                </c:pt>
                <c:pt idx="213">
                  <c:v>-1.6150516150516225E-2</c:v>
                </c:pt>
                <c:pt idx="214">
                  <c:v>-2.2846505330851629E-3</c:v>
                </c:pt>
                <c:pt idx="215">
                  <c:v>1.5944364345687544E-2</c:v>
                </c:pt>
                <c:pt idx="216">
                  <c:v>-1.2521913348359628E-2</c:v>
                </c:pt>
                <c:pt idx="217">
                  <c:v>-3.6351339927298853E-3</c:v>
                </c:pt>
                <c:pt idx="218">
                  <c:v>1.4423892754115439E-3</c:v>
                </c:pt>
                <c:pt idx="219">
                  <c:v>1.6097602304499627E-3</c:v>
                </c:pt>
                <c:pt idx="220">
                  <c:v>2.1400778210116694E-2</c:v>
                </c:pt>
                <c:pt idx="221">
                  <c:v>2.6501035196687746E-3</c:v>
                </c:pt>
                <c:pt idx="222">
                  <c:v>-8.1770876352524075E-3</c:v>
                </c:pt>
                <c:pt idx="223">
                  <c:v>2.6065956029313754E-2</c:v>
                </c:pt>
                <c:pt idx="224">
                  <c:v>6.9799529258989827E-3</c:v>
                </c:pt>
                <c:pt idx="225">
                  <c:v>9.4301603933263835E-3</c:v>
                </c:pt>
                <c:pt idx="226">
                  <c:v>4.7908016608112424E-3</c:v>
                </c:pt>
                <c:pt idx="227">
                  <c:v>-2.0661157024794473E-3</c:v>
                </c:pt>
                <c:pt idx="228">
                  <c:v>4.4593088071350033E-3</c:v>
                </c:pt>
                <c:pt idx="229">
                  <c:v>9.1961312827016865E-3</c:v>
                </c:pt>
                <c:pt idx="230">
                  <c:v>-2.8515318146111513E-2</c:v>
                </c:pt>
                <c:pt idx="231">
                  <c:v>3.1535538125655885E-3</c:v>
                </c:pt>
                <c:pt idx="232">
                  <c:v>-2.2247299693696525E-2</c:v>
                </c:pt>
                <c:pt idx="233">
                  <c:v>2.0362737015663681E-2</c:v>
                </c:pt>
                <c:pt idx="234">
                  <c:v>-4.1205461743557695E-3</c:v>
                </c:pt>
                <c:pt idx="235">
                  <c:v>3.4074314457245218E-3</c:v>
                </c:pt>
                <c:pt idx="236">
                  <c:v>-2.6277490297542044E-2</c:v>
                </c:pt>
                <c:pt idx="237">
                  <c:v>1.4282155609067546E-2</c:v>
                </c:pt>
                <c:pt idx="238">
                  <c:v>-1.6373311502251329E-2</c:v>
                </c:pt>
                <c:pt idx="239">
                  <c:v>-1.6812317935913479E-2</c:v>
                </c:pt>
                <c:pt idx="243">
                  <c:v>-9.2295560123850759E-4</c:v>
                </c:pt>
                <c:pt idx="244">
                  <c:v>7.6425684777727806E-2</c:v>
                </c:pt>
                <c:pt idx="245">
                  <c:v>-7.6478281820059293E-2</c:v>
                </c:pt>
                <c:pt idx="246">
                  <c:v>1.9697229736017365E-2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3-470A-AD7C-12D717552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794767"/>
        <c:axId val="888957391"/>
      </c:lineChart>
      <c:dateAx>
        <c:axId val="9607947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57391"/>
        <c:crosses val="autoZero"/>
        <c:auto val="1"/>
        <c:lblOffset val="100"/>
        <c:baseTimeUnit val="days"/>
      </c:dateAx>
      <c:valAx>
        <c:axId val="88895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9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Risk adjusted returns% vs Date(Monthly far)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'far monthly'!$R$1:$R$2</c:f>
              <c:strCache>
                <c:ptCount val="2"/>
                <c:pt idx="0">
                  <c:v>risk adjusted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'far monthly'!$B$3:$B$13</c:f>
              <c:numCache>
                <c:formatCode>m/d/yyyy</c:formatCode>
                <c:ptCount val="11"/>
                <c:pt idx="0">
                  <c:v>43405</c:v>
                </c:pt>
                <c:pt idx="1">
                  <c:v>43437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43587</c:v>
                </c:pt>
                <c:pt idx="7">
                  <c:v>43619</c:v>
                </c:pt>
                <c:pt idx="8">
                  <c:v>43647</c:v>
                </c:pt>
                <c:pt idx="9">
                  <c:v>43678</c:v>
                </c:pt>
                <c:pt idx="10">
                  <c:v>43711</c:v>
                </c:pt>
              </c:numCache>
            </c:numRef>
          </c:cat>
          <c:val>
            <c:numRef>
              <c:f>'far monthly'!$R$3:$R$13</c:f>
              <c:numCache>
                <c:formatCode>0.0000%</c:formatCode>
                <c:ptCount val="11"/>
                <c:pt idx="0">
                  <c:v>2.5000917182415622E-2</c:v>
                </c:pt>
                <c:pt idx="1">
                  <c:v>8.9281397676386799E-3</c:v>
                </c:pt>
                <c:pt idx="2">
                  <c:v>-9.4822443603669621E-2</c:v>
                </c:pt>
                <c:pt idx="3">
                  <c:v>8.250096830396042E-2</c:v>
                </c:pt>
                <c:pt idx="4">
                  <c:v>-9.5281101392139994E-2</c:v>
                </c:pt>
                <c:pt idx="5">
                  <c:v>8.7828481155495311E-2</c:v>
                </c:pt>
                <c:pt idx="6">
                  <c:v>1.4031586770717206E-3</c:v>
                </c:pt>
                <c:pt idx="7">
                  <c:v>-0.18308968217340466</c:v>
                </c:pt>
                <c:pt idx="8">
                  <c:v>-6.8412044246462522E-2</c:v>
                </c:pt>
                <c:pt idx="9">
                  <c:v>-0.11149675781562321</c:v>
                </c:pt>
                <c:pt idx="10">
                  <c:v>9.4753151580266759E-2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A-427F-84C1-7C8DCB7B8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461103"/>
        <c:axId val="889014799"/>
      </c:lineChart>
      <c:dateAx>
        <c:axId val="8884611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014799"/>
        <c:crosses val="autoZero"/>
        <c:auto val="1"/>
        <c:lblOffset val="100"/>
        <c:baseTimeUnit val="months"/>
      </c:dateAx>
      <c:valAx>
        <c:axId val="8890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6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Risk unadjusted returns% vs Date(Monthly far)</a:t>
            </a:r>
            <a:endParaRPr lang="en-US"/>
          </a:p>
        </c:rich>
      </c:tx>
      <c:layout>
        <c:manualLayout>
          <c:xMode val="edge"/>
          <c:yMode val="edge"/>
          <c:x val="0.24547222222222223"/>
          <c:y val="8.796296296296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5255905511811"/>
          <c:y val="0.19721055701370663"/>
          <c:w val="0.83302996500437443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'far monthly'!$O$1:$O$2</c:f>
              <c:strCache>
                <c:ptCount val="2"/>
                <c:pt idx="0">
                  <c:v>risk unadjusted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'far monthly'!$B$3:$B$13</c:f>
              <c:numCache>
                <c:formatCode>m/d/yyyy</c:formatCode>
                <c:ptCount val="11"/>
                <c:pt idx="0">
                  <c:v>43405</c:v>
                </c:pt>
                <c:pt idx="1">
                  <c:v>43437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43587</c:v>
                </c:pt>
                <c:pt idx="7">
                  <c:v>43619</c:v>
                </c:pt>
                <c:pt idx="8">
                  <c:v>43647</c:v>
                </c:pt>
                <c:pt idx="9">
                  <c:v>43678</c:v>
                </c:pt>
                <c:pt idx="10">
                  <c:v>43711</c:v>
                </c:pt>
              </c:numCache>
            </c:numRef>
          </c:cat>
          <c:val>
            <c:numRef>
              <c:f>'far monthly'!$O$3:$O$13</c:f>
              <c:numCache>
                <c:formatCode>0.0000%</c:formatCode>
                <c:ptCount val="11"/>
                <c:pt idx="0">
                  <c:v>3.062591718241562E-2</c:v>
                </c:pt>
                <c:pt idx="1">
                  <c:v>1.4486473100972012E-2</c:v>
                </c:pt>
                <c:pt idx="2">
                  <c:v>-8.9339110270336294E-2</c:v>
                </c:pt>
                <c:pt idx="3">
                  <c:v>8.7850968303960428E-2</c:v>
                </c:pt>
                <c:pt idx="4">
                  <c:v>-9.0181101392140001E-2</c:v>
                </c:pt>
                <c:pt idx="5">
                  <c:v>9.316181448882864E-2</c:v>
                </c:pt>
                <c:pt idx="6">
                  <c:v>6.5031586770717209E-3</c:v>
                </c:pt>
                <c:pt idx="7">
                  <c:v>-0.17808134884007132</c:v>
                </c:pt>
                <c:pt idx="8">
                  <c:v>-6.3637044246462521E-2</c:v>
                </c:pt>
                <c:pt idx="9">
                  <c:v>-0.10698009114895654</c:v>
                </c:pt>
                <c:pt idx="10">
                  <c:v>9.9203151580266755E-2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4-4BF6-B651-34297BDE0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164047"/>
        <c:axId val="889050991"/>
      </c:lineChart>
      <c:dateAx>
        <c:axId val="8011640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050991"/>
        <c:crosses val="autoZero"/>
        <c:auto val="1"/>
        <c:lblOffset val="100"/>
        <c:baseTimeUnit val="months"/>
      </c:dateAx>
      <c:valAx>
        <c:axId val="88905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164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Contango( near month contract)</a:t>
            </a:r>
          </a:p>
        </c:rich>
      </c:tx>
      <c:layout>
        <c:manualLayout>
          <c:xMode val="edge"/>
          <c:yMode val="edge"/>
          <c:x val="0.2511596675415573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near!$I$1</c:f>
              <c:strCache>
                <c:ptCount val="1"/>
                <c:pt idx="0">
                  <c:v>Settle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near!$I$2:$I$249</c:f>
              <c:numCache>
                <c:formatCode>General</c:formatCode>
                <c:ptCount val="248"/>
                <c:pt idx="0">
                  <c:v>772.2</c:v>
                </c:pt>
                <c:pt idx="1">
                  <c:v>773.75</c:v>
                </c:pt>
                <c:pt idx="2">
                  <c:v>757.8</c:v>
                </c:pt>
                <c:pt idx="3">
                  <c:v>744.2</c:v>
                </c:pt>
                <c:pt idx="4">
                  <c:v>738.05</c:v>
                </c:pt>
                <c:pt idx="5">
                  <c:v>766.2</c:v>
                </c:pt>
                <c:pt idx="6">
                  <c:v>780.95</c:v>
                </c:pt>
                <c:pt idx="7">
                  <c:v>756.3</c:v>
                </c:pt>
                <c:pt idx="8">
                  <c:v>738.85</c:v>
                </c:pt>
                <c:pt idx="9">
                  <c:v>755.45</c:v>
                </c:pt>
                <c:pt idx="10">
                  <c:v>775.85</c:v>
                </c:pt>
                <c:pt idx="11">
                  <c:v>755.4</c:v>
                </c:pt>
                <c:pt idx="12">
                  <c:v>749.3</c:v>
                </c:pt>
                <c:pt idx="13">
                  <c:v>757.25</c:v>
                </c:pt>
                <c:pt idx="14">
                  <c:v>739.45</c:v>
                </c:pt>
                <c:pt idx="15">
                  <c:v>735.2</c:v>
                </c:pt>
                <c:pt idx="16">
                  <c:v>720.95</c:v>
                </c:pt>
                <c:pt idx="17">
                  <c:v>721.45</c:v>
                </c:pt>
                <c:pt idx="18">
                  <c:v>772.6</c:v>
                </c:pt>
                <c:pt idx="19">
                  <c:v>770.75</c:v>
                </c:pt>
                <c:pt idx="20">
                  <c:v>792.95</c:v>
                </c:pt>
                <c:pt idx="21">
                  <c:v>792.4</c:v>
                </c:pt>
                <c:pt idx="22">
                  <c:v>784.55</c:v>
                </c:pt>
                <c:pt idx="23">
                  <c:v>782</c:v>
                </c:pt>
                <c:pt idx="24">
                  <c:v>787.95</c:v>
                </c:pt>
                <c:pt idx="25">
                  <c:v>815</c:v>
                </c:pt>
                <c:pt idx="26">
                  <c:v>797.75</c:v>
                </c:pt>
                <c:pt idx="27">
                  <c:v>776.35</c:v>
                </c:pt>
                <c:pt idx="28">
                  <c:v>784.2</c:v>
                </c:pt>
                <c:pt idx="29">
                  <c:v>780.1</c:v>
                </c:pt>
                <c:pt idx="30">
                  <c:v>781.35</c:v>
                </c:pt>
                <c:pt idx="31">
                  <c:v>792.45</c:v>
                </c:pt>
                <c:pt idx="32">
                  <c:v>777.75</c:v>
                </c:pt>
                <c:pt idx="33">
                  <c:v>789.9</c:v>
                </c:pt>
                <c:pt idx="34">
                  <c:v>795.5</c:v>
                </c:pt>
                <c:pt idx="35">
                  <c:v>786.8</c:v>
                </c:pt>
                <c:pt idx="36">
                  <c:v>788.05</c:v>
                </c:pt>
                <c:pt idx="37">
                  <c:v>792.15</c:v>
                </c:pt>
                <c:pt idx="38">
                  <c:v>814.25</c:v>
                </c:pt>
                <c:pt idx="39">
                  <c:v>804.8</c:v>
                </c:pt>
                <c:pt idx="40">
                  <c:v>827.6</c:v>
                </c:pt>
                <c:pt idx="41">
                  <c:v>800.2</c:v>
                </c:pt>
                <c:pt idx="42">
                  <c:v>753.95</c:v>
                </c:pt>
                <c:pt idx="43">
                  <c:v>754.7</c:v>
                </c:pt>
                <c:pt idx="44">
                  <c:v>735.15</c:v>
                </c:pt>
                <c:pt idx="45">
                  <c:v>738.25</c:v>
                </c:pt>
                <c:pt idx="46">
                  <c:v>743.75</c:v>
                </c:pt>
                <c:pt idx="47">
                  <c:v>752.65</c:v>
                </c:pt>
                <c:pt idx="48">
                  <c:v>729.2</c:v>
                </c:pt>
                <c:pt idx="49">
                  <c:v>748.95</c:v>
                </c:pt>
                <c:pt idx="50">
                  <c:v>737.5</c:v>
                </c:pt>
                <c:pt idx="51">
                  <c:v>736.4</c:v>
                </c:pt>
                <c:pt idx="52">
                  <c:v>728.3</c:v>
                </c:pt>
                <c:pt idx="53">
                  <c:v>722.1</c:v>
                </c:pt>
                <c:pt idx="54">
                  <c:v>716.95</c:v>
                </c:pt>
                <c:pt idx="55">
                  <c:v>719.5</c:v>
                </c:pt>
                <c:pt idx="56">
                  <c:v>711.85</c:v>
                </c:pt>
                <c:pt idx="57">
                  <c:v>727.3</c:v>
                </c:pt>
                <c:pt idx="58">
                  <c:v>735.8</c:v>
                </c:pt>
                <c:pt idx="59">
                  <c:v>736.15</c:v>
                </c:pt>
                <c:pt idx="60">
                  <c:v>726.05</c:v>
                </c:pt>
                <c:pt idx="61">
                  <c:v>716.9</c:v>
                </c:pt>
                <c:pt idx="62">
                  <c:v>730</c:v>
                </c:pt>
                <c:pt idx="63">
                  <c:v>726.4</c:v>
                </c:pt>
                <c:pt idx="64">
                  <c:v>749.35</c:v>
                </c:pt>
                <c:pt idx="65">
                  <c:v>759.35</c:v>
                </c:pt>
                <c:pt idx="66">
                  <c:v>778.6</c:v>
                </c:pt>
                <c:pt idx="67">
                  <c:v>773.75</c:v>
                </c:pt>
                <c:pt idx="68">
                  <c:v>773.45</c:v>
                </c:pt>
                <c:pt idx="69">
                  <c:v>789.8</c:v>
                </c:pt>
                <c:pt idx="70">
                  <c:v>791.7</c:v>
                </c:pt>
                <c:pt idx="71">
                  <c:v>777.15</c:v>
                </c:pt>
                <c:pt idx="72">
                  <c:v>773</c:v>
                </c:pt>
                <c:pt idx="73">
                  <c:v>779.35</c:v>
                </c:pt>
                <c:pt idx="74">
                  <c:v>791.25</c:v>
                </c:pt>
                <c:pt idx="75">
                  <c:v>785.3</c:v>
                </c:pt>
                <c:pt idx="76">
                  <c:v>790.3</c:v>
                </c:pt>
                <c:pt idx="77">
                  <c:v>786.1</c:v>
                </c:pt>
                <c:pt idx="78">
                  <c:v>758.2</c:v>
                </c:pt>
                <c:pt idx="79">
                  <c:v>763.65</c:v>
                </c:pt>
                <c:pt idx="80">
                  <c:v>778.05</c:v>
                </c:pt>
                <c:pt idx="81">
                  <c:v>787.8</c:v>
                </c:pt>
                <c:pt idx="82">
                  <c:v>801.9</c:v>
                </c:pt>
                <c:pt idx="83">
                  <c:v>768.1</c:v>
                </c:pt>
                <c:pt idx="84">
                  <c:v>747.25</c:v>
                </c:pt>
                <c:pt idx="85">
                  <c:v>763.9</c:v>
                </c:pt>
                <c:pt idx="86">
                  <c:v>781.3</c:v>
                </c:pt>
                <c:pt idx="87">
                  <c:v>762.95</c:v>
                </c:pt>
                <c:pt idx="88">
                  <c:v>766.05</c:v>
                </c:pt>
                <c:pt idx="89">
                  <c:v>771.1</c:v>
                </c:pt>
                <c:pt idx="90">
                  <c:v>749.5</c:v>
                </c:pt>
                <c:pt idx="91">
                  <c:v>751.4</c:v>
                </c:pt>
                <c:pt idx="92">
                  <c:v>725.95</c:v>
                </c:pt>
                <c:pt idx="93">
                  <c:v>719.5</c:v>
                </c:pt>
                <c:pt idx="94">
                  <c:v>723.95</c:v>
                </c:pt>
                <c:pt idx="95">
                  <c:v>731.95</c:v>
                </c:pt>
                <c:pt idx="96">
                  <c:v>731.45</c:v>
                </c:pt>
                <c:pt idx="97">
                  <c:v>710.35</c:v>
                </c:pt>
                <c:pt idx="98">
                  <c:v>718.7</c:v>
                </c:pt>
                <c:pt idx="99">
                  <c:v>718.05</c:v>
                </c:pt>
                <c:pt idx="100">
                  <c:v>712.05</c:v>
                </c:pt>
                <c:pt idx="101">
                  <c:v>727.65</c:v>
                </c:pt>
                <c:pt idx="102">
                  <c:v>738.8</c:v>
                </c:pt>
                <c:pt idx="103">
                  <c:v>738.25</c:v>
                </c:pt>
                <c:pt idx="104">
                  <c:v>728.2</c:v>
                </c:pt>
                <c:pt idx="105">
                  <c:v>738.4</c:v>
                </c:pt>
                <c:pt idx="106">
                  <c:v>752.85</c:v>
                </c:pt>
                <c:pt idx="107">
                  <c:v>776.8</c:v>
                </c:pt>
                <c:pt idx="108">
                  <c:v>768.25</c:v>
                </c:pt>
                <c:pt idx="109">
                  <c:v>782.3</c:v>
                </c:pt>
                <c:pt idx="110">
                  <c:v>775.1</c:v>
                </c:pt>
                <c:pt idx="111">
                  <c:v>780.4</c:v>
                </c:pt>
                <c:pt idx="112">
                  <c:v>780.5</c:v>
                </c:pt>
                <c:pt idx="113">
                  <c:v>779.25</c:v>
                </c:pt>
                <c:pt idx="114">
                  <c:v>769.9</c:v>
                </c:pt>
                <c:pt idx="115">
                  <c:v>776.7</c:v>
                </c:pt>
                <c:pt idx="116">
                  <c:v>783.15</c:v>
                </c:pt>
                <c:pt idx="117">
                  <c:v>777.35</c:v>
                </c:pt>
                <c:pt idx="118">
                  <c:v>769.25</c:v>
                </c:pt>
                <c:pt idx="119">
                  <c:v>790.8</c:v>
                </c:pt>
                <c:pt idx="120">
                  <c:v>792.35</c:v>
                </c:pt>
                <c:pt idx="121">
                  <c:v>778.1</c:v>
                </c:pt>
                <c:pt idx="122">
                  <c:v>790.6</c:v>
                </c:pt>
                <c:pt idx="123">
                  <c:v>792.3</c:v>
                </c:pt>
                <c:pt idx="124">
                  <c:v>785.8</c:v>
                </c:pt>
                <c:pt idx="125">
                  <c:v>789.85</c:v>
                </c:pt>
                <c:pt idx="126">
                  <c:v>796.1</c:v>
                </c:pt>
                <c:pt idx="127">
                  <c:v>788.25</c:v>
                </c:pt>
                <c:pt idx="128">
                  <c:v>779.75</c:v>
                </c:pt>
                <c:pt idx="129">
                  <c:v>779.3</c:v>
                </c:pt>
                <c:pt idx="130">
                  <c:v>785.9</c:v>
                </c:pt>
                <c:pt idx="131">
                  <c:v>790.65</c:v>
                </c:pt>
                <c:pt idx="132">
                  <c:v>780.2</c:v>
                </c:pt>
                <c:pt idx="133">
                  <c:v>779.45</c:v>
                </c:pt>
                <c:pt idx="134">
                  <c:v>787.25</c:v>
                </c:pt>
                <c:pt idx="135">
                  <c:v>795.55</c:v>
                </c:pt>
                <c:pt idx="136">
                  <c:v>838.05</c:v>
                </c:pt>
                <c:pt idx="137">
                  <c:v>824.1</c:v>
                </c:pt>
                <c:pt idx="138">
                  <c:v>802.15</c:v>
                </c:pt>
                <c:pt idx="139">
                  <c:v>785.3</c:v>
                </c:pt>
                <c:pt idx="140">
                  <c:v>782</c:v>
                </c:pt>
                <c:pt idx="141">
                  <c:v>772.8</c:v>
                </c:pt>
                <c:pt idx="142">
                  <c:v>768.05</c:v>
                </c:pt>
                <c:pt idx="143">
                  <c:v>760</c:v>
                </c:pt>
                <c:pt idx="144">
                  <c:v>752.4</c:v>
                </c:pt>
                <c:pt idx="145">
                  <c:v>719.65</c:v>
                </c:pt>
                <c:pt idx="146">
                  <c:v>717.7</c:v>
                </c:pt>
                <c:pt idx="147">
                  <c:v>710.5</c:v>
                </c:pt>
                <c:pt idx="148">
                  <c:v>726.35</c:v>
                </c:pt>
                <c:pt idx="149">
                  <c:v>670.8</c:v>
                </c:pt>
                <c:pt idx="150">
                  <c:v>666.8</c:v>
                </c:pt>
                <c:pt idx="151">
                  <c:v>668.6</c:v>
                </c:pt>
                <c:pt idx="152">
                  <c:v>666.6</c:v>
                </c:pt>
                <c:pt idx="153">
                  <c:v>673.35</c:v>
                </c:pt>
                <c:pt idx="154">
                  <c:v>681.5</c:v>
                </c:pt>
                <c:pt idx="155">
                  <c:v>681.2</c:v>
                </c:pt>
                <c:pt idx="156">
                  <c:v>676.25</c:v>
                </c:pt>
                <c:pt idx="157">
                  <c:v>685.15</c:v>
                </c:pt>
                <c:pt idx="158">
                  <c:v>684.35</c:v>
                </c:pt>
                <c:pt idx="159">
                  <c:v>672.15</c:v>
                </c:pt>
                <c:pt idx="160">
                  <c:v>660.65</c:v>
                </c:pt>
                <c:pt idx="161">
                  <c:v>657.7</c:v>
                </c:pt>
                <c:pt idx="162">
                  <c:v>628.04999999999995</c:v>
                </c:pt>
                <c:pt idx="163">
                  <c:v>622.54999999999995</c:v>
                </c:pt>
                <c:pt idx="164">
                  <c:v>629.4</c:v>
                </c:pt>
                <c:pt idx="165">
                  <c:v>653.04999999999995</c:v>
                </c:pt>
                <c:pt idx="166">
                  <c:v>642.4</c:v>
                </c:pt>
                <c:pt idx="167">
                  <c:v>639.35</c:v>
                </c:pt>
                <c:pt idx="168">
                  <c:v>617.95000000000005</c:v>
                </c:pt>
                <c:pt idx="169">
                  <c:v>624.54999999999995</c:v>
                </c:pt>
                <c:pt idx="170">
                  <c:v>622</c:v>
                </c:pt>
                <c:pt idx="171">
                  <c:v>613.85</c:v>
                </c:pt>
                <c:pt idx="172">
                  <c:v>629</c:v>
                </c:pt>
                <c:pt idx="173">
                  <c:v>603.45000000000005</c:v>
                </c:pt>
                <c:pt idx="174">
                  <c:v>587.75</c:v>
                </c:pt>
                <c:pt idx="175">
                  <c:v>599.70000000000005</c:v>
                </c:pt>
                <c:pt idx="176">
                  <c:v>622.4</c:v>
                </c:pt>
                <c:pt idx="177">
                  <c:v>612.25</c:v>
                </c:pt>
                <c:pt idx="178">
                  <c:v>612</c:v>
                </c:pt>
                <c:pt idx="179">
                  <c:v>619.4</c:v>
                </c:pt>
                <c:pt idx="180">
                  <c:v>615</c:v>
                </c:pt>
                <c:pt idx="181">
                  <c:v>599.29999999999995</c:v>
                </c:pt>
                <c:pt idx="182">
                  <c:v>607.35</c:v>
                </c:pt>
                <c:pt idx="183">
                  <c:v>597.9</c:v>
                </c:pt>
                <c:pt idx="184">
                  <c:v>589.5</c:v>
                </c:pt>
                <c:pt idx="185">
                  <c:v>606.29999999999995</c:v>
                </c:pt>
                <c:pt idx="186">
                  <c:v>598.70000000000005</c:v>
                </c:pt>
                <c:pt idx="187">
                  <c:v>606.4</c:v>
                </c:pt>
                <c:pt idx="188">
                  <c:v>598.04999999999995</c:v>
                </c:pt>
                <c:pt idx="189">
                  <c:v>577.70000000000005</c:v>
                </c:pt>
                <c:pt idx="190">
                  <c:v>583.20000000000005</c:v>
                </c:pt>
                <c:pt idx="191">
                  <c:v>574.85</c:v>
                </c:pt>
                <c:pt idx="192">
                  <c:v>570.54999999999995</c:v>
                </c:pt>
                <c:pt idx="193">
                  <c:v>552.20000000000005</c:v>
                </c:pt>
                <c:pt idx="194">
                  <c:v>569.9</c:v>
                </c:pt>
                <c:pt idx="195">
                  <c:v>562.85</c:v>
                </c:pt>
                <c:pt idx="196">
                  <c:v>548.65</c:v>
                </c:pt>
                <c:pt idx="197">
                  <c:v>553.9</c:v>
                </c:pt>
                <c:pt idx="198">
                  <c:v>566.9</c:v>
                </c:pt>
                <c:pt idx="199">
                  <c:v>552.95000000000005</c:v>
                </c:pt>
                <c:pt idx="200">
                  <c:v>552.9</c:v>
                </c:pt>
                <c:pt idx="201">
                  <c:v>571.6</c:v>
                </c:pt>
                <c:pt idx="202">
                  <c:v>553.25</c:v>
                </c:pt>
                <c:pt idx="203">
                  <c:v>551.85</c:v>
                </c:pt>
                <c:pt idx="204">
                  <c:v>551.4</c:v>
                </c:pt>
                <c:pt idx="205">
                  <c:v>563.5</c:v>
                </c:pt>
                <c:pt idx="206">
                  <c:v>556.75</c:v>
                </c:pt>
                <c:pt idx="207">
                  <c:v>599.29999999999995</c:v>
                </c:pt>
                <c:pt idx="208">
                  <c:v>600.15</c:v>
                </c:pt>
                <c:pt idx="209">
                  <c:v>604.65</c:v>
                </c:pt>
                <c:pt idx="210">
                  <c:v>607.15</c:v>
                </c:pt>
                <c:pt idx="211">
                  <c:v>604.15</c:v>
                </c:pt>
                <c:pt idx="212">
                  <c:v>603.20000000000005</c:v>
                </c:pt>
                <c:pt idx="213">
                  <c:v>600.6</c:v>
                </c:pt>
                <c:pt idx="214">
                  <c:v>590.9</c:v>
                </c:pt>
                <c:pt idx="215">
                  <c:v>589.54999999999995</c:v>
                </c:pt>
                <c:pt idx="216">
                  <c:v>598.95000000000005</c:v>
                </c:pt>
                <c:pt idx="217">
                  <c:v>591.45000000000005</c:v>
                </c:pt>
                <c:pt idx="218">
                  <c:v>589.29999999999995</c:v>
                </c:pt>
                <c:pt idx="219">
                  <c:v>590.15</c:v>
                </c:pt>
                <c:pt idx="220">
                  <c:v>591.1</c:v>
                </c:pt>
                <c:pt idx="221">
                  <c:v>603.75</c:v>
                </c:pt>
                <c:pt idx="222">
                  <c:v>605.35</c:v>
                </c:pt>
                <c:pt idx="223">
                  <c:v>600.4</c:v>
                </c:pt>
                <c:pt idx="224">
                  <c:v>616.04999999999995</c:v>
                </c:pt>
                <c:pt idx="225">
                  <c:v>620.35</c:v>
                </c:pt>
                <c:pt idx="226">
                  <c:v>626.20000000000005</c:v>
                </c:pt>
                <c:pt idx="227">
                  <c:v>629.20000000000005</c:v>
                </c:pt>
                <c:pt idx="228">
                  <c:v>627.9</c:v>
                </c:pt>
                <c:pt idx="229">
                  <c:v>630.70000000000005</c:v>
                </c:pt>
                <c:pt idx="230">
                  <c:v>636.5</c:v>
                </c:pt>
                <c:pt idx="231">
                  <c:v>618.35</c:v>
                </c:pt>
                <c:pt idx="232">
                  <c:v>620.29999999999995</c:v>
                </c:pt>
                <c:pt idx="233">
                  <c:v>606.5</c:v>
                </c:pt>
                <c:pt idx="234">
                  <c:v>618.85</c:v>
                </c:pt>
                <c:pt idx="235">
                  <c:v>616.29999999999995</c:v>
                </c:pt>
                <c:pt idx="236">
                  <c:v>618.4</c:v>
                </c:pt>
                <c:pt idx="237">
                  <c:v>602.15</c:v>
                </c:pt>
                <c:pt idx="238">
                  <c:v>610.75</c:v>
                </c:pt>
                <c:pt idx="239">
                  <c:v>600.75</c:v>
                </c:pt>
                <c:pt idx="240">
                  <c:v>590.65</c:v>
                </c:pt>
                <c:pt idx="244" formatCode="0.000">
                  <c:v>705.38298755186713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2-4BC2-885A-FAB0FB93F5EC}"/>
            </c:ext>
          </c:extLst>
        </c:ser>
        <c:ser>
          <c:idx val="1"/>
          <c:order val="1"/>
          <c:tx>
            <c:strRef>
              <c:f>near!$N$1</c:f>
              <c:strCache>
                <c:ptCount val="1"/>
                <c:pt idx="0">
                  <c:v>Underlying Value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near!$N$2:$N$249</c:f>
              <c:numCache>
                <c:formatCode>General</c:formatCode>
                <c:ptCount val="248"/>
                <c:pt idx="0">
                  <c:v>769.65</c:v>
                </c:pt>
                <c:pt idx="1">
                  <c:v>771.6</c:v>
                </c:pt>
                <c:pt idx="2">
                  <c:v>757.05</c:v>
                </c:pt>
                <c:pt idx="3">
                  <c:v>744.25</c:v>
                </c:pt>
                <c:pt idx="4">
                  <c:v>736.4</c:v>
                </c:pt>
                <c:pt idx="5">
                  <c:v>766.75</c:v>
                </c:pt>
                <c:pt idx="6">
                  <c:v>779.65</c:v>
                </c:pt>
                <c:pt idx="7">
                  <c:v>756.25</c:v>
                </c:pt>
                <c:pt idx="8">
                  <c:v>735.5</c:v>
                </c:pt>
                <c:pt idx="9">
                  <c:v>752.75</c:v>
                </c:pt>
                <c:pt idx="10">
                  <c:v>775.5</c:v>
                </c:pt>
                <c:pt idx="11">
                  <c:v>756.3</c:v>
                </c:pt>
                <c:pt idx="12">
                  <c:v>749.1</c:v>
                </c:pt>
                <c:pt idx="13">
                  <c:v>759</c:v>
                </c:pt>
                <c:pt idx="14">
                  <c:v>738.85</c:v>
                </c:pt>
                <c:pt idx="15">
                  <c:v>734.45</c:v>
                </c:pt>
                <c:pt idx="16">
                  <c:v>720.95</c:v>
                </c:pt>
                <c:pt idx="17">
                  <c:v>719.8</c:v>
                </c:pt>
                <c:pt idx="18">
                  <c:v>773.05</c:v>
                </c:pt>
                <c:pt idx="19">
                  <c:v>770.5</c:v>
                </c:pt>
                <c:pt idx="20">
                  <c:v>791.55</c:v>
                </c:pt>
                <c:pt idx="21">
                  <c:v>792.55</c:v>
                </c:pt>
                <c:pt idx="22">
                  <c:v>781.4</c:v>
                </c:pt>
                <c:pt idx="23">
                  <c:v>779.15</c:v>
                </c:pt>
                <c:pt idx="24">
                  <c:v>785.9</c:v>
                </c:pt>
                <c:pt idx="25">
                  <c:v>815.3</c:v>
                </c:pt>
                <c:pt idx="26">
                  <c:v>795.95</c:v>
                </c:pt>
                <c:pt idx="27">
                  <c:v>774.7</c:v>
                </c:pt>
                <c:pt idx="28">
                  <c:v>783.1</c:v>
                </c:pt>
                <c:pt idx="29">
                  <c:v>780.6</c:v>
                </c:pt>
                <c:pt idx="30">
                  <c:v>782.65</c:v>
                </c:pt>
                <c:pt idx="31">
                  <c:v>794</c:v>
                </c:pt>
                <c:pt idx="32">
                  <c:v>778.9</c:v>
                </c:pt>
                <c:pt idx="33">
                  <c:v>789.8</c:v>
                </c:pt>
                <c:pt idx="34">
                  <c:v>796.35</c:v>
                </c:pt>
                <c:pt idx="35">
                  <c:v>787.45</c:v>
                </c:pt>
                <c:pt idx="36">
                  <c:v>790</c:v>
                </c:pt>
                <c:pt idx="37">
                  <c:v>792.15</c:v>
                </c:pt>
                <c:pt idx="38">
                  <c:v>810.7</c:v>
                </c:pt>
                <c:pt idx="39">
                  <c:v>804.85</c:v>
                </c:pt>
                <c:pt idx="40">
                  <c:v>823.55</c:v>
                </c:pt>
                <c:pt idx="41">
                  <c:v>796.35</c:v>
                </c:pt>
                <c:pt idx="42">
                  <c:v>752.35</c:v>
                </c:pt>
                <c:pt idx="43">
                  <c:v>751.35</c:v>
                </c:pt>
                <c:pt idx="44">
                  <c:v>733.3</c:v>
                </c:pt>
                <c:pt idx="45">
                  <c:v>734.55</c:v>
                </c:pt>
                <c:pt idx="46">
                  <c:v>740</c:v>
                </c:pt>
                <c:pt idx="47">
                  <c:v>750.6</c:v>
                </c:pt>
                <c:pt idx="48">
                  <c:v>726.2</c:v>
                </c:pt>
                <c:pt idx="49">
                  <c:v>745.65</c:v>
                </c:pt>
                <c:pt idx="50">
                  <c:v>735.7</c:v>
                </c:pt>
                <c:pt idx="51">
                  <c:v>734.35</c:v>
                </c:pt>
                <c:pt idx="52">
                  <c:v>725.6</c:v>
                </c:pt>
                <c:pt idx="53">
                  <c:v>720.65</c:v>
                </c:pt>
                <c:pt idx="54">
                  <c:v>715.4</c:v>
                </c:pt>
                <c:pt idx="55">
                  <c:v>718.5</c:v>
                </c:pt>
                <c:pt idx="56">
                  <c:v>711.85</c:v>
                </c:pt>
                <c:pt idx="57">
                  <c:v>723.95</c:v>
                </c:pt>
                <c:pt idx="58">
                  <c:v>732.95</c:v>
                </c:pt>
                <c:pt idx="59">
                  <c:v>733.15</c:v>
                </c:pt>
                <c:pt idx="60">
                  <c:v>724.35</c:v>
                </c:pt>
                <c:pt idx="61">
                  <c:v>715.9</c:v>
                </c:pt>
                <c:pt idx="62">
                  <c:v>725.85</c:v>
                </c:pt>
                <c:pt idx="63">
                  <c:v>724.75</c:v>
                </c:pt>
                <c:pt idx="64">
                  <c:v>746.55</c:v>
                </c:pt>
                <c:pt idx="65">
                  <c:v>757.25</c:v>
                </c:pt>
                <c:pt idx="66">
                  <c:v>776.95</c:v>
                </c:pt>
                <c:pt idx="67">
                  <c:v>769.85</c:v>
                </c:pt>
                <c:pt idx="68">
                  <c:v>770.2</c:v>
                </c:pt>
                <c:pt idx="69">
                  <c:v>786.55</c:v>
                </c:pt>
                <c:pt idx="70">
                  <c:v>788.3</c:v>
                </c:pt>
                <c:pt idx="71">
                  <c:v>788.3</c:v>
                </c:pt>
                <c:pt idx="72">
                  <c:v>770.05</c:v>
                </c:pt>
                <c:pt idx="73">
                  <c:v>776.2</c:v>
                </c:pt>
                <c:pt idx="74">
                  <c:v>788.95</c:v>
                </c:pt>
                <c:pt idx="75">
                  <c:v>783.1</c:v>
                </c:pt>
                <c:pt idx="76">
                  <c:v>788.8</c:v>
                </c:pt>
                <c:pt idx="77">
                  <c:v>786.15</c:v>
                </c:pt>
                <c:pt idx="78">
                  <c:v>755.6</c:v>
                </c:pt>
                <c:pt idx="79">
                  <c:v>762.9</c:v>
                </c:pt>
                <c:pt idx="80">
                  <c:v>778.3</c:v>
                </c:pt>
                <c:pt idx="81">
                  <c:v>787.8</c:v>
                </c:pt>
                <c:pt idx="82">
                  <c:v>797.8</c:v>
                </c:pt>
                <c:pt idx="83">
                  <c:v>763.95</c:v>
                </c:pt>
                <c:pt idx="84">
                  <c:v>743.5</c:v>
                </c:pt>
                <c:pt idx="85">
                  <c:v>759.85</c:v>
                </c:pt>
                <c:pt idx="86">
                  <c:v>778.45</c:v>
                </c:pt>
                <c:pt idx="87">
                  <c:v>761.15</c:v>
                </c:pt>
                <c:pt idx="88">
                  <c:v>763.15</c:v>
                </c:pt>
                <c:pt idx="89">
                  <c:v>767.9</c:v>
                </c:pt>
                <c:pt idx="90">
                  <c:v>749.7</c:v>
                </c:pt>
                <c:pt idx="91">
                  <c:v>748.75</c:v>
                </c:pt>
                <c:pt idx="92">
                  <c:v>722.6</c:v>
                </c:pt>
                <c:pt idx="93">
                  <c:v>716.75</c:v>
                </c:pt>
                <c:pt idx="94">
                  <c:v>722.8</c:v>
                </c:pt>
                <c:pt idx="95">
                  <c:v>731.1</c:v>
                </c:pt>
                <c:pt idx="96">
                  <c:v>731.2</c:v>
                </c:pt>
                <c:pt idx="97">
                  <c:v>708.85</c:v>
                </c:pt>
                <c:pt idx="98">
                  <c:v>719.25</c:v>
                </c:pt>
                <c:pt idx="99">
                  <c:v>719.45</c:v>
                </c:pt>
                <c:pt idx="100">
                  <c:v>712.05</c:v>
                </c:pt>
                <c:pt idx="101">
                  <c:v>724.95</c:v>
                </c:pt>
                <c:pt idx="102">
                  <c:v>736.1</c:v>
                </c:pt>
                <c:pt idx="103">
                  <c:v>733.35</c:v>
                </c:pt>
                <c:pt idx="104">
                  <c:v>725.2</c:v>
                </c:pt>
                <c:pt idx="105">
                  <c:v>735.85</c:v>
                </c:pt>
                <c:pt idx="106">
                  <c:v>750.75</c:v>
                </c:pt>
                <c:pt idx="107">
                  <c:v>773.25</c:v>
                </c:pt>
                <c:pt idx="108">
                  <c:v>766.25</c:v>
                </c:pt>
                <c:pt idx="109">
                  <c:v>778.65</c:v>
                </c:pt>
                <c:pt idx="110">
                  <c:v>771.6</c:v>
                </c:pt>
                <c:pt idx="111">
                  <c:v>777.35</c:v>
                </c:pt>
                <c:pt idx="112">
                  <c:v>777.35</c:v>
                </c:pt>
                <c:pt idx="113">
                  <c:v>776.6</c:v>
                </c:pt>
                <c:pt idx="114">
                  <c:v>768.3</c:v>
                </c:pt>
                <c:pt idx="115">
                  <c:v>775.85</c:v>
                </c:pt>
                <c:pt idx="116">
                  <c:v>781.9</c:v>
                </c:pt>
                <c:pt idx="117">
                  <c:v>775.05</c:v>
                </c:pt>
                <c:pt idx="118">
                  <c:v>769.25</c:v>
                </c:pt>
                <c:pt idx="119">
                  <c:v>784.25</c:v>
                </c:pt>
                <c:pt idx="120">
                  <c:v>786.25</c:v>
                </c:pt>
                <c:pt idx="121">
                  <c:v>772.65</c:v>
                </c:pt>
                <c:pt idx="122">
                  <c:v>784.35</c:v>
                </c:pt>
                <c:pt idx="123">
                  <c:v>786.6</c:v>
                </c:pt>
                <c:pt idx="124">
                  <c:v>782.1</c:v>
                </c:pt>
                <c:pt idx="125">
                  <c:v>785.95</c:v>
                </c:pt>
                <c:pt idx="126">
                  <c:v>790.05</c:v>
                </c:pt>
                <c:pt idx="127">
                  <c:v>782.85</c:v>
                </c:pt>
                <c:pt idx="128">
                  <c:v>776.95</c:v>
                </c:pt>
                <c:pt idx="129">
                  <c:v>777.6</c:v>
                </c:pt>
                <c:pt idx="130">
                  <c:v>782.4</c:v>
                </c:pt>
                <c:pt idx="131">
                  <c:v>789.55</c:v>
                </c:pt>
                <c:pt idx="132">
                  <c:v>780.15</c:v>
                </c:pt>
                <c:pt idx="133">
                  <c:v>778.6</c:v>
                </c:pt>
                <c:pt idx="134">
                  <c:v>785.3</c:v>
                </c:pt>
                <c:pt idx="135">
                  <c:v>795.55</c:v>
                </c:pt>
                <c:pt idx="136">
                  <c:v>831.15</c:v>
                </c:pt>
                <c:pt idx="137">
                  <c:v>819.05</c:v>
                </c:pt>
                <c:pt idx="138">
                  <c:v>799.3</c:v>
                </c:pt>
                <c:pt idx="139">
                  <c:v>779.05</c:v>
                </c:pt>
                <c:pt idx="140">
                  <c:v>778.9</c:v>
                </c:pt>
                <c:pt idx="141">
                  <c:v>770.7</c:v>
                </c:pt>
                <c:pt idx="142">
                  <c:v>765.2</c:v>
                </c:pt>
                <c:pt idx="143">
                  <c:v>756.65</c:v>
                </c:pt>
                <c:pt idx="144">
                  <c:v>748.25</c:v>
                </c:pt>
                <c:pt idx="145">
                  <c:v>717.2</c:v>
                </c:pt>
                <c:pt idx="146">
                  <c:v>714.9</c:v>
                </c:pt>
                <c:pt idx="147">
                  <c:v>709.55</c:v>
                </c:pt>
                <c:pt idx="148">
                  <c:v>726.3</c:v>
                </c:pt>
                <c:pt idx="149">
                  <c:v>670.45</c:v>
                </c:pt>
                <c:pt idx="150">
                  <c:v>664.25</c:v>
                </c:pt>
                <c:pt idx="151">
                  <c:v>666.45</c:v>
                </c:pt>
                <c:pt idx="152">
                  <c:v>664.55</c:v>
                </c:pt>
                <c:pt idx="153">
                  <c:v>672.15</c:v>
                </c:pt>
                <c:pt idx="154">
                  <c:v>680.65</c:v>
                </c:pt>
                <c:pt idx="155">
                  <c:v>681.7</c:v>
                </c:pt>
                <c:pt idx="156">
                  <c:v>674.7</c:v>
                </c:pt>
                <c:pt idx="157">
                  <c:v>686.75</c:v>
                </c:pt>
                <c:pt idx="158">
                  <c:v>684.35</c:v>
                </c:pt>
                <c:pt idx="159">
                  <c:v>672.4</c:v>
                </c:pt>
                <c:pt idx="160">
                  <c:v>656.85</c:v>
                </c:pt>
                <c:pt idx="161">
                  <c:v>653.75</c:v>
                </c:pt>
                <c:pt idx="162">
                  <c:v>624.54999999999995</c:v>
                </c:pt>
                <c:pt idx="163">
                  <c:v>619.4</c:v>
                </c:pt>
                <c:pt idx="164">
                  <c:v>627.15</c:v>
                </c:pt>
                <c:pt idx="165">
                  <c:v>652.20000000000005</c:v>
                </c:pt>
                <c:pt idx="166">
                  <c:v>641.54999999999995</c:v>
                </c:pt>
                <c:pt idx="167">
                  <c:v>637.1</c:v>
                </c:pt>
                <c:pt idx="168">
                  <c:v>616.9</c:v>
                </c:pt>
                <c:pt idx="169">
                  <c:v>623.29999999999995</c:v>
                </c:pt>
                <c:pt idx="170">
                  <c:v>622.25</c:v>
                </c:pt>
                <c:pt idx="171">
                  <c:v>612.4</c:v>
                </c:pt>
                <c:pt idx="172">
                  <c:v>627.15</c:v>
                </c:pt>
                <c:pt idx="173">
                  <c:v>602.45000000000005</c:v>
                </c:pt>
                <c:pt idx="174">
                  <c:v>586.29999999999995</c:v>
                </c:pt>
                <c:pt idx="175">
                  <c:v>599.70000000000005</c:v>
                </c:pt>
                <c:pt idx="176">
                  <c:v>621.20000000000005</c:v>
                </c:pt>
                <c:pt idx="177">
                  <c:v>612.25</c:v>
                </c:pt>
                <c:pt idx="178">
                  <c:v>608.04999999999995</c:v>
                </c:pt>
                <c:pt idx="179">
                  <c:v>615.35</c:v>
                </c:pt>
                <c:pt idx="180">
                  <c:v>610.9</c:v>
                </c:pt>
                <c:pt idx="181">
                  <c:v>596.20000000000005</c:v>
                </c:pt>
                <c:pt idx="182">
                  <c:v>605.1</c:v>
                </c:pt>
                <c:pt idx="183">
                  <c:v>597.20000000000005</c:v>
                </c:pt>
                <c:pt idx="184">
                  <c:v>586.79999999999995</c:v>
                </c:pt>
                <c:pt idx="185">
                  <c:v>603.79999999999995</c:v>
                </c:pt>
                <c:pt idx="186">
                  <c:v>597.1</c:v>
                </c:pt>
                <c:pt idx="187">
                  <c:v>605.29999999999995</c:v>
                </c:pt>
                <c:pt idx="188">
                  <c:v>595.75</c:v>
                </c:pt>
                <c:pt idx="189">
                  <c:v>575.6</c:v>
                </c:pt>
                <c:pt idx="190">
                  <c:v>581.1</c:v>
                </c:pt>
                <c:pt idx="191">
                  <c:v>573.15</c:v>
                </c:pt>
                <c:pt idx="192">
                  <c:v>569.9</c:v>
                </c:pt>
                <c:pt idx="193">
                  <c:v>552.4</c:v>
                </c:pt>
                <c:pt idx="194">
                  <c:v>570.15</c:v>
                </c:pt>
                <c:pt idx="195">
                  <c:v>561.75</c:v>
                </c:pt>
                <c:pt idx="196">
                  <c:v>548.35</c:v>
                </c:pt>
                <c:pt idx="197">
                  <c:v>553.9</c:v>
                </c:pt>
                <c:pt idx="198">
                  <c:v>563.45000000000005</c:v>
                </c:pt>
                <c:pt idx="199">
                  <c:v>551.15</c:v>
                </c:pt>
                <c:pt idx="200">
                  <c:v>551.95000000000005</c:v>
                </c:pt>
                <c:pt idx="201">
                  <c:v>571.25</c:v>
                </c:pt>
                <c:pt idx="202">
                  <c:v>550.6</c:v>
                </c:pt>
                <c:pt idx="203">
                  <c:v>548.65</c:v>
                </c:pt>
                <c:pt idx="204">
                  <c:v>548.15</c:v>
                </c:pt>
                <c:pt idx="205">
                  <c:v>562</c:v>
                </c:pt>
                <c:pt idx="206">
                  <c:v>554.70000000000005</c:v>
                </c:pt>
                <c:pt idx="207">
                  <c:v>598</c:v>
                </c:pt>
                <c:pt idx="208">
                  <c:v>598.85</c:v>
                </c:pt>
                <c:pt idx="209">
                  <c:v>602.79999999999995</c:v>
                </c:pt>
                <c:pt idx="210">
                  <c:v>605.5</c:v>
                </c:pt>
                <c:pt idx="211">
                  <c:v>602.29999999999995</c:v>
                </c:pt>
                <c:pt idx="212">
                  <c:v>603.79999999999995</c:v>
                </c:pt>
                <c:pt idx="213">
                  <c:v>600.25</c:v>
                </c:pt>
                <c:pt idx="214">
                  <c:v>589.5</c:v>
                </c:pt>
                <c:pt idx="215">
                  <c:v>590.79999999999995</c:v>
                </c:pt>
                <c:pt idx="216">
                  <c:v>598.25</c:v>
                </c:pt>
                <c:pt idx="217">
                  <c:v>590</c:v>
                </c:pt>
                <c:pt idx="218">
                  <c:v>590</c:v>
                </c:pt>
                <c:pt idx="219">
                  <c:v>591.1</c:v>
                </c:pt>
                <c:pt idx="220">
                  <c:v>591.1</c:v>
                </c:pt>
                <c:pt idx="221">
                  <c:v>600.70000000000005</c:v>
                </c:pt>
                <c:pt idx="222">
                  <c:v>605.04999999999995</c:v>
                </c:pt>
                <c:pt idx="223">
                  <c:v>599.15</c:v>
                </c:pt>
                <c:pt idx="224">
                  <c:v>613.04999999999995</c:v>
                </c:pt>
                <c:pt idx="225">
                  <c:v>619.45000000000005</c:v>
                </c:pt>
                <c:pt idx="226">
                  <c:v>625.75</c:v>
                </c:pt>
                <c:pt idx="227">
                  <c:v>628.4</c:v>
                </c:pt>
                <c:pt idx="228">
                  <c:v>628.25</c:v>
                </c:pt>
                <c:pt idx="229">
                  <c:v>629.25</c:v>
                </c:pt>
                <c:pt idx="230">
                  <c:v>636.6</c:v>
                </c:pt>
                <c:pt idx="231">
                  <c:v>616.70000000000005</c:v>
                </c:pt>
                <c:pt idx="232">
                  <c:v>618.75</c:v>
                </c:pt>
                <c:pt idx="233">
                  <c:v>606.20000000000005</c:v>
                </c:pt>
                <c:pt idx="234">
                  <c:v>619.15</c:v>
                </c:pt>
                <c:pt idx="235">
                  <c:v>616.95000000000005</c:v>
                </c:pt>
                <c:pt idx="236">
                  <c:v>619.04999999999995</c:v>
                </c:pt>
                <c:pt idx="237">
                  <c:v>602.20000000000005</c:v>
                </c:pt>
                <c:pt idx="238">
                  <c:v>610.75</c:v>
                </c:pt>
                <c:pt idx="239">
                  <c:v>597.20000000000005</c:v>
                </c:pt>
                <c:pt idx="240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2-4BC2-885A-FAB0FB93F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600512"/>
        <c:axId val="1153873200"/>
      </c:lineChart>
      <c:catAx>
        <c:axId val="118160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873200"/>
        <c:crosses val="autoZero"/>
        <c:auto val="1"/>
        <c:lblAlgn val="ctr"/>
        <c:lblOffset val="100"/>
        <c:noMultiLvlLbl val="0"/>
      </c:catAx>
      <c:valAx>
        <c:axId val="115387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60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Risk adjusted returns% vs Date(weekly near</a:t>
            </a:r>
          </a:p>
          <a:p>
            <a:pPr>
              <a:defRPr/>
            </a:pPr>
            <a:r>
              <a:rPr lang="en-US" sz="1400" b="0" i="0" u="none" strike="noStrike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'near weekly'!$R$1:$R$2</c:f>
              <c:strCache>
                <c:ptCount val="2"/>
                <c:pt idx="0">
                  <c:v>risk adj.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'near weekly'!$B$3:$B$53</c:f>
              <c:numCache>
                <c:formatCode>m/d/yyyy</c:formatCode>
                <c:ptCount val="51"/>
                <c:pt idx="0">
                  <c:v>43388</c:v>
                </c:pt>
                <c:pt idx="1">
                  <c:v>43395</c:v>
                </c:pt>
                <c:pt idx="2">
                  <c:v>43402</c:v>
                </c:pt>
                <c:pt idx="3">
                  <c:v>43409</c:v>
                </c:pt>
                <c:pt idx="4">
                  <c:v>43416</c:v>
                </c:pt>
                <c:pt idx="5">
                  <c:v>43423</c:v>
                </c:pt>
                <c:pt idx="6">
                  <c:v>43430</c:v>
                </c:pt>
                <c:pt idx="7">
                  <c:v>43437</c:v>
                </c:pt>
                <c:pt idx="8">
                  <c:v>43444</c:v>
                </c:pt>
                <c:pt idx="9">
                  <c:v>43451</c:v>
                </c:pt>
                <c:pt idx="10">
                  <c:v>43458</c:v>
                </c:pt>
                <c:pt idx="11">
                  <c:v>43465</c:v>
                </c:pt>
                <c:pt idx="12">
                  <c:v>43472</c:v>
                </c:pt>
                <c:pt idx="13">
                  <c:v>43479</c:v>
                </c:pt>
                <c:pt idx="14">
                  <c:v>43486</c:v>
                </c:pt>
                <c:pt idx="15">
                  <c:v>43493</c:v>
                </c:pt>
                <c:pt idx="16">
                  <c:v>43500</c:v>
                </c:pt>
                <c:pt idx="17">
                  <c:v>43507</c:v>
                </c:pt>
                <c:pt idx="18">
                  <c:v>43514</c:v>
                </c:pt>
                <c:pt idx="19">
                  <c:v>43521</c:v>
                </c:pt>
                <c:pt idx="20">
                  <c:v>43529</c:v>
                </c:pt>
                <c:pt idx="21">
                  <c:v>43535</c:v>
                </c:pt>
                <c:pt idx="22">
                  <c:v>43542</c:v>
                </c:pt>
                <c:pt idx="23">
                  <c:v>43549</c:v>
                </c:pt>
                <c:pt idx="24">
                  <c:v>43556</c:v>
                </c:pt>
                <c:pt idx="25">
                  <c:v>43563</c:v>
                </c:pt>
                <c:pt idx="26">
                  <c:v>43570</c:v>
                </c:pt>
                <c:pt idx="27">
                  <c:v>43577</c:v>
                </c:pt>
                <c:pt idx="28">
                  <c:v>43585</c:v>
                </c:pt>
                <c:pt idx="29">
                  <c:v>43591</c:v>
                </c:pt>
                <c:pt idx="30">
                  <c:v>43598</c:v>
                </c:pt>
                <c:pt idx="31">
                  <c:v>43605</c:v>
                </c:pt>
                <c:pt idx="32">
                  <c:v>43612</c:v>
                </c:pt>
                <c:pt idx="33">
                  <c:v>43619</c:v>
                </c:pt>
                <c:pt idx="34">
                  <c:v>43626</c:v>
                </c:pt>
                <c:pt idx="35">
                  <c:v>43633</c:v>
                </c:pt>
                <c:pt idx="36">
                  <c:v>43640</c:v>
                </c:pt>
                <c:pt idx="37">
                  <c:v>43647</c:v>
                </c:pt>
                <c:pt idx="38">
                  <c:v>43654</c:v>
                </c:pt>
                <c:pt idx="39">
                  <c:v>43661</c:v>
                </c:pt>
                <c:pt idx="40">
                  <c:v>43668</c:v>
                </c:pt>
                <c:pt idx="41">
                  <c:v>43675</c:v>
                </c:pt>
                <c:pt idx="42">
                  <c:v>43682</c:v>
                </c:pt>
                <c:pt idx="43">
                  <c:v>43690</c:v>
                </c:pt>
                <c:pt idx="44">
                  <c:v>43696</c:v>
                </c:pt>
                <c:pt idx="45">
                  <c:v>43703</c:v>
                </c:pt>
                <c:pt idx="46">
                  <c:v>43711</c:v>
                </c:pt>
                <c:pt idx="47">
                  <c:v>43717</c:v>
                </c:pt>
                <c:pt idx="48">
                  <c:v>43724</c:v>
                </c:pt>
                <c:pt idx="49">
                  <c:v>43731</c:v>
                </c:pt>
                <c:pt idx="50">
                  <c:v>43738</c:v>
                </c:pt>
              </c:numCache>
            </c:numRef>
          </c:cat>
          <c:val>
            <c:numRef>
              <c:f>'near weekly'!$R$3:$R$53</c:f>
              <c:numCache>
                <c:formatCode>0.0000%</c:formatCode>
                <c:ptCount val="51"/>
                <c:pt idx="0">
                  <c:v>2.2239100045337891E-2</c:v>
                </c:pt>
                <c:pt idx="1">
                  <c:v>1.0461473548622987E-3</c:v>
                </c:pt>
                <c:pt idx="2">
                  <c:v>1.8932254869593955E-2</c:v>
                </c:pt>
                <c:pt idx="3">
                  <c:v>1.0830171349489206E-2</c:v>
                </c:pt>
                <c:pt idx="4">
                  <c:v>1.8829126500098367E-2</c:v>
                </c:pt>
                <c:pt idx="5">
                  <c:v>-7.9475315189354093E-3</c:v>
                </c:pt>
                <c:pt idx="6">
                  <c:v>2.5507463465299345E-3</c:v>
                </c:pt>
                <c:pt idx="7">
                  <c:v>1.0404222066431311E-2</c:v>
                </c:pt>
                <c:pt idx="8">
                  <c:v>-8.7827855941275401E-2</c:v>
                </c:pt>
                <c:pt idx="9">
                  <c:v>1.7496679249132924E-2</c:v>
                </c:pt>
                <c:pt idx="10">
                  <c:v>-4.4009176051600443E-2</c:v>
                </c:pt>
                <c:pt idx="11">
                  <c:v>2.5020777250854186E-2</c:v>
                </c:pt>
                <c:pt idx="12">
                  <c:v>-1.4050210655069282E-2</c:v>
                </c:pt>
                <c:pt idx="13">
                  <c:v>6.3502245001694435E-2</c:v>
                </c:pt>
                <c:pt idx="14">
                  <c:v>6.3627749295115986E-3</c:v>
                </c:pt>
                <c:pt idx="15">
                  <c:v>-2.8397614999679188E-2</c:v>
                </c:pt>
                <c:pt idx="16">
                  <c:v>1.1830317756630045E-2</c:v>
                </c:pt>
                <c:pt idx="17">
                  <c:v>-3.8939233172764851E-3</c:v>
                </c:pt>
                <c:pt idx="18">
                  <c:v>-6.2002806981869975E-2</c:v>
                </c:pt>
                <c:pt idx="19">
                  <c:v>-1.3951780082322094E-2</c:v>
                </c:pt>
                <c:pt idx="20">
                  <c:v>3.8817986934934469E-2</c:v>
                </c:pt>
                <c:pt idx="21">
                  <c:v>1.7801940777143904E-2</c:v>
                </c:pt>
                <c:pt idx="22">
                  <c:v>3.5386582780306569E-2</c:v>
                </c:pt>
                <c:pt idx="23">
                  <c:v>-5.918081457240776E-3</c:v>
                </c:pt>
                <c:pt idx="24">
                  <c:v>2.7195108744094778E-2</c:v>
                </c:pt>
                <c:pt idx="25">
                  <c:v>-1.7426294089322315E-2</c:v>
                </c:pt>
                <c:pt idx="26">
                  <c:v>-9.4910556610607513E-3</c:v>
                </c:pt>
                <c:pt idx="27">
                  <c:v>-7.396356690904252E-5</c:v>
                </c:pt>
                <c:pt idx="28">
                  <c:v>5.5023392917003498E-2</c:v>
                </c:pt>
                <c:pt idx="29">
                  <c:v>-5.2324494786853748E-2</c:v>
                </c:pt>
                <c:pt idx="30">
                  <c:v>-8.0952611646665382E-2</c:v>
                </c:pt>
                <c:pt idx="31">
                  <c:v>-7.4640400114371869E-2</c:v>
                </c:pt>
                <c:pt idx="32">
                  <c:v>2.0418757786904298E-2</c:v>
                </c:pt>
                <c:pt idx="33">
                  <c:v>-3.1305813270698861E-2</c:v>
                </c:pt>
                <c:pt idx="34">
                  <c:v>-4.8451899644289712E-2</c:v>
                </c:pt>
                <c:pt idx="35">
                  <c:v>-8.8538284324509667E-3</c:v>
                </c:pt>
                <c:pt idx="36">
                  <c:v>-6.0078193376153839E-2</c:v>
                </c:pt>
                <c:pt idx="37">
                  <c:v>5.2716733468573071E-2</c:v>
                </c:pt>
                <c:pt idx="38">
                  <c:v>-4.9397521795285726E-2</c:v>
                </c:pt>
                <c:pt idx="39">
                  <c:v>-2.1118886605336909E-2</c:v>
                </c:pt>
                <c:pt idx="40">
                  <c:v>-1.4605663706209089E-2</c:v>
                </c:pt>
                <c:pt idx="41">
                  <c:v>-3.0828598472066506E-2</c:v>
                </c:pt>
                <c:pt idx="42">
                  <c:v>-3.8454544506042257E-3</c:v>
                </c:pt>
                <c:pt idx="43">
                  <c:v>9.5518515108395416E-2</c:v>
                </c:pt>
                <c:pt idx="44">
                  <c:v>-3.4384661501566847E-3</c:v>
                </c:pt>
                <c:pt idx="45">
                  <c:v>-2.0521750663129973E-2</c:v>
                </c:pt>
                <c:pt idx="46">
                  <c:v>2.2478487029919909E-2</c:v>
                </c:pt>
                <c:pt idx="47">
                  <c:v>3.3417884281820472E-2</c:v>
                </c:pt>
                <c:pt idx="48">
                  <c:v>1.5425342112374936E-2</c:v>
                </c:pt>
                <c:pt idx="49">
                  <c:v>-3.2776441174693409E-2</c:v>
                </c:pt>
                <c:pt idx="50">
                  <c:v>-4.2627033537612768E-2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A-4280-87BD-3587660B5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694607"/>
        <c:axId val="888926191"/>
      </c:lineChart>
      <c:dateAx>
        <c:axId val="9806946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26191"/>
        <c:crosses val="autoZero"/>
        <c:auto val="1"/>
        <c:lblOffset val="100"/>
        <c:baseTimeUnit val="days"/>
      </c:dateAx>
      <c:valAx>
        <c:axId val="88892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69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Risk unadjusted returns% vs Date(weekly near)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07633420822397"/>
          <c:y val="0.19721055701370663"/>
          <c:w val="0.81283814523184605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'near weekly'!$O$1:$O$2</c:f>
              <c:strCache>
                <c:ptCount val="2"/>
                <c:pt idx="0">
                  <c:v>risk unadjusted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'near weekly'!$B$3:$B$53</c:f>
              <c:numCache>
                <c:formatCode>m/d/yyyy</c:formatCode>
                <c:ptCount val="51"/>
                <c:pt idx="0">
                  <c:v>43388</c:v>
                </c:pt>
                <c:pt idx="1">
                  <c:v>43395</c:v>
                </c:pt>
                <c:pt idx="2">
                  <c:v>43402</c:v>
                </c:pt>
                <c:pt idx="3">
                  <c:v>43409</c:v>
                </c:pt>
                <c:pt idx="4">
                  <c:v>43416</c:v>
                </c:pt>
                <c:pt idx="5">
                  <c:v>43423</c:v>
                </c:pt>
                <c:pt idx="6">
                  <c:v>43430</c:v>
                </c:pt>
                <c:pt idx="7">
                  <c:v>43437</c:v>
                </c:pt>
                <c:pt idx="8">
                  <c:v>43444</c:v>
                </c:pt>
                <c:pt idx="9">
                  <c:v>43451</c:v>
                </c:pt>
                <c:pt idx="10">
                  <c:v>43458</c:v>
                </c:pt>
                <c:pt idx="11">
                  <c:v>43465</c:v>
                </c:pt>
                <c:pt idx="12">
                  <c:v>43472</c:v>
                </c:pt>
                <c:pt idx="13">
                  <c:v>43479</c:v>
                </c:pt>
                <c:pt idx="14">
                  <c:v>43486</c:v>
                </c:pt>
                <c:pt idx="15">
                  <c:v>43493</c:v>
                </c:pt>
                <c:pt idx="16">
                  <c:v>43500</c:v>
                </c:pt>
                <c:pt idx="17">
                  <c:v>43507</c:v>
                </c:pt>
                <c:pt idx="18">
                  <c:v>43514</c:v>
                </c:pt>
                <c:pt idx="19">
                  <c:v>43521</c:v>
                </c:pt>
                <c:pt idx="20">
                  <c:v>43529</c:v>
                </c:pt>
                <c:pt idx="21">
                  <c:v>43535</c:v>
                </c:pt>
                <c:pt idx="22">
                  <c:v>43542</c:v>
                </c:pt>
                <c:pt idx="23">
                  <c:v>43549</c:v>
                </c:pt>
                <c:pt idx="24">
                  <c:v>43556</c:v>
                </c:pt>
                <c:pt idx="25">
                  <c:v>43563</c:v>
                </c:pt>
                <c:pt idx="26">
                  <c:v>43570</c:v>
                </c:pt>
                <c:pt idx="27">
                  <c:v>43577</c:v>
                </c:pt>
                <c:pt idx="28">
                  <c:v>43585</c:v>
                </c:pt>
                <c:pt idx="29">
                  <c:v>43591</c:v>
                </c:pt>
                <c:pt idx="30">
                  <c:v>43598</c:v>
                </c:pt>
                <c:pt idx="31">
                  <c:v>43605</c:v>
                </c:pt>
                <c:pt idx="32">
                  <c:v>43612</c:v>
                </c:pt>
                <c:pt idx="33">
                  <c:v>43619</c:v>
                </c:pt>
                <c:pt idx="34">
                  <c:v>43626</c:v>
                </c:pt>
                <c:pt idx="35">
                  <c:v>43633</c:v>
                </c:pt>
                <c:pt idx="36">
                  <c:v>43640</c:v>
                </c:pt>
                <c:pt idx="37">
                  <c:v>43647</c:v>
                </c:pt>
                <c:pt idx="38">
                  <c:v>43654</c:v>
                </c:pt>
                <c:pt idx="39">
                  <c:v>43661</c:v>
                </c:pt>
                <c:pt idx="40">
                  <c:v>43668</c:v>
                </c:pt>
                <c:pt idx="41">
                  <c:v>43675</c:v>
                </c:pt>
                <c:pt idx="42">
                  <c:v>43682</c:v>
                </c:pt>
                <c:pt idx="43">
                  <c:v>43690</c:v>
                </c:pt>
                <c:pt idx="44">
                  <c:v>43696</c:v>
                </c:pt>
                <c:pt idx="45">
                  <c:v>43703</c:v>
                </c:pt>
                <c:pt idx="46">
                  <c:v>43711</c:v>
                </c:pt>
                <c:pt idx="47">
                  <c:v>43717</c:v>
                </c:pt>
                <c:pt idx="48">
                  <c:v>43724</c:v>
                </c:pt>
                <c:pt idx="49">
                  <c:v>43731</c:v>
                </c:pt>
                <c:pt idx="50">
                  <c:v>43738</c:v>
                </c:pt>
              </c:numCache>
            </c:numRef>
          </c:cat>
          <c:val>
            <c:numRef>
              <c:f>'near weekly'!$O$3:$O$53</c:f>
              <c:numCache>
                <c:formatCode>0.0000%</c:formatCode>
                <c:ptCount val="51"/>
                <c:pt idx="0">
                  <c:v>2.3575638506876353E-2</c:v>
                </c:pt>
                <c:pt idx="1">
                  <c:v>2.3826858164007602E-3</c:v>
                </c:pt>
                <c:pt idx="2">
                  <c:v>2.0270716408055493E-2</c:v>
                </c:pt>
                <c:pt idx="3">
                  <c:v>1.2166709811027668E-2</c:v>
                </c:pt>
                <c:pt idx="4">
                  <c:v>2.0140664961636828E-2</c:v>
                </c:pt>
                <c:pt idx="5">
                  <c:v>-6.6436853650892564E-3</c:v>
                </c:pt>
                <c:pt idx="6">
                  <c:v>3.8488232696068576E-3</c:v>
                </c:pt>
                <c:pt idx="7">
                  <c:v>1.1690760527969773E-2</c:v>
                </c:pt>
                <c:pt idx="8">
                  <c:v>-8.6543240556660017E-2</c:v>
                </c:pt>
                <c:pt idx="9">
                  <c:v>1.8771679249132922E-2</c:v>
                </c:pt>
                <c:pt idx="10">
                  <c:v>-4.2726483743908132E-2</c:v>
                </c:pt>
                <c:pt idx="11">
                  <c:v>2.6291931097008031E-2</c:v>
                </c:pt>
                <c:pt idx="12">
                  <c:v>-1.2775210655069282E-2</c:v>
                </c:pt>
                <c:pt idx="13">
                  <c:v>6.4771475770925208E-2</c:v>
                </c:pt>
                <c:pt idx="14">
                  <c:v>7.6281595448962139E-3</c:v>
                </c:pt>
                <c:pt idx="15">
                  <c:v>-2.7137999615063805E-2</c:v>
                </c:pt>
                <c:pt idx="16">
                  <c:v>1.3057240833553122E-2</c:v>
                </c:pt>
                <c:pt idx="17">
                  <c:v>-2.6689233172764852E-3</c:v>
                </c:pt>
                <c:pt idx="18">
                  <c:v>-6.0766268520331512E-2</c:v>
                </c:pt>
                <c:pt idx="19">
                  <c:v>-1.271716469770671E-2</c:v>
                </c:pt>
                <c:pt idx="20">
                  <c:v>4.0050679242626779E-2</c:v>
                </c:pt>
                <c:pt idx="21">
                  <c:v>1.9017325392528518E-2</c:v>
                </c:pt>
                <c:pt idx="22">
                  <c:v>3.6594275087998875E-2</c:v>
                </c:pt>
                <c:pt idx="23">
                  <c:v>-4.7411583803176989E-3</c:v>
                </c:pt>
                <c:pt idx="24">
                  <c:v>2.8389339513325548E-2</c:v>
                </c:pt>
                <c:pt idx="25">
                  <c:v>-1.6212832550860777E-2</c:v>
                </c:pt>
                <c:pt idx="26">
                  <c:v>-8.2718248918299819E-3</c:v>
                </c:pt>
                <c:pt idx="27">
                  <c:v>1.1548825869371114E-3</c:v>
                </c:pt>
                <c:pt idx="28">
                  <c:v>5.6267623686234267E-2</c:v>
                </c:pt>
                <c:pt idx="29">
                  <c:v>-5.1086033248392212E-2</c:v>
                </c:pt>
                <c:pt idx="30">
                  <c:v>-7.9731457800511538E-2</c:v>
                </c:pt>
                <c:pt idx="31">
                  <c:v>-7.3438477037448796E-2</c:v>
                </c:pt>
                <c:pt idx="32">
                  <c:v>2.1595680863827373E-2</c:v>
                </c:pt>
                <c:pt idx="33">
                  <c:v>-3.0167351732237325E-2</c:v>
                </c:pt>
                <c:pt idx="34">
                  <c:v>-4.7301899644289713E-2</c:v>
                </c:pt>
                <c:pt idx="35">
                  <c:v>-7.7057515093740432E-3</c:v>
                </c:pt>
                <c:pt idx="36">
                  <c:v>-5.8922424145384608E-2</c:v>
                </c:pt>
                <c:pt idx="37">
                  <c:v>5.3849425776265378E-2</c:v>
                </c:pt>
                <c:pt idx="38">
                  <c:v>-4.8272521795285725E-2</c:v>
                </c:pt>
                <c:pt idx="39">
                  <c:v>-2.0016963528413832E-2</c:v>
                </c:pt>
                <c:pt idx="40">
                  <c:v>-1.3501817552362936E-2</c:v>
                </c:pt>
                <c:pt idx="41">
                  <c:v>-2.9742060010528044E-2</c:v>
                </c:pt>
                <c:pt idx="42">
                  <c:v>-2.8031467582965335E-3</c:v>
                </c:pt>
                <c:pt idx="43">
                  <c:v>9.6572361262241571E-2</c:v>
                </c:pt>
                <c:pt idx="44">
                  <c:v>-2.3980815347720693E-3</c:v>
                </c:pt>
                <c:pt idx="45">
                  <c:v>-1.947944297082228E-2</c:v>
                </c:pt>
                <c:pt idx="46">
                  <c:v>2.350156395299683E-2</c:v>
                </c:pt>
                <c:pt idx="47">
                  <c:v>3.444288428182047E-2</c:v>
                </c:pt>
                <c:pt idx="48">
                  <c:v>1.6448419035451859E-2</c:v>
                </c:pt>
                <c:pt idx="49">
                  <c:v>-3.1736056559308792E-2</c:v>
                </c:pt>
                <c:pt idx="50">
                  <c:v>-4.1619341229920462E-2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A-47AC-B7D1-591C82DF5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981103"/>
        <c:axId val="888918287"/>
      </c:lineChart>
      <c:dateAx>
        <c:axId val="10989811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18287"/>
        <c:crosses val="autoZero"/>
        <c:auto val="1"/>
        <c:lblOffset val="100"/>
        <c:baseTimeUnit val="days"/>
      </c:dateAx>
      <c:valAx>
        <c:axId val="88891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98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Risk adjusted returns% vs Date(monthly near)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'near monthly'!$R$1:$R$2</c:f>
              <c:strCache>
                <c:ptCount val="2"/>
                <c:pt idx="0">
                  <c:v>risk adjusted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'near monthly'!$B$3:$B$13</c:f>
              <c:numCache>
                <c:formatCode>m/d/yyyy</c:formatCode>
                <c:ptCount val="11"/>
                <c:pt idx="0">
                  <c:v>43405</c:v>
                </c:pt>
                <c:pt idx="1">
                  <c:v>43437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43587</c:v>
                </c:pt>
                <c:pt idx="7">
                  <c:v>43619</c:v>
                </c:pt>
                <c:pt idx="8">
                  <c:v>43647</c:v>
                </c:pt>
                <c:pt idx="9">
                  <c:v>43678</c:v>
                </c:pt>
                <c:pt idx="10">
                  <c:v>43711</c:v>
                </c:pt>
              </c:numCache>
            </c:numRef>
          </c:cat>
          <c:val>
            <c:numRef>
              <c:f>'near monthly'!$R$3:$R$13</c:f>
              <c:numCache>
                <c:formatCode>0.0000%</c:formatCode>
                <c:ptCount val="11"/>
                <c:pt idx="0">
                  <c:v>2.0534026159026067E-2</c:v>
                </c:pt>
                <c:pt idx="1">
                  <c:v>1.0090328958438474E-2</c:v>
                </c:pt>
                <c:pt idx="2">
                  <c:v>-9.0784029158383017E-2</c:v>
                </c:pt>
                <c:pt idx="3">
                  <c:v>8.3966036133940103E-2</c:v>
                </c:pt>
                <c:pt idx="4">
                  <c:v>-9.7692592592592609E-2</c:v>
                </c:pt>
                <c:pt idx="5">
                  <c:v>9.2378478664192992E-2</c:v>
                </c:pt>
                <c:pt idx="6">
                  <c:v>-8.4334898278563136E-4</c:v>
                </c:pt>
                <c:pt idx="7">
                  <c:v>-0.1814092558540589</c:v>
                </c:pt>
                <c:pt idx="8">
                  <c:v>-6.721350753046243E-2</c:v>
                </c:pt>
                <c:pt idx="9">
                  <c:v>-0.11131356689269183</c:v>
                </c:pt>
                <c:pt idx="10">
                  <c:v>8.9720808856755582E-2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8-49F6-8F6F-68265FD22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318127"/>
        <c:axId val="888892495"/>
      </c:lineChart>
      <c:dateAx>
        <c:axId val="9673181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92495"/>
        <c:crosses val="autoZero"/>
        <c:auto val="1"/>
        <c:lblOffset val="100"/>
        <c:baseTimeUnit val="months"/>
      </c:dateAx>
      <c:valAx>
        <c:axId val="88889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1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Risk unadjusted returns% vs Date(Monthly near)</a:t>
            </a:r>
            <a:endParaRPr lang="en-US"/>
          </a:p>
        </c:rich>
      </c:tx>
      <c:layout>
        <c:manualLayout>
          <c:xMode val="edge"/>
          <c:yMode val="edge"/>
          <c:x val="9.863888888888890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'near monthly'!$O$1:$O$2</c:f>
              <c:strCache>
                <c:ptCount val="2"/>
                <c:pt idx="0">
                  <c:v>risk unadjusted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'near monthly'!$B$3:$B$13</c:f>
              <c:numCache>
                <c:formatCode>m/d/yyyy</c:formatCode>
                <c:ptCount val="11"/>
                <c:pt idx="0">
                  <c:v>43405</c:v>
                </c:pt>
                <c:pt idx="1">
                  <c:v>43437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43587</c:v>
                </c:pt>
                <c:pt idx="7">
                  <c:v>43619</c:v>
                </c:pt>
                <c:pt idx="8">
                  <c:v>43647</c:v>
                </c:pt>
                <c:pt idx="9">
                  <c:v>43678</c:v>
                </c:pt>
                <c:pt idx="10">
                  <c:v>43711</c:v>
                </c:pt>
              </c:numCache>
            </c:numRef>
          </c:cat>
          <c:val>
            <c:numRef>
              <c:f>'near monthly'!$O$3:$O$13</c:f>
              <c:numCache>
                <c:formatCode>0.0000%</c:formatCode>
                <c:ptCount val="11"/>
                <c:pt idx="0">
                  <c:v>2.6159026159026069E-2</c:v>
                </c:pt>
                <c:pt idx="1">
                  <c:v>1.5648662291771805E-2</c:v>
                </c:pt>
                <c:pt idx="2">
                  <c:v>-8.5300695825049677E-2</c:v>
                </c:pt>
                <c:pt idx="3">
                  <c:v>8.9316036133940097E-2</c:v>
                </c:pt>
                <c:pt idx="4">
                  <c:v>-9.2592592592592601E-2</c:v>
                </c:pt>
                <c:pt idx="5">
                  <c:v>9.7711811997526321E-2</c:v>
                </c:pt>
                <c:pt idx="6">
                  <c:v>4.256651017214369E-3</c:v>
                </c:pt>
                <c:pt idx="7">
                  <c:v>-0.17640092252072556</c:v>
                </c:pt>
                <c:pt idx="8">
                  <c:v>-6.2438507530462428E-2</c:v>
                </c:pt>
                <c:pt idx="9">
                  <c:v>-0.10679690022602516</c:v>
                </c:pt>
                <c:pt idx="10">
                  <c:v>9.4170808856755578E-2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D-4602-9EA9-1E48E51D9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008703"/>
        <c:axId val="888933263"/>
      </c:lineChart>
      <c:dateAx>
        <c:axId val="1099008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33263"/>
        <c:crosses val="autoZero"/>
        <c:auto val="1"/>
        <c:lblOffset val="100"/>
        <c:baseTimeUnit val="months"/>
      </c:dateAx>
      <c:valAx>
        <c:axId val="88893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0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Risk adjusted returns% vs Date(daily middle)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middle!$R$1:$R$2</c:f>
              <c:strCache>
                <c:ptCount val="2"/>
                <c:pt idx="0">
                  <c:v>risk adjusted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middle!$B$3:$B$249</c:f>
              <c:numCache>
                <c:formatCode>m/d/yyyy</c:formatCode>
                <c:ptCount val="247"/>
                <c:pt idx="0">
                  <c:v>43376</c:v>
                </c:pt>
                <c:pt idx="1">
                  <c:v>43377</c:v>
                </c:pt>
                <c:pt idx="2">
                  <c:v>43378</c:v>
                </c:pt>
                <c:pt idx="3">
                  <c:v>43381</c:v>
                </c:pt>
                <c:pt idx="4">
                  <c:v>43382</c:v>
                </c:pt>
                <c:pt idx="5">
                  <c:v>43383</c:v>
                </c:pt>
                <c:pt idx="6">
                  <c:v>43384</c:v>
                </c:pt>
                <c:pt idx="7">
                  <c:v>43385</c:v>
                </c:pt>
                <c:pt idx="8">
                  <c:v>43388</c:v>
                </c:pt>
                <c:pt idx="9">
                  <c:v>43389</c:v>
                </c:pt>
                <c:pt idx="10">
                  <c:v>43390</c:v>
                </c:pt>
                <c:pt idx="11">
                  <c:v>43392</c:v>
                </c:pt>
                <c:pt idx="12">
                  <c:v>43395</c:v>
                </c:pt>
                <c:pt idx="13">
                  <c:v>43396</c:v>
                </c:pt>
                <c:pt idx="14">
                  <c:v>43397</c:v>
                </c:pt>
                <c:pt idx="15">
                  <c:v>43398</c:v>
                </c:pt>
                <c:pt idx="16">
                  <c:v>43399</c:v>
                </c:pt>
                <c:pt idx="17">
                  <c:v>43402</c:v>
                </c:pt>
                <c:pt idx="18">
                  <c:v>43403</c:v>
                </c:pt>
                <c:pt idx="19">
                  <c:v>43404</c:v>
                </c:pt>
                <c:pt idx="20">
                  <c:v>43405</c:v>
                </c:pt>
                <c:pt idx="21">
                  <c:v>43406</c:v>
                </c:pt>
                <c:pt idx="22">
                  <c:v>43409</c:v>
                </c:pt>
                <c:pt idx="23">
                  <c:v>43410</c:v>
                </c:pt>
                <c:pt idx="24">
                  <c:v>43413</c:v>
                </c:pt>
                <c:pt idx="25">
                  <c:v>43416</c:v>
                </c:pt>
                <c:pt idx="26">
                  <c:v>43417</c:v>
                </c:pt>
                <c:pt idx="27">
                  <c:v>43418</c:v>
                </c:pt>
                <c:pt idx="28">
                  <c:v>43419</c:v>
                </c:pt>
                <c:pt idx="29">
                  <c:v>43420</c:v>
                </c:pt>
                <c:pt idx="30">
                  <c:v>43423</c:v>
                </c:pt>
                <c:pt idx="31">
                  <c:v>43424</c:v>
                </c:pt>
                <c:pt idx="32">
                  <c:v>43426</c:v>
                </c:pt>
                <c:pt idx="33">
                  <c:v>43430</c:v>
                </c:pt>
                <c:pt idx="34">
                  <c:v>43431</c:v>
                </c:pt>
                <c:pt idx="35">
                  <c:v>43432</c:v>
                </c:pt>
                <c:pt idx="36">
                  <c:v>43433</c:v>
                </c:pt>
                <c:pt idx="37">
                  <c:v>43434</c:v>
                </c:pt>
                <c:pt idx="38">
                  <c:v>43437</c:v>
                </c:pt>
                <c:pt idx="39">
                  <c:v>43438</c:v>
                </c:pt>
                <c:pt idx="40">
                  <c:v>43439</c:v>
                </c:pt>
                <c:pt idx="41">
                  <c:v>43440</c:v>
                </c:pt>
                <c:pt idx="42">
                  <c:v>43441</c:v>
                </c:pt>
                <c:pt idx="43">
                  <c:v>43444</c:v>
                </c:pt>
                <c:pt idx="44">
                  <c:v>43445</c:v>
                </c:pt>
                <c:pt idx="45">
                  <c:v>43446</c:v>
                </c:pt>
                <c:pt idx="46">
                  <c:v>43447</c:v>
                </c:pt>
                <c:pt idx="47">
                  <c:v>43448</c:v>
                </c:pt>
                <c:pt idx="48">
                  <c:v>43451</c:v>
                </c:pt>
                <c:pt idx="49">
                  <c:v>43452</c:v>
                </c:pt>
                <c:pt idx="50">
                  <c:v>43453</c:v>
                </c:pt>
                <c:pt idx="51">
                  <c:v>43454</c:v>
                </c:pt>
                <c:pt idx="52">
                  <c:v>43455</c:v>
                </c:pt>
                <c:pt idx="53">
                  <c:v>43458</c:v>
                </c:pt>
                <c:pt idx="54">
                  <c:v>43460</c:v>
                </c:pt>
                <c:pt idx="55">
                  <c:v>43461</c:v>
                </c:pt>
                <c:pt idx="56">
                  <c:v>43462</c:v>
                </c:pt>
                <c:pt idx="57">
                  <c:v>43465</c:v>
                </c:pt>
                <c:pt idx="58">
                  <c:v>43466</c:v>
                </c:pt>
                <c:pt idx="59">
                  <c:v>43467</c:v>
                </c:pt>
                <c:pt idx="60">
                  <c:v>43468</c:v>
                </c:pt>
                <c:pt idx="61">
                  <c:v>43469</c:v>
                </c:pt>
                <c:pt idx="62">
                  <c:v>43472</c:v>
                </c:pt>
                <c:pt idx="63">
                  <c:v>43473</c:v>
                </c:pt>
                <c:pt idx="64">
                  <c:v>43474</c:v>
                </c:pt>
                <c:pt idx="65">
                  <c:v>43475</c:v>
                </c:pt>
                <c:pt idx="66">
                  <c:v>43476</c:v>
                </c:pt>
                <c:pt idx="67">
                  <c:v>43479</c:v>
                </c:pt>
                <c:pt idx="68">
                  <c:v>43480</c:v>
                </c:pt>
                <c:pt idx="69">
                  <c:v>43481</c:v>
                </c:pt>
                <c:pt idx="70">
                  <c:v>43482</c:v>
                </c:pt>
                <c:pt idx="71">
                  <c:v>43483</c:v>
                </c:pt>
                <c:pt idx="72">
                  <c:v>43486</c:v>
                </c:pt>
                <c:pt idx="73">
                  <c:v>43487</c:v>
                </c:pt>
                <c:pt idx="74">
                  <c:v>43488</c:v>
                </c:pt>
                <c:pt idx="75">
                  <c:v>43489</c:v>
                </c:pt>
                <c:pt idx="76">
                  <c:v>43490</c:v>
                </c:pt>
                <c:pt idx="77">
                  <c:v>43493</c:v>
                </c:pt>
                <c:pt idx="78">
                  <c:v>43494</c:v>
                </c:pt>
                <c:pt idx="79">
                  <c:v>43495</c:v>
                </c:pt>
                <c:pt idx="80">
                  <c:v>43496</c:v>
                </c:pt>
                <c:pt idx="81">
                  <c:v>43497</c:v>
                </c:pt>
                <c:pt idx="82">
                  <c:v>43500</c:v>
                </c:pt>
                <c:pt idx="83">
                  <c:v>43501</c:v>
                </c:pt>
                <c:pt idx="84">
                  <c:v>43502</c:v>
                </c:pt>
                <c:pt idx="85">
                  <c:v>43503</c:v>
                </c:pt>
                <c:pt idx="86">
                  <c:v>43504</c:v>
                </c:pt>
                <c:pt idx="87">
                  <c:v>43507</c:v>
                </c:pt>
                <c:pt idx="88">
                  <c:v>43508</c:v>
                </c:pt>
                <c:pt idx="89">
                  <c:v>43509</c:v>
                </c:pt>
                <c:pt idx="90">
                  <c:v>43510</c:v>
                </c:pt>
                <c:pt idx="91">
                  <c:v>43511</c:v>
                </c:pt>
                <c:pt idx="92">
                  <c:v>43514</c:v>
                </c:pt>
                <c:pt idx="93">
                  <c:v>43516</c:v>
                </c:pt>
                <c:pt idx="94">
                  <c:v>43517</c:v>
                </c:pt>
                <c:pt idx="95">
                  <c:v>43518</c:v>
                </c:pt>
                <c:pt idx="96">
                  <c:v>43521</c:v>
                </c:pt>
                <c:pt idx="97">
                  <c:v>43522</c:v>
                </c:pt>
                <c:pt idx="98">
                  <c:v>43523</c:v>
                </c:pt>
                <c:pt idx="99">
                  <c:v>43524</c:v>
                </c:pt>
                <c:pt idx="100">
                  <c:v>43525</c:v>
                </c:pt>
                <c:pt idx="101">
                  <c:v>43529</c:v>
                </c:pt>
                <c:pt idx="102">
                  <c:v>43530</c:v>
                </c:pt>
                <c:pt idx="103">
                  <c:v>43531</c:v>
                </c:pt>
                <c:pt idx="104">
                  <c:v>43532</c:v>
                </c:pt>
                <c:pt idx="105">
                  <c:v>43535</c:v>
                </c:pt>
                <c:pt idx="106">
                  <c:v>43536</c:v>
                </c:pt>
                <c:pt idx="107">
                  <c:v>43537</c:v>
                </c:pt>
                <c:pt idx="108">
                  <c:v>43538</c:v>
                </c:pt>
                <c:pt idx="109">
                  <c:v>43539</c:v>
                </c:pt>
                <c:pt idx="110">
                  <c:v>43542</c:v>
                </c:pt>
                <c:pt idx="111">
                  <c:v>43543</c:v>
                </c:pt>
                <c:pt idx="112">
                  <c:v>43544</c:v>
                </c:pt>
                <c:pt idx="113">
                  <c:v>43546</c:v>
                </c:pt>
                <c:pt idx="114">
                  <c:v>43549</c:v>
                </c:pt>
                <c:pt idx="115">
                  <c:v>43550</c:v>
                </c:pt>
                <c:pt idx="116">
                  <c:v>43551</c:v>
                </c:pt>
                <c:pt idx="117">
                  <c:v>43552</c:v>
                </c:pt>
                <c:pt idx="118">
                  <c:v>43553</c:v>
                </c:pt>
                <c:pt idx="119">
                  <c:v>43557</c:v>
                </c:pt>
                <c:pt idx="120">
                  <c:v>43558</c:v>
                </c:pt>
                <c:pt idx="121">
                  <c:v>43559</c:v>
                </c:pt>
                <c:pt idx="122">
                  <c:v>43560</c:v>
                </c:pt>
                <c:pt idx="123">
                  <c:v>43563</c:v>
                </c:pt>
                <c:pt idx="124">
                  <c:v>43564</c:v>
                </c:pt>
                <c:pt idx="125">
                  <c:v>43565</c:v>
                </c:pt>
                <c:pt idx="126">
                  <c:v>43566</c:v>
                </c:pt>
                <c:pt idx="127">
                  <c:v>43567</c:v>
                </c:pt>
                <c:pt idx="128">
                  <c:v>43570</c:v>
                </c:pt>
                <c:pt idx="129">
                  <c:v>43571</c:v>
                </c:pt>
                <c:pt idx="130">
                  <c:v>43573</c:v>
                </c:pt>
                <c:pt idx="131">
                  <c:v>43577</c:v>
                </c:pt>
                <c:pt idx="132">
                  <c:v>43578</c:v>
                </c:pt>
                <c:pt idx="133">
                  <c:v>43579</c:v>
                </c:pt>
                <c:pt idx="134">
                  <c:v>43580</c:v>
                </c:pt>
                <c:pt idx="135">
                  <c:v>43581</c:v>
                </c:pt>
                <c:pt idx="136">
                  <c:v>43585</c:v>
                </c:pt>
                <c:pt idx="137">
                  <c:v>43587</c:v>
                </c:pt>
                <c:pt idx="138">
                  <c:v>43588</c:v>
                </c:pt>
                <c:pt idx="139">
                  <c:v>43591</c:v>
                </c:pt>
                <c:pt idx="140">
                  <c:v>43592</c:v>
                </c:pt>
                <c:pt idx="141">
                  <c:v>43593</c:v>
                </c:pt>
                <c:pt idx="142">
                  <c:v>43594</c:v>
                </c:pt>
                <c:pt idx="143">
                  <c:v>43595</c:v>
                </c:pt>
                <c:pt idx="144">
                  <c:v>43598</c:v>
                </c:pt>
                <c:pt idx="145">
                  <c:v>43599</c:v>
                </c:pt>
                <c:pt idx="146">
                  <c:v>43600</c:v>
                </c:pt>
                <c:pt idx="147">
                  <c:v>43601</c:v>
                </c:pt>
                <c:pt idx="148">
                  <c:v>43602</c:v>
                </c:pt>
                <c:pt idx="149">
                  <c:v>43605</c:v>
                </c:pt>
                <c:pt idx="150">
                  <c:v>43606</c:v>
                </c:pt>
                <c:pt idx="151">
                  <c:v>43607</c:v>
                </c:pt>
                <c:pt idx="152">
                  <c:v>43608</c:v>
                </c:pt>
                <c:pt idx="153">
                  <c:v>43609</c:v>
                </c:pt>
                <c:pt idx="154">
                  <c:v>43612</c:v>
                </c:pt>
                <c:pt idx="155">
                  <c:v>43613</c:v>
                </c:pt>
                <c:pt idx="156">
                  <c:v>43614</c:v>
                </c:pt>
                <c:pt idx="157">
                  <c:v>43615</c:v>
                </c:pt>
                <c:pt idx="158">
                  <c:v>43616</c:v>
                </c:pt>
                <c:pt idx="159">
                  <c:v>43619</c:v>
                </c:pt>
                <c:pt idx="160">
                  <c:v>43620</c:v>
                </c:pt>
                <c:pt idx="161">
                  <c:v>43622</c:v>
                </c:pt>
                <c:pt idx="162">
                  <c:v>43623</c:v>
                </c:pt>
                <c:pt idx="163">
                  <c:v>43626</c:v>
                </c:pt>
                <c:pt idx="164">
                  <c:v>43627</c:v>
                </c:pt>
                <c:pt idx="165">
                  <c:v>43628</c:v>
                </c:pt>
                <c:pt idx="166">
                  <c:v>43629</c:v>
                </c:pt>
                <c:pt idx="167">
                  <c:v>43630</c:v>
                </c:pt>
                <c:pt idx="168">
                  <c:v>43633</c:v>
                </c:pt>
                <c:pt idx="169">
                  <c:v>43634</c:v>
                </c:pt>
                <c:pt idx="170">
                  <c:v>43635</c:v>
                </c:pt>
                <c:pt idx="171">
                  <c:v>43636</c:v>
                </c:pt>
                <c:pt idx="172">
                  <c:v>43637</c:v>
                </c:pt>
                <c:pt idx="173">
                  <c:v>43640</c:v>
                </c:pt>
                <c:pt idx="174">
                  <c:v>43641</c:v>
                </c:pt>
                <c:pt idx="175">
                  <c:v>43642</c:v>
                </c:pt>
                <c:pt idx="176">
                  <c:v>43643</c:v>
                </c:pt>
                <c:pt idx="177">
                  <c:v>43644</c:v>
                </c:pt>
                <c:pt idx="178">
                  <c:v>43647</c:v>
                </c:pt>
                <c:pt idx="179">
                  <c:v>43648</c:v>
                </c:pt>
                <c:pt idx="180">
                  <c:v>43649</c:v>
                </c:pt>
                <c:pt idx="181">
                  <c:v>43650</c:v>
                </c:pt>
                <c:pt idx="182">
                  <c:v>43651</c:v>
                </c:pt>
                <c:pt idx="183">
                  <c:v>43654</c:v>
                </c:pt>
                <c:pt idx="184">
                  <c:v>43655</c:v>
                </c:pt>
                <c:pt idx="185">
                  <c:v>43656</c:v>
                </c:pt>
                <c:pt idx="186">
                  <c:v>43657</c:v>
                </c:pt>
                <c:pt idx="187">
                  <c:v>43658</c:v>
                </c:pt>
                <c:pt idx="188">
                  <c:v>43661</c:v>
                </c:pt>
                <c:pt idx="189">
                  <c:v>43662</c:v>
                </c:pt>
                <c:pt idx="190">
                  <c:v>43663</c:v>
                </c:pt>
                <c:pt idx="191">
                  <c:v>43664</c:v>
                </c:pt>
                <c:pt idx="192">
                  <c:v>43665</c:v>
                </c:pt>
                <c:pt idx="193">
                  <c:v>43668</c:v>
                </c:pt>
                <c:pt idx="194">
                  <c:v>43669</c:v>
                </c:pt>
                <c:pt idx="195">
                  <c:v>43670</c:v>
                </c:pt>
                <c:pt idx="196">
                  <c:v>43671</c:v>
                </c:pt>
                <c:pt idx="197">
                  <c:v>43672</c:v>
                </c:pt>
                <c:pt idx="198">
                  <c:v>43675</c:v>
                </c:pt>
                <c:pt idx="199">
                  <c:v>43676</c:v>
                </c:pt>
                <c:pt idx="200">
                  <c:v>43677</c:v>
                </c:pt>
                <c:pt idx="201">
                  <c:v>43678</c:v>
                </c:pt>
                <c:pt idx="202">
                  <c:v>43679</c:v>
                </c:pt>
                <c:pt idx="203">
                  <c:v>43682</c:v>
                </c:pt>
                <c:pt idx="204">
                  <c:v>43683</c:v>
                </c:pt>
                <c:pt idx="205">
                  <c:v>43684</c:v>
                </c:pt>
                <c:pt idx="206">
                  <c:v>43685</c:v>
                </c:pt>
                <c:pt idx="207">
                  <c:v>43686</c:v>
                </c:pt>
                <c:pt idx="208">
                  <c:v>43690</c:v>
                </c:pt>
                <c:pt idx="209">
                  <c:v>43691</c:v>
                </c:pt>
                <c:pt idx="210">
                  <c:v>43693</c:v>
                </c:pt>
                <c:pt idx="211">
                  <c:v>43696</c:v>
                </c:pt>
                <c:pt idx="212">
                  <c:v>43697</c:v>
                </c:pt>
                <c:pt idx="213">
                  <c:v>43698</c:v>
                </c:pt>
                <c:pt idx="214">
                  <c:v>43699</c:v>
                </c:pt>
                <c:pt idx="215">
                  <c:v>43700</c:v>
                </c:pt>
                <c:pt idx="216">
                  <c:v>43703</c:v>
                </c:pt>
                <c:pt idx="217">
                  <c:v>43704</c:v>
                </c:pt>
                <c:pt idx="218">
                  <c:v>43705</c:v>
                </c:pt>
                <c:pt idx="219">
                  <c:v>43706</c:v>
                </c:pt>
                <c:pt idx="220">
                  <c:v>43707</c:v>
                </c:pt>
                <c:pt idx="221">
                  <c:v>43711</c:v>
                </c:pt>
                <c:pt idx="222">
                  <c:v>43712</c:v>
                </c:pt>
                <c:pt idx="223">
                  <c:v>43713</c:v>
                </c:pt>
                <c:pt idx="224">
                  <c:v>43714</c:v>
                </c:pt>
                <c:pt idx="225">
                  <c:v>43717</c:v>
                </c:pt>
                <c:pt idx="226">
                  <c:v>43719</c:v>
                </c:pt>
                <c:pt idx="227">
                  <c:v>43720</c:v>
                </c:pt>
                <c:pt idx="228">
                  <c:v>43721</c:v>
                </c:pt>
                <c:pt idx="229">
                  <c:v>43724</c:v>
                </c:pt>
                <c:pt idx="230">
                  <c:v>43725</c:v>
                </c:pt>
                <c:pt idx="231">
                  <c:v>43726</c:v>
                </c:pt>
                <c:pt idx="232">
                  <c:v>43727</c:v>
                </c:pt>
                <c:pt idx="233">
                  <c:v>43728</c:v>
                </c:pt>
                <c:pt idx="234">
                  <c:v>43731</c:v>
                </c:pt>
                <c:pt idx="235">
                  <c:v>43732</c:v>
                </c:pt>
                <c:pt idx="236">
                  <c:v>43733</c:v>
                </c:pt>
                <c:pt idx="237">
                  <c:v>43734</c:v>
                </c:pt>
                <c:pt idx="238">
                  <c:v>43735</c:v>
                </c:pt>
                <c:pt idx="239">
                  <c:v>43738</c:v>
                </c:pt>
              </c:numCache>
            </c:numRef>
          </c:cat>
          <c:val>
            <c:numRef>
              <c:f>middle!$R$3:$R$249</c:f>
              <c:numCache>
                <c:formatCode>0.0000%</c:formatCode>
                <c:ptCount val="247"/>
                <c:pt idx="0">
                  <c:v>1.8740537719442866E-3</c:v>
                </c:pt>
                <c:pt idx="1">
                  <c:v>-2.0622958685185773E-2</c:v>
                </c:pt>
                <c:pt idx="2">
                  <c:v>-1.7820282065076801E-2</c:v>
                </c:pt>
                <c:pt idx="3">
                  <c:v>-9.6314901170432808E-3</c:v>
                </c:pt>
                <c:pt idx="4">
                  <c:v>4.16587251161308E-2</c:v>
                </c:pt>
                <c:pt idx="5">
                  <c:v>1.8238806260961141E-2</c:v>
                </c:pt>
                <c:pt idx="6">
                  <c:v>-3.1919987257088216E-2</c:v>
                </c:pt>
                <c:pt idx="7">
                  <c:v>-2.3680245704586642E-2</c:v>
                </c:pt>
                <c:pt idx="8">
                  <c:v>2.0767558246870668E-2</c:v>
                </c:pt>
                <c:pt idx="9">
                  <c:v>2.9643151308788366E-2</c:v>
                </c:pt>
                <c:pt idx="10">
                  <c:v>-2.8389294225996231E-2</c:v>
                </c:pt>
                <c:pt idx="11">
                  <c:v>-7.3130120272942405E-3</c:v>
                </c:pt>
                <c:pt idx="12">
                  <c:v>1.0570133710640923E-2</c:v>
                </c:pt>
                <c:pt idx="13">
                  <c:v>-2.3914152106377151E-2</c:v>
                </c:pt>
                <c:pt idx="14">
                  <c:v>-6.0466306681123882E-3</c:v>
                </c:pt>
                <c:pt idx="15">
                  <c:v>-1.9894117797645477E-2</c:v>
                </c:pt>
                <c:pt idx="16">
                  <c:v>1.0528546855218847E-3</c:v>
                </c:pt>
                <c:pt idx="17">
                  <c:v>6.9483981977078238E-2</c:v>
                </c:pt>
                <c:pt idx="18">
                  <c:v>-3.5442254964493354E-3</c:v>
                </c:pt>
                <c:pt idx="19">
                  <c:v>3.1322465966163712E-2</c:v>
                </c:pt>
                <c:pt idx="20">
                  <c:v>-2.8873098489034196E-3</c:v>
                </c:pt>
                <c:pt idx="21">
                  <c:v>-1.0569348914397779E-2</c:v>
                </c:pt>
                <c:pt idx="22">
                  <c:v>-1.9057270948682451E-3</c:v>
                </c:pt>
                <c:pt idx="23">
                  <c:v>7.5139251555553328E-3</c:v>
                </c:pt>
                <c:pt idx="24">
                  <c:v>3.4497148275315803E-2</c:v>
                </c:pt>
                <c:pt idx="25">
                  <c:v>-2.1623394610221388E-2</c:v>
                </c:pt>
                <c:pt idx="26">
                  <c:v>-2.6773326352232115E-2</c:v>
                </c:pt>
                <c:pt idx="27">
                  <c:v>1.051649940679361E-2</c:v>
                </c:pt>
                <c:pt idx="28">
                  <c:v>-5.5787457316681119E-3</c:v>
                </c:pt>
                <c:pt idx="29">
                  <c:v>1.8538368656598058E-3</c:v>
                </c:pt>
                <c:pt idx="30">
                  <c:v>1.3558908032699648E-2</c:v>
                </c:pt>
                <c:pt idx="31">
                  <c:v>-1.8330132892794018E-2</c:v>
                </c:pt>
                <c:pt idx="32">
                  <c:v>1.4839822022912799E-2</c:v>
                </c:pt>
                <c:pt idx="33">
                  <c:v>6.8685427677704957E-3</c:v>
                </c:pt>
                <c:pt idx="34">
                  <c:v>-1.1507178332395156E-2</c:v>
                </c:pt>
                <c:pt idx="35">
                  <c:v>8.9060942697331271E-4</c:v>
                </c:pt>
                <c:pt idx="36">
                  <c:v>5.2499206028333127E-3</c:v>
                </c:pt>
                <c:pt idx="37">
                  <c:v>2.7786656902227307E-2</c:v>
                </c:pt>
                <c:pt idx="38">
                  <c:v>-1.3454404485685738E-2</c:v>
                </c:pt>
                <c:pt idx="39">
                  <c:v>2.7948896274281515E-2</c:v>
                </c:pt>
                <c:pt idx="40">
                  <c:v>-3.0803119895833911E-2</c:v>
                </c:pt>
                <c:pt idx="41">
                  <c:v>-5.7822335896236934E-2</c:v>
                </c:pt>
                <c:pt idx="42">
                  <c:v>4.765170265765717E-4</c:v>
                </c:pt>
                <c:pt idx="43">
                  <c:v>-2.5965188642944958E-2</c:v>
                </c:pt>
                <c:pt idx="44">
                  <c:v>2.9972134529356168E-3</c:v>
                </c:pt>
                <c:pt idx="45">
                  <c:v>8.7221191010031663E-3</c:v>
                </c:pt>
                <c:pt idx="46">
                  <c:v>9.3122254365440912E-3</c:v>
                </c:pt>
                <c:pt idx="47">
                  <c:v>-2.9528535691210923E-2</c:v>
                </c:pt>
                <c:pt idx="48">
                  <c:v>2.6431874477057856E-2</c:v>
                </c:pt>
                <c:pt idx="49">
                  <c:v>-1.421001913236843E-2</c:v>
                </c:pt>
                <c:pt idx="50">
                  <c:v>-2.2048455025047656E-3</c:v>
                </c:pt>
                <c:pt idx="51">
                  <c:v>-1.166657830393153E-2</c:v>
                </c:pt>
                <c:pt idx="52">
                  <c:v>-8.6562201068029407E-3</c:v>
                </c:pt>
                <c:pt idx="53">
                  <c:v>-7.6955619761982057E-3</c:v>
                </c:pt>
                <c:pt idx="54">
                  <c:v>3.6372439486379855E-3</c:v>
                </c:pt>
                <c:pt idx="55">
                  <c:v>-9.1767898159678986E-3</c:v>
                </c:pt>
                <c:pt idx="56">
                  <c:v>1.8527117855653665E-2</c:v>
                </c:pt>
                <c:pt idx="57">
                  <c:v>1.2769562905551457E-2</c:v>
                </c:pt>
                <c:pt idx="58">
                  <c:v>2.9084122248761895E-4</c:v>
                </c:pt>
                <c:pt idx="59">
                  <c:v>-1.2284682952856908E-2</c:v>
                </c:pt>
                <c:pt idx="60">
                  <c:v>-1.5240853911596996E-2</c:v>
                </c:pt>
                <c:pt idx="61">
                  <c:v>1.7888262647360948E-2</c:v>
                </c:pt>
                <c:pt idx="62">
                  <c:v>-4.0041564013440526E-3</c:v>
                </c:pt>
                <c:pt idx="63">
                  <c:v>3.0792110704231466E-2</c:v>
                </c:pt>
                <c:pt idx="64">
                  <c:v>1.1782737813955394E-2</c:v>
                </c:pt>
                <c:pt idx="65">
                  <c:v>2.7732696313291495E-2</c:v>
                </c:pt>
                <c:pt idx="66">
                  <c:v>-6.4436246662873363E-3</c:v>
                </c:pt>
                <c:pt idx="67">
                  <c:v>-3.7184404419640339E-3</c:v>
                </c:pt>
                <c:pt idx="68">
                  <c:v>2.2467901237623482E-2</c:v>
                </c:pt>
                <c:pt idx="69">
                  <c:v>2.5939098144704027E-3</c:v>
                </c:pt>
                <c:pt idx="70">
                  <c:v>-2.006613628292352E-2</c:v>
                </c:pt>
                <c:pt idx="71">
                  <c:v>-3.1340833456458598E-3</c:v>
                </c:pt>
                <c:pt idx="72">
                  <c:v>6.5169900060863782E-3</c:v>
                </c:pt>
                <c:pt idx="73">
                  <c:v>1.5683136963519941E-2</c:v>
                </c:pt>
                <c:pt idx="74">
                  <c:v>-7.1063538114139726E-3</c:v>
                </c:pt>
                <c:pt idx="75">
                  <c:v>5.4629114887140909E-3</c:v>
                </c:pt>
                <c:pt idx="76">
                  <c:v>-5.5393307786048831E-3</c:v>
                </c:pt>
                <c:pt idx="77">
                  <c:v>-3.5930507099391398E-2</c:v>
                </c:pt>
                <c:pt idx="78">
                  <c:v>7.5773078931917178E-3</c:v>
                </c:pt>
                <c:pt idx="79">
                  <c:v>1.7823913894324795E-2</c:v>
                </c:pt>
                <c:pt idx="80">
                  <c:v>1.3147933127230775E-2</c:v>
                </c:pt>
                <c:pt idx="81">
                  <c:v>1.8980785709212026E-2</c:v>
                </c:pt>
                <c:pt idx="82">
                  <c:v>-4.3550628256898885E-2</c:v>
                </c:pt>
                <c:pt idx="83">
                  <c:v>-2.6966872486703822E-2</c:v>
                </c:pt>
                <c:pt idx="84">
                  <c:v>2.4745846909477724E-2</c:v>
                </c:pt>
                <c:pt idx="85">
                  <c:v>2.02401920961424E-2</c:v>
                </c:pt>
                <c:pt idx="86">
                  <c:v>-2.413452178748219E-2</c:v>
                </c:pt>
                <c:pt idx="87">
                  <c:v>3.742695617100169E-3</c:v>
                </c:pt>
                <c:pt idx="88">
                  <c:v>7.3681177100472358E-3</c:v>
                </c:pt>
                <c:pt idx="89">
                  <c:v>-2.7800173724059178E-2</c:v>
                </c:pt>
                <c:pt idx="90">
                  <c:v>2.0151653337818921E-3</c:v>
                </c:pt>
                <c:pt idx="91">
                  <c:v>-3.4284998756979518E-2</c:v>
                </c:pt>
                <c:pt idx="92">
                  <c:v>-8.8155399559817094E-3</c:v>
                </c:pt>
                <c:pt idx="93">
                  <c:v>6.8106186034920116E-3</c:v>
                </c:pt>
                <c:pt idx="94">
                  <c:v>9.9213764874371505E-3</c:v>
                </c:pt>
                <c:pt idx="95">
                  <c:v>-1.9442704699267638E-3</c:v>
                </c:pt>
                <c:pt idx="96">
                  <c:v>-2.7629528718223061E-2</c:v>
                </c:pt>
                <c:pt idx="97">
                  <c:v>1.1522612143380819E-2</c:v>
                </c:pt>
                <c:pt idx="98">
                  <c:v>-1.2828715811517299E-3</c:v>
                </c:pt>
                <c:pt idx="99">
                  <c:v>-7.9391121479797985E-3</c:v>
                </c:pt>
                <c:pt idx="100">
                  <c:v>2.05715772802741E-2</c:v>
                </c:pt>
                <c:pt idx="101">
                  <c:v>1.5770455508514268E-2</c:v>
                </c:pt>
                <c:pt idx="102">
                  <c:v>-3.1061590775920416E-4</c:v>
                </c:pt>
                <c:pt idx="103">
                  <c:v>-1.4458717332740246E-2</c:v>
                </c:pt>
                <c:pt idx="104">
                  <c:v>1.4109121446955909E-2</c:v>
                </c:pt>
                <c:pt idx="105">
                  <c:v>1.9837860650592655E-2</c:v>
                </c:pt>
                <c:pt idx="106">
                  <c:v>3.0213496331677529E-2</c:v>
                </c:pt>
                <c:pt idx="107">
                  <c:v>-1.1716297338529275E-2</c:v>
                </c:pt>
                <c:pt idx="108">
                  <c:v>2.0647472803994107E-2</c:v>
                </c:pt>
                <c:pt idx="109">
                  <c:v>-1.0339626730172326E-2</c:v>
                </c:pt>
                <c:pt idx="110">
                  <c:v>7.337167202781613E-3</c:v>
                </c:pt>
                <c:pt idx="111">
                  <c:v>-6.1805670595734019E-4</c:v>
                </c:pt>
                <c:pt idx="112">
                  <c:v>-1.1927645246693516E-3</c:v>
                </c:pt>
                <c:pt idx="113">
                  <c:v>-1.1083233967568109E-2</c:v>
                </c:pt>
                <c:pt idx="114">
                  <c:v>7.2470953796175772E-3</c:v>
                </c:pt>
                <c:pt idx="115">
                  <c:v>8.4086138558275899E-3</c:v>
                </c:pt>
                <c:pt idx="116">
                  <c:v>-7.092963687758266E-3</c:v>
                </c:pt>
                <c:pt idx="117">
                  <c:v>-7.4589474974885127E-3</c:v>
                </c:pt>
                <c:pt idx="118">
                  <c:v>2.5787117200175361E-2</c:v>
                </c:pt>
                <c:pt idx="119">
                  <c:v>5.8398060005678367E-4</c:v>
                </c:pt>
                <c:pt idx="120">
                  <c:v>-1.7420442322597495E-2</c:v>
                </c:pt>
                <c:pt idx="121">
                  <c:v>1.4573956182220488E-2</c:v>
                </c:pt>
                <c:pt idx="122">
                  <c:v>-2.3303798013701524E-4</c:v>
                </c:pt>
                <c:pt idx="123">
                  <c:v>-4.6361145076912929E-3</c:v>
                </c:pt>
                <c:pt idx="124">
                  <c:v>4.3164253725013809E-3</c:v>
                </c:pt>
                <c:pt idx="125">
                  <c:v>6.4346088561553346E-3</c:v>
                </c:pt>
                <c:pt idx="126">
                  <c:v>-8.8595648831567841E-3</c:v>
                </c:pt>
                <c:pt idx="127">
                  <c:v>-1.051140032072558E-2</c:v>
                </c:pt>
                <c:pt idx="128">
                  <c:v>-3.6397168653106143E-4</c:v>
                </c:pt>
                <c:pt idx="129">
                  <c:v>8.4272188010556751E-3</c:v>
                </c:pt>
                <c:pt idx="130">
                  <c:v>5.3850152855980798E-3</c:v>
                </c:pt>
                <c:pt idx="131">
                  <c:v>-1.2235031714493005E-2</c:v>
                </c:pt>
                <c:pt idx="132">
                  <c:v>-1.0005765322876083E-3</c:v>
                </c:pt>
                <c:pt idx="133">
                  <c:v>9.2441064856222492E-3</c:v>
                </c:pt>
                <c:pt idx="134">
                  <c:v>1.3127163255682948E-2</c:v>
                </c:pt>
                <c:pt idx="135">
                  <c:v>5.0095571710918219E-2</c:v>
                </c:pt>
                <c:pt idx="136">
                  <c:v>-1.8539183470433242E-2</c:v>
                </c:pt>
                <c:pt idx="137">
                  <c:v>-2.5402598515478825E-2</c:v>
                </c:pt>
                <c:pt idx="138">
                  <c:v>-2.2711773986595563E-2</c:v>
                </c:pt>
                <c:pt idx="139">
                  <c:v>-3.2804127374963378E-3</c:v>
                </c:pt>
                <c:pt idx="140">
                  <c:v>-1.2629063027623483E-2</c:v>
                </c:pt>
                <c:pt idx="141">
                  <c:v>-6.1600022560791921E-3</c:v>
                </c:pt>
                <c:pt idx="142">
                  <c:v>-1.0661470596840271E-2</c:v>
                </c:pt>
                <c:pt idx="143">
                  <c:v>-1.1230411066421706E-2</c:v>
                </c:pt>
                <c:pt idx="144">
                  <c:v>-4.190951656157129E-2</c:v>
                </c:pt>
                <c:pt idx="145">
                  <c:v>-3.7637240532969584E-3</c:v>
                </c:pt>
                <c:pt idx="146">
                  <c:v>-9.2489758146164589E-3</c:v>
                </c:pt>
                <c:pt idx="147">
                  <c:v>2.1704137396130502E-2</c:v>
                </c:pt>
                <c:pt idx="148">
                  <c:v>-7.6307771084168127E-2</c:v>
                </c:pt>
                <c:pt idx="149">
                  <c:v>-6.3171976736873586E-3</c:v>
                </c:pt>
                <c:pt idx="150">
                  <c:v>1.1683791570183328E-3</c:v>
                </c:pt>
                <c:pt idx="151">
                  <c:v>-2.5547478426770952E-3</c:v>
                </c:pt>
                <c:pt idx="152">
                  <c:v>1.2505997260069651E-2</c:v>
                </c:pt>
                <c:pt idx="153">
                  <c:v>1.0507020308352846E-2</c:v>
                </c:pt>
                <c:pt idx="154">
                  <c:v>-2.2829495773827534E-3</c:v>
                </c:pt>
                <c:pt idx="155">
                  <c:v>-7.4723459716824966E-3</c:v>
                </c:pt>
                <c:pt idx="156">
                  <c:v>1.3364250656214327E-2</c:v>
                </c:pt>
                <c:pt idx="157">
                  <c:v>-2.7105082083416594E-3</c:v>
                </c:pt>
                <c:pt idx="158">
                  <c:v>-1.8357426762562391E-2</c:v>
                </c:pt>
                <c:pt idx="159">
                  <c:v>-1.6321081718714287E-2</c:v>
                </c:pt>
                <c:pt idx="160">
                  <c:v>-4.3844393632344429E-3</c:v>
                </c:pt>
                <c:pt idx="161">
                  <c:v>-4.5093017221727219E-2</c:v>
                </c:pt>
                <c:pt idx="162">
                  <c:v>-8.9535746415853514E-3</c:v>
                </c:pt>
                <c:pt idx="163">
                  <c:v>1.1583165188075716E-2</c:v>
                </c:pt>
                <c:pt idx="164">
                  <c:v>3.6639471052420824E-2</c:v>
                </c:pt>
                <c:pt idx="165">
                  <c:v>-1.5017309358643661E-2</c:v>
                </c:pt>
                <c:pt idx="166">
                  <c:v>-6.116775393519216E-3</c:v>
                </c:pt>
                <c:pt idx="167">
                  <c:v>-3.2677836860993389E-2</c:v>
                </c:pt>
                <c:pt idx="168">
                  <c:v>9.9664104038222467E-3</c:v>
                </c:pt>
                <c:pt idx="169">
                  <c:v>-3.7454975075558346E-3</c:v>
                </c:pt>
                <c:pt idx="170">
                  <c:v>-1.4541980835705071E-2</c:v>
                </c:pt>
                <c:pt idx="171">
                  <c:v>2.4636402785687805E-2</c:v>
                </c:pt>
                <c:pt idx="172">
                  <c:v>-4.0970204585709803E-2</c:v>
                </c:pt>
                <c:pt idx="173">
                  <c:v>-2.5062016089593978E-2</c:v>
                </c:pt>
                <c:pt idx="174">
                  <c:v>1.8776426542007896E-2</c:v>
                </c:pt>
                <c:pt idx="175">
                  <c:v>3.8007270515832831E-2</c:v>
                </c:pt>
                <c:pt idx="176">
                  <c:v>-1.6549690278034782E-2</c:v>
                </c:pt>
                <c:pt idx="177">
                  <c:v>1.6038715939887483E-4</c:v>
                </c:pt>
                <c:pt idx="178">
                  <c:v>1.1858910118736261E-2</c:v>
                </c:pt>
                <c:pt idx="179">
                  <c:v>-8.9126856484361711E-3</c:v>
                </c:pt>
                <c:pt idx="180">
                  <c:v>-2.4294796295413118E-2</c:v>
                </c:pt>
                <c:pt idx="181">
                  <c:v>1.3610954857381358E-2</c:v>
                </c:pt>
                <c:pt idx="182">
                  <c:v>-1.4976790997498544E-2</c:v>
                </c:pt>
                <c:pt idx="183">
                  <c:v>-1.5116230486622325E-2</c:v>
                </c:pt>
                <c:pt idx="184">
                  <c:v>2.935927384319598E-2</c:v>
                </c:pt>
                <c:pt idx="185">
                  <c:v>-1.3023622516660196E-2</c:v>
                </c:pt>
                <c:pt idx="186">
                  <c:v>1.1209964221438107E-2</c:v>
                </c:pt>
                <c:pt idx="187">
                  <c:v>-1.3782463370272124E-2</c:v>
                </c:pt>
                <c:pt idx="188">
                  <c:v>-3.4186074350967641E-2</c:v>
                </c:pt>
                <c:pt idx="189">
                  <c:v>9.4860253208165074E-3</c:v>
                </c:pt>
                <c:pt idx="190">
                  <c:v>-1.440440440814747E-2</c:v>
                </c:pt>
                <c:pt idx="191">
                  <c:v>-8.463537176915668E-3</c:v>
                </c:pt>
                <c:pt idx="192">
                  <c:v>-3.130881876210289E-2</c:v>
                </c:pt>
                <c:pt idx="193">
                  <c:v>3.2265587086792537E-2</c:v>
                </c:pt>
                <c:pt idx="194">
                  <c:v>-1.3243387910358402E-2</c:v>
                </c:pt>
                <c:pt idx="195">
                  <c:v>-2.5527126653904084E-2</c:v>
                </c:pt>
                <c:pt idx="196">
                  <c:v>9.5470749337183518E-3</c:v>
                </c:pt>
                <c:pt idx="197">
                  <c:v>2.1759563583029187E-2</c:v>
                </c:pt>
                <c:pt idx="198">
                  <c:v>-2.450490174240029E-2</c:v>
                </c:pt>
                <c:pt idx="199">
                  <c:v>2.6355325188201083E-3</c:v>
                </c:pt>
                <c:pt idx="200">
                  <c:v>3.1556247011001161E-2</c:v>
                </c:pt>
                <c:pt idx="201">
                  <c:v>-3.0371021122896455E-2</c:v>
                </c:pt>
                <c:pt idx="202">
                  <c:v>-3.5668444442257348E-3</c:v>
                </c:pt>
                <c:pt idx="203">
                  <c:v>-8.7366236869436918E-4</c:v>
                </c:pt>
                <c:pt idx="204">
                  <c:v>2.2116062684417744E-2</c:v>
                </c:pt>
                <c:pt idx="205">
                  <c:v>-1.1882518721138961E-2</c:v>
                </c:pt>
                <c:pt idx="206">
                  <c:v>7.5888716143111309E-2</c:v>
                </c:pt>
                <c:pt idx="207">
                  <c:v>2.6620370591289542E-4</c:v>
                </c:pt>
                <c:pt idx="208">
                  <c:v>6.4007271562678452E-3</c:v>
                </c:pt>
                <c:pt idx="209">
                  <c:v>3.8857743883795384E-3</c:v>
                </c:pt>
                <c:pt idx="210">
                  <c:v>-4.9081353456122429E-3</c:v>
                </c:pt>
                <c:pt idx="211">
                  <c:v>-1.5511158986310778E-3</c:v>
                </c:pt>
                <c:pt idx="212">
                  <c:v>-4.6891417296569971E-3</c:v>
                </c:pt>
                <c:pt idx="213">
                  <c:v>-1.6069713078443435E-2</c:v>
                </c:pt>
                <c:pt idx="214">
                  <c:v>-2.1707378422925012E-3</c:v>
                </c:pt>
                <c:pt idx="215">
                  <c:v>1.5471503888449385E-2</c:v>
                </c:pt>
                <c:pt idx="216">
                  <c:v>-1.3284512974922627E-2</c:v>
                </c:pt>
                <c:pt idx="217">
                  <c:v>-3.2656064797023103E-3</c:v>
                </c:pt>
                <c:pt idx="218">
                  <c:v>6.9625569232835036E-4</c:v>
                </c:pt>
                <c:pt idx="219">
                  <c:v>2.1314160802763174E-3</c:v>
                </c:pt>
                <c:pt idx="220">
                  <c:v>2.1837860147268177E-2</c:v>
                </c:pt>
                <c:pt idx="221">
                  <c:v>1.3351863745375829E-3</c:v>
                </c:pt>
                <c:pt idx="222">
                  <c:v>-8.2140627994813312E-3</c:v>
                </c:pt>
                <c:pt idx="223">
                  <c:v>2.6736107552205169E-2</c:v>
                </c:pt>
                <c:pt idx="224">
                  <c:v>6.6415768920846212E-3</c:v>
                </c:pt>
                <c:pt idx="225">
                  <c:v>8.3606477714988602E-3</c:v>
                </c:pt>
                <c:pt idx="226">
                  <c:v>6.3781478614831858E-3</c:v>
                </c:pt>
                <c:pt idx="227">
                  <c:v>-4.3355913112040753E-3</c:v>
                </c:pt>
                <c:pt idx="228">
                  <c:v>6.0469063065904244E-3</c:v>
                </c:pt>
                <c:pt idx="229">
                  <c:v>9.1651065094705362E-3</c:v>
                </c:pt>
                <c:pt idx="230">
                  <c:v>-2.9854416108072566E-2</c:v>
                </c:pt>
                <c:pt idx="231">
                  <c:v>4.0443521489443562E-3</c:v>
                </c:pt>
                <c:pt idx="232">
                  <c:v>-2.2932930306584092E-2</c:v>
                </c:pt>
                <c:pt idx="233">
                  <c:v>2.0545600545290588E-2</c:v>
                </c:pt>
                <c:pt idx="234">
                  <c:v>-4.1685039279838413E-3</c:v>
                </c:pt>
                <c:pt idx="235">
                  <c:v>3.647920067536131E-3</c:v>
                </c:pt>
                <c:pt idx="236">
                  <c:v>-2.5735876478654E-2</c:v>
                </c:pt>
                <c:pt idx="237">
                  <c:v>1.0834439781455344E-2</c:v>
                </c:pt>
                <c:pt idx="238">
                  <c:v>-1.6157367262701901E-2</c:v>
                </c:pt>
                <c:pt idx="239">
                  <c:v>-1.7661035328525032E-2</c:v>
                </c:pt>
                <c:pt idx="243">
                  <c:v>-1.0996621873394158E-3</c:v>
                </c:pt>
                <c:pt idx="244" formatCode="0.000%">
                  <c:v>7.5888716143111309E-2</c:v>
                </c:pt>
                <c:pt idx="245" formatCode="0.000%">
                  <c:v>-7.6307771084168127E-2</c:v>
                </c:pt>
                <c:pt idx="246" formatCode="0.000%">
                  <c:v>1.9597030616508956E-2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D-4A08-A215-3F8FB4B7A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419823"/>
        <c:axId val="889046415"/>
      </c:lineChart>
      <c:dateAx>
        <c:axId val="10684198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046415"/>
        <c:crosses val="autoZero"/>
        <c:auto val="1"/>
        <c:lblOffset val="100"/>
        <c:baseTimeUnit val="days"/>
      </c:dateAx>
      <c:valAx>
        <c:axId val="88904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1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Risk unadjusted returns% vs Date(daily middle)</a:t>
            </a:r>
            <a:endParaRPr lang="en-US"/>
          </a:p>
        </c:rich>
      </c:tx>
      <c:layout>
        <c:manualLayout>
          <c:xMode val="edge"/>
          <c:yMode val="edge"/>
          <c:x val="0.2558541119860017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middle!$O$1:$O$2</c:f>
              <c:strCache>
                <c:ptCount val="2"/>
                <c:pt idx="0">
                  <c:v>risk unadjusted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middle!$B$3:$B$249</c:f>
              <c:numCache>
                <c:formatCode>m/d/yyyy</c:formatCode>
                <c:ptCount val="247"/>
                <c:pt idx="0">
                  <c:v>43376</c:v>
                </c:pt>
                <c:pt idx="1">
                  <c:v>43377</c:v>
                </c:pt>
                <c:pt idx="2">
                  <c:v>43378</c:v>
                </c:pt>
                <c:pt idx="3">
                  <c:v>43381</c:v>
                </c:pt>
                <c:pt idx="4">
                  <c:v>43382</c:v>
                </c:pt>
                <c:pt idx="5">
                  <c:v>43383</c:v>
                </c:pt>
                <c:pt idx="6">
                  <c:v>43384</c:v>
                </c:pt>
                <c:pt idx="7">
                  <c:v>43385</c:v>
                </c:pt>
                <c:pt idx="8">
                  <c:v>43388</c:v>
                </c:pt>
                <c:pt idx="9">
                  <c:v>43389</c:v>
                </c:pt>
                <c:pt idx="10">
                  <c:v>43390</c:v>
                </c:pt>
                <c:pt idx="11">
                  <c:v>43392</c:v>
                </c:pt>
                <c:pt idx="12">
                  <c:v>43395</c:v>
                </c:pt>
                <c:pt idx="13">
                  <c:v>43396</c:v>
                </c:pt>
                <c:pt idx="14">
                  <c:v>43397</c:v>
                </c:pt>
                <c:pt idx="15">
                  <c:v>43398</c:v>
                </c:pt>
                <c:pt idx="16">
                  <c:v>43399</c:v>
                </c:pt>
                <c:pt idx="17">
                  <c:v>43402</c:v>
                </c:pt>
                <c:pt idx="18">
                  <c:v>43403</c:v>
                </c:pt>
                <c:pt idx="19">
                  <c:v>43404</c:v>
                </c:pt>
                <c:pt idx="20">
                  <c:v>43405</c:v>
                </c:pt>
                <c:pt idx="21">
                  <c:v>43406</c:v>
                </c:pt>
                <c:pt idx="22">
                  <c:v>43409</c:v>
                </c:pt>
                <c:pt idx="23">
                  <c:v>43410</c:v>
                </c:pt>
                <c:pt idx="24">
                  <c:v>43413</c:v>
                </c:pt>
                <c:pt idx="25">
                  <c:v>43416</c:v>
                </c:pt>
                <c:pt idx="26">
                  <c:v>43417</c:v>
                </c:pt>
                <c:pt idx="27">
                  <c:v>43418</c:v>
                </c:pt>
                <c:pt idx="28">
                  <c:v>43419</c:v>
                </c:pt>
                <c:pt idx="29">
                  <c:v>43420</c:v>
                </c:pt>
                <c:pt idx="30">
                  <c:v>43423</c:v>
                </c:pt>
                <c:pt idx="31">
                  <c:v>43424</c:v>
                </c:pt>
                <c:pt idx="32">
                  <c:v>43426</c:v>
                </c:pt>
                <c:pt idx="33">
                  <c:v>43430</c:v>
                </c:pt>
                <c:pt idx="34">
                  <c:v>43431</c:v>
                </c:pt>
                <c:pt idx="35">
                  <c:v>43432</c:v>
                </c:pt>
                <c:pt idx="36">
                  <c:v>43433</c:v>
                </c:pt>
                <c:pt idx="37">
                  <c:v>43434</c:v>
                </c:pt>
                <c:pt idx="38">
                  <c:v>43437</c:v>
                </c:pt>
                <c:pt idx="39">
                  <c:v>43438</c:v>
                </c:pt>
                <c:pt idx="40">
                  <c:v>43439</c:v>
                </c:pt>
                <c:pt idx="41">
                  <c:v>43440</c:v>
                </c:pt>
                <c:pt idx="42">
                  <c:v>43441</c:v>
                </c:pt>
                <c:pt idx="43">
                  <c:v>43444</c:v>
                </c:pt>
                <c:pt idx="44">
                  <c:v>43445</c:v>
                </c:pt>
                <c:pt idx="45">
                  <c:v>43446</c:v>
                </c:pt>
                <c:pt idx="46">
                  <c:v>43447</c:v>
                </c:pt>
                <c:pt idx="47">
                  <c:v>43448</c:v>
                </c:pt>
                <c:pt idx="48">
                  <c:v>43451</c:v>
                </c:pt>
                <c:pt idx="49">
                  <c:v>43452</c:v>
                </c:pt>
                <c:pt idx="50">
                  <c:v>43453</c:v>
                </c:pt>
                <c:pt idx="51">
                  <c:v>43454</c:v>
                </c:pt>
                <c:pt idx="52">
                  <c:v>43455</c:v>
                </c:pt>
                <c:pt idx="53">
                  <c:v>43458</c:v>
                </c:pt>
                <c:pt idx="54">
                  <c:v>43460</c:v>
                </c:pt>
                <c:pt idx="55">
                  <c:v>43461</c:v>
                </c:pt>
                <c:pt idx="56">
                  <c:v>43462</c:v>
                </c:pt>
                <c:pt idx="57">
                  <c:v>43465</c:v>
                </c:pt>
                <c:pt idx="58">
                  <c:v>43466</c:v>
                </c:pt>
                <c:pt idx="59">
                  <c:v>43467</c:v>
                </c:pt>
                <c:pt idx="60">
                  <c:v>43468</c:v>
                </c:pt>
                <c:pt idx="61">
                  <c:v>43469</c:v>
                </c:pt>
                <c:pt idx="62">
                  <c:v>43472</c:v>
                </c:pt>
                <c:pt idx="63">
                  <c:v>43473</c:v>
                </c:pt>
                <c:pt idx="64">
                  <c:v>43474</c:v>
                </c:pt>
                <c:pt idx="65">
                  <c:v>43475</c:v>
                </c:pt>
                <c:pt idx="66">
                  <c:v>43476</c:v>
                </c:pt>
                <c:pt idx="67">
                  <c:v>43479</c:v>
                </c:pt>
                <c:pt idx="68">
                  <c:v>43480</c:v>
                </c:pt>
                <c:pt idx="69">
                  <c:v>43481</c:v>
                </c:pt>
                <c:pt idx="70">
                  <c:v>43482</c:v>
                </c:pt>
                <c:pt idx="71">
                  <c:v>43483</c:v>
                </c:pt>
                <c:pt idx="72">
                  <c:v>43486</c:v>
                </c:pt>
                <c:pt idx="73">
                  <c:v>43487</c:v>
                </c:pt>
                <c:pt idx="74">
                  <c:v>43488</c:v>
                </c:pt>
                <c:pt idx="75">
                  <c:v>43489</c:v>
                </c:pt>
                <c:pt idx="76">
                  <c:v>43490</c:v>
                </c:pt>
                <c:pt idx="77">
                  <c:v>43493</c:v>
                </c:pt>
                <c:pt idx="78">
                  <c:v>43494</c:v>
                </c:pt>
                <c:pt idx="79">
                  <c:v>43495</c:v>
                </c:pt>
                <c:pt idx="80">
                  <c:v>43496</c:v>
                </c:pt>
                <c:pt idx="81">
                  <c:v>43497</c:v>
                </c:pt>
                <c:pt idx="82">
                  <c:v>43500</c:v>
                </c:pt>
                <c:pt idx="83">
                  <c:v>43501</c:v>
                </c:pt>
                <c:pt idx="84">
                  <c:v>43502</c:v>
                </c:pt>
                <c:pt idx="85">
                  <c:v>43503</c:v>
                </c:pt>
                <c:pt idx="86">
                  <c:v>43504</c:v>
                </c:pt>
                <c:pt idx="87">
                  <c:v>43507</c:v>
                </c:pt>
                <c:pt idx="88">
                  <c:v>43508</c:v>
                </c:pt>
                <c:pt idx="89">
                  <c:v>43509</c:v>
                </c:pt>
                <c:pt idx="90">
                  <c:v>43510</c:v>
                </c:pt>
                <c:pt idx="91">
                  <c:v>43511</c:v>
                </c:pt>
                <c:pt idx="92">
                  <c:v>43514</c:v>
                </c:pt>
                <c:pt idx="93">
                  <c:v>43516</c:v>
                </c:pt>
                <c:pt idx="94">
                  <c:v>43517</c:v>
                </c:pt>
                <c:pt idx="95">
                  <c:v>43518</c:v>
                </c:pt>
                <c:pt idx="96">
                  <c:v>43521</c:v>
                </c:pt>
                <c:pt idx="97">
                  <c:v>43522</c:v>
                </c:pt>
                <c:pt idx="98">
                  <c:v>43523</c:v>
                </c:pt>
                <c:pt idx="99">
                  <c:v>43524</c:v>
                </c:pt>
                <c:pt idx="100">
                  <c:v>43525</c:v>
                </c:pt>
                <c:pt idx="101">
                  <c:v>43529</c:v>
                </c:pt>
                <c:pt idx="102">
                  <c:v>43530</c:v>
                </c:pt>
                <c:pt idx="103">
                  <c:v>43531</c:v>
                </c:pt>
                <c:pt idx="104">
                  <c:v>43532</c:v>
                </c:pt>
                <c:pt idx="105">
                  <c:v>43535</c:v>
                </c:pt>
                <c:pt idx="106">
                  <c:v>43536</c:v>
                </c:pt>
                <c:pt idx="107">
                  <c:v>43537</c:v>
                </c:pt>
                <c:pt idx="108">
                  <c:v>43538</c:v>
                </c:pt>
                <c:pt idx="109">
                  <c:v>43539</c:v>
                </c:pt>
                <c:pt idx="110">
                  <c:v>43542</c:v>
                </c:pt>
                <c:pt idx="111">
                  <c:v>43543</c:v>
                </c:pt>
                <c:pt idx="112">
                  <c:v>43544</c:v>
                </c:pt>
                <c:pt idx="113">
                  <c:v>43546</c:v>
                </c:pt>
                <c:pt idx="114">
                  <c:v>43549</c:v>
                </c:pt>
                <c:pt idx="115">
                  <c:v>43550</c:v>
                </c:pt>
                <c:pt idx="116">
                  <c:v>43551</c:v>
                </c:pt>
                <c:pt idx="117">
                  <c:v>43552</c:v>
                </c:pt>
                <c:pt idx="118">
                  <c:v>43553</c:v>
                </c:pt>
                <c:pt idx="119">
                  <c:v>43557</c:v>
                </c:pt>
                <c:pt idx="120">
                  <c:v>43558</c:v>
                </c:pt>
                <c:pt idx="121">
                  <c:v>43559</c:v>
                </c:pt>
                <c:pt idx="122">
                  <c:v>43560</c:v>
                </c:pt>
                <c:pt idx="123">
                  <c:v>43563</c:v>
                </c:pt>
                <c:pt idx="124">
                  <c:v>43564</c:v>
                </c:pt>
                <c:pt idx="125">
                  <c:v>43565</c:v>
                </c:pt>
                <c:pt idx="126">
                  <c:v>43566</c:v>
                </c:pt>
                <c:pt idx="127">
                  <c:v>43567</c:v>
                </c:pt>
                <c:pt idx="128">
                  <c:v>43570</c:v>
                </c:pt>
                <c:pt idx="129">
                  <c:v>43571</c:v>
                </c:pt>
                <c:pt idx="130">
                  <c:v>43573</c:v>
                </c:pt>
                <c:pt idx="131">
                  <c:v>43577</c:v>
                </c:pt>
                <c:pt idx="132">
                  <c:v>43578</c:v>
                </c:pt>
                <c:pt idx="133">
                  <c:v>43579</c:v>
                </c:pt>
                <c:pt idx="134">
                  <c:v>43580</c:v>
                </c:pt>
                <c:pt idx="135">
                  <c:v>43581</c:v>
                </c:pt>
                <c:pt idx="136">
                  <c:v>43585</c:v>
                </c:pt>
                <c:pt idx="137">
                  <c:v>43587</c:v>
                </c:pt>
                <c:pt idx="138">
                  <c:v>43588</c:v>
                </c:pt>
                <c:pt idx="139">
                  <c:v>43591</c:v>
                </c:pt>
                <c:pt idx="140">
                  <c:v>43592</c:v>
                </c:pt>
                <c:pt idx="141">
                  <c:v>43593</c:v>
                </c:pt>
                <c:pt idx="142">
                  <c:v>43594</c:v>
                </c:pt>
                <c:pt idx="143">
                  <c:v>43595</c:v>
                </c:pt>
                <c:pt idx="144">
                  <c:v>43598</c:v>
                </c:pt>
                <c:pt idx="145">
                  <c:v>43599</c:v>
                </c:pt>
                <c:pt idx="146">
                  <c:v>43600</c:v>
                </c:pt>
                <c:pt idx="147">
                  <c:v>43601</c:v>
                </c:pt>
                <c:pt idx="148">
                  <c:v>43602</c:v>
                </c:pt>
                <c:pt idx="149">
                  <c:v>43605</c:v>
                </c:pt>
                <c:pt idx="150">
                  <c:v>43606</c:v>
                </c:pt>
                <c:pt idx="151">
                  <c:v>43607</c:v>
                </c:pt>
                <c:pt idx="152">
                  <c:v>43608</c:v>
                </c:pt>
                <c:pt idx="153">
                  <c:v>43609</c:v>
                </c:pt>
                <c:pt idx="154">
                  <c:v>43612</c:v>
                </c:pt>
                <c:pt idx="155">
                  <c:v>43613</c:v>
                </c:pt>
                <c:pt idx="156">
                  <c:v>43614</c:v>
                </c:pt>
                <c:pt idx="157">
                  <c:v>43615</c:v>
                </c:pt>
                <c:pt idx="158">
                  <c:v>43616</c:v>
                </c:pt>
                <c:pt idx="159">
                  <c:v>43619</c:v>
                </c:pt>
                <c:pt idx="160">
                  <c:v>43620</c:v>
                </c:pt>
                <c:pt idx="161">
                  <c:v>43622</c:v>
                </c:pt>
                <c:pt idx="162">
                  <c:v>43623</c:v>
                </c:pt>
                <c:pt idx="163">
                  <c:v>43626</c:v>
                </c:pt>
                <c:pt idx="164">
                  <c:v>43627</c:v>
                </c:pt>
                <c:pt idx="165">
                  <c:v>43628</c:v>
                </c:pt>
                <c:pt idx="166">
                  <c:v>43629</c:v>
                </c:pt>
                <c:pt idx="167">
                  <c:v>43630</c:v>
                </c:pt>
                <c:pt idx="168">
                  <c:v>43633</c:v>
                </c:pt>
                <c:pt idx="169">
                  <c:v>43634</c:v>
                </c:pt>
                <c:pt idx="170">
                  <c:v>43635</c:v>
                </c:pt>
                <c:pt idx="171">
                  <c:v>43636</c:v>
                </c:pt>
                <c:pt idx="172">
                  <c:v>43637</c:v>
                </c:pt>
                <c:pt idx="173">
                  <c:v>43640</c:v>
                </c:pt>
                <c:pt idx="174">
                  <c:v>43641</c:v>
                </c:pt>
                <c:pt idx="175">
                  <c:v>43642</c:v>
                </c:pt>
                <c:pt idx="176">
                  <c:v>43643</c:v>
                </c:pt>
                <c:pt idx="177">
                  <c:v>43644</c:v>
                </c:pt>
                <c:pt idx="178">
                  <c:v>43647</c:v>
                </c:pt>
                <c:pt idx="179">
                  <c:v>43648</c:v>
                </c:pt>
                <c:pt idx="180">
                  <c:v>43649</c:v>
                </c:pt>
                <c:pt idx="181">
                  <c:v>43650</c:v>
                </c:pt>
                <c:pt idx="182">
                  <c:v>43651</c:v>
                </c:pt>
                <c:pt idx="183">
                  <c:v>43654</c:v>
                </c:pt>
                <c:pt idx="184">
                  <c:v>43655</c:v>
                </c:pt>
                <c:pt idx="185">
                  <c:v>43656</c:v>
                </c:pt>
                <c:pt idx="186">
                  <c:v>43657</c:v>
                </c:pt>
                <c:pt idx="187">
                  <c:v>43658</c:v>
                </c:pt>
                <c:pt idx="188">
                  <c:v>43661</c:v>
                </c:pt>
                <c:pt idx="189">
                  <c:v>43662</c:v>
                </c:pt>
                <c:pt idx="190">
                  <c:v>43663</c:v>
                </c:pt>
                <c:pt idx="191">
                  <c:v>43664</c:v>
                </c:pt>
                <c:pt idx="192">
                  <c:v>43665</c:v>
                </c:pt>
                <c:pt idx="193">
                  <c:v>43668</c:v>
                </c:pt>
                <c:pt idx="194">
                  <c:v>43669</c:v>
                </c:pt>
                <c:pt idx="195">
                  <c:v>43670</c:v>
                </c:pt>
                <c:pt idx="196">
                  <c:v>43671</c:v>
                </c:pt>
                <c:pt idx="197">
                  <c:v>43672</c:v>
                </c:pt>
                <c:pt idx="198">
                  <c:v>43675</c:v>
                </c:pt>
                <c:pt idx="199">
                  <c:v>43676</c:v>
                </c:pt>
                <c:pt idx="200">
                  <c:v>43677</c:v>
                </c:pt>
                <c:pt idx="201">
                  <c:v>43678</c:v>
                </c:pt>
                <c:pt idx="202">
                  <c:v>43679</c:v>
                </c:pt>
                <c:pt idx="203">
                  <c:v>43682</c:v>
                </c:pt>
                <c:pt idx="204">
                  <c:v>43683</c:v>
                </c:pt>
                <c:pt idx="205">
                  <c:v>43684</c:v>
                </c:pt>
                <c:pt idx="206">
                  <c:v>43685</c:v>
                </c:pt>
                <c:pt idx="207">
                  <c:v>43686</c:v>
                </c:pt>
                <c:pt idx="208">
                  <c:v>43690</c:v>
                </c:pt>
                <c:pt idx="209">
                  <c:v>43691</c:v>
                </c:pt>
                <c:pt idx="210">
                  <c:v>43693</c:v>
                </c:pt>
                <c:pt idx="211">
                  <c:v>43696</c:v>
                </c:pt>
                <c:pt idx="212">
                  <c:v>43697</c:v>
                </c:pt>
                <c:pt idx="213">
                  <c:v>43698</c:v>
                </c:pt>
                <c:pt idx="214">
                  <c:v>43699</c:v>
                </c:pt>
                <c:pt idx="215">
                  <c:v>43700</c:v>
                </c:pt>
                <c:pt idx="216">
                  <c:v>43703</c:v>
                </c:pt>
                <c:pt idx="217">
                  <c:v>43704</c:v>
                </c:pt>
                <c:pt idx="218">
                  <c:v>43705</c:v>
                </c:pt>
                <c:pt idx="219">
                  <c:v>43706</c:v>
                </c:pt>
                <c:pt idx="220">
                  <c:v>43707</c:v>
                </c:pt>
                <c:pt idx="221">
                  <c:v>43711</c:v>
                </c:pt>
                <c:pt idx="222">
                  <c:v>43712</c:v>
                </c:pt>
                <c:pt idx="223">
                  <c:v>43713</c:v>
                </c:pt>
                <c:pt idx="224">
                  <c:v>43714</c:v>
                </c:pt>
                <c:pt idx="225">
                  <c:v>43717</c:v>
                </c:pt>
                <c:pt idx="226">
                  <c:v>43719</c:v>
                </c:pt>
                <c:pt idx="227">
                  <c:v>43720</c:v>
                </c:pt>
                <c:pt idx="228">
                  <c:v>43721</c:v>
                </c:pt>
                <c:pt idx="229">
                  <c:v>43724</c:v>
                </c:pt>
                <c:pt idx="230">
                  <c:v>43725</c:v>
                </c:pt>
                <c:pt idx="231">
                  <c:v>43726</c:v>
                </c:pt>
                <c:pt idx="232">
                  <c:v>43727</c:v>
                </c:pt>
                <c:pt idx="233">
                  <c:v>43728</c:v>
                </c:pt>
                <c:pt idx="234">
                  <c:v>43731</c:v>
                </c:pt>
                <c:pt idx="235">
                  <c:v>43732</c:v>
                </c:pt>
                <c:pt idx="236">
                  <c:v>43733</c:v>
                </c:pt>
                <c:pt idx="237">
                  <c:v>43734</c:v>
                </c:pt>
                <c:pt idx="238">
                  <c:v>43735</c:v>
                </c:pt>
                <c:pt idx="239">
                  <c:v>43738</c:v>
                </c:pt>
              </c:numCache>
            </c:numRef>
          </c:cat>
          <c:val>
            <c:numRef>
              <c:f>middle!$O$3:$O$249</c:f>
              <c:numCache>
                <c:formatCode>0.0000%</c:formatCode>
                <c:ptCount val="247"/>
                <c:pt idx="0">
                  <c:v>2.0663825390675743E-3</c:v>
                </c:pt>
                <c:pt idx="1">
                  <c:v>-2.0427890192035086E-2</c:v>
                </c:pt>
                <c:pt idx="2">
                  <c:v>-1.763041905137817E-2</c:v>
                </c:pt>
                <c:pt idx="3">
                  <c:v>-9.4421750485501298E-3</c:v>
                </c:pt>
                <c:pt idx="4">
                  <c:v>4.1846944294212991E-2</c:v>
                </c:pt>
                <c:pt idx="5">
                  <c:v>1.8428395302057032E-2</c:v>
                </c:pt>
                <c:pt idx="6">
                  <c:v>-3.1729850270786848E-2</c:v>
                </c:pt>
                <c:pt idx="7">
                  <c:v>-2.349147858129897E-2</c:v>
                </c:pt>
                <c:pt idx="8">
                  <c:v>2.0956873315363819E-2</c:v>
                </c:pt>
                <c:pt idx="9">
                  <c:v>2.9833014322486997E-2</c:v>
                </c:pt>
                <c:pt idx="10">
                  <c:v>-2.819970518490034E-2</c:v>
                </c:pt>
                <c:pt idx="11">
                  <c:v>-7.1226010683901305E-3</c:v>
                </c:pt>
                <c:pt idx="12">
                  <c:v>1.0760544669545033E-2</c:v>
                </c:pt>
                <c:pt idx="13">
                  <c:v>-2.37234671748703E-2</c:v>
                </c:pt>
                <c:pt idx="14">
                  <c:v>-5.8562197092082782E-3</c:v>
                </c:pt>
                <c:pt idx="15">
                  <c:v>-1.9703432866138626E-2</c:v>
                </c:pt>
                <c:pt idx="16">
                  <c:v>1.2432656444259942E-3</c:v>
                </c:pt>
                <c:pt idx="17">
                  <c:v>6.9674392935982349E-2</c:v>
                </c:pt>
                <c:pt idx="18">
                  <c:v>-3.3535405649424859E-3</c:v>
                </c:pt>
                <c:pt idx="19">
                  <c:v>3.1512876925067823E-2</c:v>
                </c:pt>
                <c:pt idx="20">
                  <c:v>-2.6974468352047895E-3</c:v>
                </c:pt>
                <c:pt idx="21">
                  <c:v>-1.037866398289093E-2</c:v>
                </c:pt>
                <c:pt idx="22">
                  <c:v>-1.7161380537723547E-3</c:v>
                </c:pt>
                <c:pt idx="23">
                  <c:v>7.7040621418567028E-3</c:v>
                </c:pt>
                <c:pt idx="24">
                  <c:v>3.4687559234219914E-2</c:v>
                </c:pt>
                <c:pt idx="25">
                  <c:v>-2.1433805569125497E-2</c:v>
                </c:pt>
                <c:pt idx="26">
                  <c:v>-2.6583463338533484E-2</c:v>
                </c:pt>
                <c:pt idx="27">
                  <c:v>1.0705814475286761E-2</c:v>
                </c:pt>
                <c:pt idx="28">
                  <c:v>-5.3913484713941397E-3</c:v>
                </c:pt>
                <c:pt idx="29">
                  <c:v>2.040686180728299E-3</c:v>
                </c:pt>
                <c:pt idx="30">
                  <c:v>1.3746579265576361E-2</c:v>
                </c:pt>
                <c:pt idx="31">
                  <c:v>-1.8143009605122787E-2</c:v>
                </c:pt>
                <c:pt idx="32">
                  <c:v>1.5025575447570333E-2</c:v>
                </c:pt>
                <c:pt idx="33">
                  <c:v>7.0551181102362489E-3</c:v>
                </c:pt>
                <c:pt idx="34">
                  <c:v>-1.1321698880340361E-2</c:v>
                </c:pt>
                <c:pt idx="35">
                  <c:v>1.0755409338226278E-3</c:v>
                </c:pt>
                <c:pt idx="36">
                  <c:v>5.4351260822853671E-3</c:v>
                </c:pt>
                <c:pt idx="37">
                  <c:v>2.7971588409076622E-2</c:v>
                </c:pt>
                <c:pt idx="38">
                  <c:v>-1.3268925033630943E-2</c:v>
                </c:pt>
                <c:pt idx="39">
                  <c:v>2.813410175373357E-2</c:v>
                </c:pt>
                <c:pt idx="40">
                  <c:v>-3.0619010306792815E-2</c:v>
                </c:pt>
                <c:pt idx="41">
                  <c:v>-5.7638500279798575E-2</c:v>
                </c:pt>
                <c:pt idx="42">
                  <c:v>6.5980469780944841E-4</c:v>
                </c:pt>
                <c:pt idx="43">
                  <c:v>-2.5781353026506602E-2</c:v>
                </c:pt>
                <c:pt idx="44">
                  <c:v>3.1810490693739732E-3</c:v>
                </c:pt>
                <c:pt idx="45">
                  <c:v>8.9056807448387836E-3</c:v>
                </c:pt>
                <c:pt idx="46">
                  <c:v>9.4957870803797084E-3</c:v>
                </c:pt>
                <c:pt idx="47">
                  <c:v>-2.9345521992580788E-2</c:v>
                </c:pt>
                <c:pt idx="48">
                  <c:v>2.6615710093496212E-2</c:v>
                </c:pt>
                <c:pt idx="49">
                  <c:v>-1.4026457488532812E-2</c:v>
                </c:pt>
                <c:pt idx="50">
                  <c:v>-2.0226537216828477E-3</c:v>
                </c:pt>
                <c:pt idx="51">
                  <c:v>-1.1484934468315092E-2</c:v>
                </c:pt>
                <c:pt idx="52">
                  <c:v>-8.4745762711865031E-3</c:v>
                </c:pt>
                <c:pt idx="53">
                  <c:v>-7.5130962227735482E-3</c:v>
                </c:pt>
                <c:pt idx="54">
                  <c:v>3.819709702062643E-3</c:v>
                </c:pt>
                <c:pt idx="55">
                  <c:v>-8.9940500899405012E-3</c:v>
                </c:pt>
                <c:pt idx="56">
                  <c:v>1.8709857581681061E-2</c:v>
                </c:pt>
                <c:pt idx="57">
                  <c:v>1.2952302631578854E-2</c:v>
                </c:pt>
                <c:pt idx="58">
                  <c:v>4.7358094851501623E-4</c:v>
                </c:pt>
                <c:pt idx="59">
                  <c:v>-1.2104408980254168E-2</c:v>
                </c:pt>
                <c:pt idx="60">
                  <c:v>-1.5059210075980559E-2</c:v>
                </c:pt>
                <c:pt idx="61">
                  <c:v>1.8069358537771908E-2</c:v>
                </c:pt>
                <c:pt idx="62">
                  <c:v>-3.8227865383303541E-3</c:v>
                </c:pt>
                <c:pt idx="63">
                  <c:v>3.0973754539847905E-2</c:v>
                </c:pt>
                <c:pt idx="64">
                  <c:v>1.1964107676969093E-2</c:v>
                </c:pt>
                <c:pt idx="65">
                  <c:v>2.7914614121510674E-2</c:v>
                </c:pt>
                <c:pt idx="66">
                  <c:v>-6.2619808306708978E-3</c:v>
                </c:pt>
                <c:pt idx="67">
                  <c:v>-3.5365226337448559E-3</c:v>
                </c:pt>
                <c:pt idx="68">
                  <c:v>2.2649545073239921E-2</c:v>
                </c:pt>
                <c:pt idx="69">
                  <c:v>2.7763755678950602E-3</c:v>
                </c:pt>
                <c:pt idx="70">
                  <c:v>-1.988421847470434E-2</c:v>
                </c:pt>
                <c:pt idx="71">
                  <c:v>-2.9532614278376407E-3</c:v>
                </c:pt>
                <c:pt idx="72">
                  <c:v>6.6967160334836387E-3</c:v>
                </c:pt>
                <c:pt idx="73">
                  <c:v>1.5862862990917201E-2</c:v>
                </c:pt>
                <c:pt idx="74">
                  <c:v>-6.9260798388112331E-3</c:v>
                </c:pt>
                <c:pt idx="75">
                  <c:v>5.6429114887140905E-3</c:v>
                </c:pt>
                <c:pt idx="76">
                  <c:v>-5.3590568060021436E-3</c:v>
                </c:pt>
                <c:pt idx="77">
                  <c:v>-3.5750507099391399E-2</c:v>
                </c:pt>
                <c:pt idx="78">
                  <c:v>7.7570339205889783E-3</c:v>
                </c:pt>
                <c:pt idx="79">
                  <c:v>1.8003913894324795E-2</c:v>
                </c:pt>
                <c:pt idx="80">
                  <c:v>1.3328207099833515E-2</c:v>
                </c:pt>
                <c:pt idx="81">
                  <c:v>1.9160237764006546E-2</c:v>
                </c:pt>
                <c:pt idx="82">
                  <c:v>-4.3370354284296142E-2</c:v>
                </c:pt>
                <c:pt idx="83">
                  <c:v>-2.6786872486703823E-2</c:v>
                </c:pt>
                <c:pt idx="84">
                  <c:v>2.4925024991669504E-2</c:v>
                </c:pt>
                <c:pt idx="85">
                  <c:v>2.0417452370115004E-2</c:v>
                </c:pt>
                <c:pt idx="86">
                  <c:v>-2.3959727266934246E-2</c:v>
                </c:pt>
                <c:pt idx="87">
                  <c:v>3.9172161650453743E-3</c:v>
                </c:pt>
                <c:pt idx="88">
                  <c:v>7.5437341484034005E-3</c:v>
                </c:pt>
                <c:pt idx="89">
                  <c:v>-2.7625379203511234E-2</c:v>
                </c:pt>
                <c:pt idx="90">
                  <c:v>2.1905077995353168E-3</c:v>
                </c:pt>
                <c:pt idx="91">
                  <c:v>-3.411047820903431E-2</c:v>
                </c:pt>
                <c:pt idx="92">
                  <c:v>-8.6401974902282856E-3</c:v>
                </c:pt>
                <c:pt idx="93">
                  <c:v>6.9862350418481763E-3</c:v>
                </c:pt>
                <c:pt idx="94">
                  <c:v>1.0097540870998794E-2</c:v>
                </c:pt>
                <c:pt idx="95">
                  <c:v>-1.7681060863651201E-3</c:v>
                </c:pt>
                <c:pt idx="96">
                  <c:v>-2.7454186252469637E-2</c:v>
                </c:pt>
                <c:pt idx="97">
                  <c:v>1.1697954609134243E-2</c:v>
                </c:pt>
                <c:pt idx="98">
                  <c:v>-1.1078030880010449E-3</c:v>
                </c:pt>
                <c:pt idx="99">
                  <c:v>-7.7632217370208947E-3</c:v>
                </c:pt>
                <c:pt idx="100">
                  <c:v>2.0747467691233003E-2</c:v>
                </c:pt>
                <c:pt idx="101">
                  <c:v>1.5945797974267692E-2</c:v>
                </c:pt>
                <c:pt idx="102">
                  <c:v>-1.3472549680030007E-4</c:v>
                </c:pt>
                <c:pt idx="103">
                  <c:v>-1.4282826921781342E-2</c:v>
                </c:pt>
                <c:pt idx="104">
                  <c:v>1.4284737885312072E-2</c:v>
                </c:pt>
                <c:pt idx="105">
                  <c:v>2.0013477088948819E-2</c:v>
                </c:pt>
                <c:pt idx="106">
                  <c:v>3.0389112770033692E-2</c:v>
                </c:pt>
                <c:pt idx="107">
                  <c:v>-1.1540680900173111E-2</c:v>
                </c:pt>
                <c:pt idx="108">
                  <c:v>2.0821171434131095E-2</c:v>
                </c:pt>
                <c:pt idx="109">
                  <c:v>-1.0166476045240819E-2</c:v>
                </c:pt>
                <c:pt idx="110">
                  <c:v>7.5105918603158598E-3</c:v>
                </c:pt>
                <c:pt idx="111">
                  <c:v>-4.4600191143679226E-4</c:v>
                </c:pt>
                <c:pt idx="112">
                  <c:v>-1.0198878123405845E-3</c:v>
                </c:pt>
                <c:pt idx="113">
                  <c:v>-1.0911179173047561E-2</c:v>
                </c:pt>
                <c:pt idx="114">
                  <c:v>7.4188762015353852E-3</c:v>
                </c:pt>
                <c:pt idx="115">
                  <c:v>8.5809426229508778E-3</c:v>
                </c:pt>
                <c:pt idx="116">
                  <c:v>-6.9206349206349781E-3</c:v>
                </c:pt>
                <c:pt idx="117">
                  <c:v>-7.2885365385844027E-3</c:v>
                </c:pt>
                <c:pt idx="118">
                  <c:v>2.5954788433052073E-2</c:v>
                </c:pt>
                <c:pt idx="119">
                  <c:v>7.5329566854993434E-4</c:v>
                </c:pt>
                <c:pt idx="120">
                  <c:v>-1.7250031363693387E-2</c:v>
                </c:pt>
                <c:pt idx="121">
                  <c:v>1.4744367141124598E-2</c:v>
                </c:pt>
                <c:pt idx="122">
                  <c:v>-6.2900993835645396E-5</c:v>
                </c:pt>
                <c:pt idx="123">
                  <c:v>-4.4662514939926628E-3</c:v>
                </c:pt>
                <c:pt idx="124">
                  <c:v>4.4862883862000109E-3</c:v>
                </c:pt>
                <c:pt idx="125">
                  <c:v>6.6050198150594446E-3</c:v>
                </c:pt>
                <c:pt idx="126">
                  <c:v>-8.6864141982252781E-3</c:v>
                </c:pt>
                <c:pt idx="127">
                  <c:v>-1.0338523608396813E-2</c:v>
                </c:pt>
                <c:pt idx="128">
                  <c:v>-1.9109497420229433E-4</c:v>
                </c:pt>
                <c:pt idx="129">
                  <c:v>8.600917431192661E-3</c:v>
                </c:pt>
                <c:pt idx="130">
                  <c:v>5.5587139157350657E-3</c:v>
                </c:pt>
                <c:pt idx="131">
                  <c:v>-1.2061059111753279E-2</c:v>
                </c:pt>
                <c:pt idx="132">
                  <c:v>-8.2660392954788232E-4</c:v>
                </c:pt>
                <c:pt idx="133">
                  <c:v>9.418353060964715E-3</c:v>
                </c:pt>
                <c:pt idx="134">
                  <c:v>1.3302231748833633E-2</c:v>
                </c:pt>
                <c:pt idx="135">
                  <c:v>5.0270640204068906E-2</c:v>
                </c:pt>
                <c:pt idx="136">
                  <c:v>-1.8363841004679818E-2</c:v>
                </c:pt>
                <c:pt idx="137">
                  <c:v>-2.5224790296300741E-2</c:v>
                </c:pt>
                <c:pt idx="138">
                  <c:v>-2.253451371262296E-2</c:v>
                </c:pt>
                <c:pt idx="139">
                  <c:v>-3.1034264361264746E-3</c:v>
                </c:pt>
                <c:pt idx="140">
                  <c:v>-1.2452350698856359E-2</c:v>
                </c:pt>
                <c:pt idx="141">
                  <c:v>-5.9830159547093293E-3</c:v>
                </c:pt>
                <c:pt idx="142">
                  <c:v>-1.0484758268073147E-2</c:v>
                </c:pt>
                <c:pt idx="143">
                  <c:v>-1.1053698737654582E-2</c:v>
                </c:pt>
                <c:pt idx="144">
                  <c:v>-4.173280423280417E-2</c:v>
                </c:pt>
                <c:pt idx="145">
                  <c:v>-3.5889295327490131E-3</c:v>
                </c:pt>
                <c:pt idx="146">
                  <c:v>-9.0739073214657733E-3</c:v>
                </c:pt>
                <c:pt idx="147">
                  <c:v>2.1878931916678446E-2</c:v>
                </c:pt>
                <c:pt idx="148">
                  <c:v>-7.61337984814284E-2</c:v>
                </c:pt>
                <c:pt idx="149">
                  <c:v>-6.1454168517695506E-3</c:v>
                </c:pt>
                <c:pt idx="150">
                  <c:v>1.3409818967443602E-3</c:v>
                </c:pt>
                <c:pt idx="151">
                  <c:v>-2.3807752399373694E-3</c:v>
                </c:pt>
                <c:pt idx="152">
                  <c:v>1.2678052054590199E-2</c:v>
                </c:pt>
                <c:pt idx="153">
                  <c:v>1.0678253185065174E-2</c:v>
                </c:pt>
                <c:pt idx="154">
                  <c:v>-2.1130865636841234E-3</c:v>
                </c:pt>
                <c:pt idx="155">
                  <c:v>-7.3019350127783867E-3</c:v>
                </c:pt>
                <c:pt idx="156">
                  <c:v>1.3534387642515697E-2</c:v>
                </c:pt>
                <c:pt idx="157">
                  <c:v>-2.5400972494375499E-3</c:v>
                </c:pt>
                <c:pt idx="158">
                  <c:v>-1.8189755529685679E-2</c:v>
                </c:pt>
                <c:pt idx="159">
                  <c:v>-1.6155328294056751E-2</c:v>
                </c:pt>
                <c:pt idx="160">
                  <c:v>-4.2181379933714288E-3</c:v>
                </c:pt>
                <c:pt idx="161">
                  <c:v>-4.4931921331316259E-2</c:v>
                </c:pt>
                <c:pt idx="162">
                  <c:v>-8.7913828607634331E-3</c:v>
                </c:pt>
                <c:pt idx="163">
                  <c:v>1.1745904914103112E-2</c:v>
                </c:pt>
                <c:pt idx="164">
                  <c:v>3.6803032696256441E-2</c:v>
                </c:pt>
                <c:pt idx="165">
                  <c:v>-1.4853747714808045E-2</c:v>
                </c:pt>
                <c:pt idx="166">
                  <c:v>-5.9537616948890787E-3</c:v>
                </c:pt>
                <c:pt idx="167">
                  <c:v>-3.2514001244555037E-2</c:v>
                </c:pt>
                <c:pt idx="168">
                  <c:v>1.0130246020260603E-2</c:v>
                </c:pt>
                <c:pt idx="169">
                  <c:v>-3.5816618911174783E-3</c:v>
                </c:pt>
                <c:pt idx="170">
                  <c:v>-1.4378145219266714E-2</c:v>
                </c:pt>
                <c:pt idx="171">
                  <c:v>2.4799416484317941E-2</c:v>
                </c:pt>
                <c:pt idx="172">
                  <c:v>-4.0806642941874187E-2</c:v>
                </c:pt>
                <c:pt idx="173">
                  <c:v>-2.4899002390963841E-2</c:v>
                </c:pt>
                <c:pt idx="174">
                  <c:v>1.8939714213240772E-2</c:v>
                </c:pt>
                <c:pt idx="175">
                  <c:v>3.8171106132271183E-2</c:v>
                </c:pt>
                <c:pt idx="176">
                  <c:v>-1.6385580688993685E-2</c:v>
                </c:pt>
                <c:pt idx="177">
                  <c:v>3.2504469364545019E-4</c:v>
                </c:pt>
                <c:pt idx="178">
                  <c:v>1.2022745735174617E-2</c:v>
                </c:pt>
                <c:pt idx="179">
                  <c:v>-8.7493979772032947E-3</c:v>
                </c:pt>
                <c:pt idx="180">
                  <c:v>-2.4131508624180242E-2</c:v>
                </c:pt>
                <c:pt idx="181">
                  <c:v>1.3774790473819715E-2</c:v>
                </c:pt>
                <c:pt idx="182">
                  <c:v>-1.4815421134484846E-2</c:v>
                </c:pt>
                <c:pt idx="183">
                  <c:v>-1.4955134596211367E-2</c:v>
                </c:pt>
                <c:pt idx="184">
                  <c:v>2.9520917678812417E-2</c:v>
                </c:pt>
                <c:pt idx="185">
                  <c:v>-1.2862526626249237E-2</c:v>
                </c:pt>
                <c:pt idx="186">
                  <c:v>1.1370238194040847E-2</c:v>
                </c:pt>
                <c:pt idx="187">
                  <c:v>-1.3622189397669383E-2</c:v>
                </c:pt>
                <c:pt idx="188">
                  <c:v>-3.402662229617312E-2</c:v>
                </c:pt>
                <c:pt idx="189">
                  <c:v>9.6460253208165078E-3</c:v>
                </c:pt>
                <c:pt idx="190">
                  <c:v>-1.4245500298558429E-2</c:v>
                </c:pt>
                <c:pt idx="191">
                  <c:v>-8.3073727933540235E-3</c:v>
                </c:pt>
                <c:pt idx="192">
                  <c:v>-3.1151832460733025E-2</c:v>
                </c:pt>
                <c:pt idx="193">
                  <c:v>3.2423669278573361E-2</c:v>
                </c:pt>
                <c:pt idx="194">
                  <c:v>-1.308557969118032E-2</c:v>
                </c:pt>
                <c:pt idx="195">
                  <c:v>-2.5369044462123264E-2</c:v>
                </c:pt>
                <c:pt idx="196">
                  <c:v>9.7043352076909544E-3</c:v>
                </c:pt>
                <c:pt idx="197">
                  <c:v>2.1916823857001791E-2</c:v>
                </c:pt>
                <c:pt idx="198">
                  <c:v>-2.4347367495824949E-2</c:v>
                </c:pt>
                <c:pt idx="199">
                  <c:v>2.7927927927927109E-3</c:v>
                </c:pt>
                <c:pt idx="200">
                  <c:v>3.1713233312371025E-2</c:v>
                </c:pt>
                <c:pt idx="201">
                  <c:v>-3.021595262974577E-2</c:v>
                </c:pt>
                <c:pt idx="202">
                  <c:v>-3.4120499236777895E-3</c:v>
                </c:pt>
                <c:pt idx="203">
                  <c:v>-7.2078565636560211E-4</c:v>
                </c:pt>
                <c:pt idx="204">
                  <c:v>2.2270309259760208E-2</c:v>
                </c:pt>
                <c:pt idx="205">
                  <c:v>-1.1730463926618412E-2</c:v>
                </c:pt>
                <c:pt idx="206">
                  <c:v>7.6037483266398975E-2</c:v>
                </c:pt>
                <c:pt idx="207">
                  <c:v>4.1469685659782695E-4</c:v>
                </c:pt>
                <c:pt idx="208">
                  <c:v>6.5494942795555162E-3</c:v>
                </c:pt>
                <c:pt idx="209">
                  <c:v>4.0359113746809084E-3</c:v>
                </c:pt>
                <c:pt idx="210">
                  <c:v>-4.757998359310873E-3</c:v>
                </c:pt>
                <c:pt idx="211">
                  <c:v>-1.4012528849324476E-3</c:v>
                </c:pt>
                <c:pt idx="212">
                  <c:v>-4.5398266611638462E-3</c:v>
                </c:pt>
                <c:pt idx="213">
                  <c:v>-1.5920398009950286E-2</c:v>
                </c:pt>
                <c:pt idx="214">
                  <c:v>-2.0222446916075697E-3</c:v>
                </c:pt>
                <c:pt idx="215">
                  <c:v>1.5619723066531576E-2</c:v>
                </c:pt>
                <c:pt idx="216">
                  <c:v>-1.3134923933826736E-2</c:v>
                </c:pt>
                <c:pt idx="217">
                  <c:v>-3.1168393564146393E-3</c:v>
                </c:pt>
                <c:pt idx="218">
                  <c:v>8.4502281561602162E-4</c:v>
                </c:pt>
                <c:pt idx="219">
                  <c:v>2.279635258358509E-3</c:v>
                </c:pt>
                <c:pt idx="220">
                  <c:v>2.198635329795311E-2</c:v>
                </c:pt>
                <c:pt idx="221">
                  <c:v>1.4836795252225145E-3</c:v>
                </c:pt>
                <c:pt idx="222">
                  <c:v>-8.0658436213991401E-3</c:v>
                </c:pt>
                <c:pt idx="223">
                  <c:v>2.6883504812479142E-2</c:v>
                </c:pt>
                <c:pt idx="224">
                  <c:v>6.7873303167421553E-3</c:v>
                </c:pt>
                <c:pt idx="225">
                  <c:v>8.5072231139646133E-3</c:v>
                </c:pt>
                <c:pt idx="226">
                  <c:v>6.5255451217571588E-3</c:v>
                </c:pt>
                <c:pt idx="227">
                  <c:v>-4.1903858317520202E-3</c:v>
                </c:pt>
                <c:pt idx="228">
                  <c:v>6.1929337038506985E-3</c:v>
                </c:pt>
                <c:pt idx="229">
                  <c:v>9.3111339067308094E-3</c:v>
                </c:pt>
                <c:pt idx="230">
                  <c:v>-2.9708388710812293E-2</c:v>
                </c:pt>
                <c:pt idx="231">
                  <c:v>4.1898316009991504E-3</c:v>
                </c:pt>
                <c:pt idx="232">
                  <c:v>-2.2787450854529299E-2</c:v>
                </c:pt>
                <c:pt idx="233">
                  <c:v>2.0691353969948121E-2</c:v>
                </c:pt>
                <c:pt idx="234">
                  <c:v>-4.0222025581208272E-3</c:v>
                </c:pt>
                <c:pt idx="235">
                  <c:v>3.796139245618323E-3</c:v>
                </c:pt>
                <c:pt idx="236">
                  <c:v>-2.5587383327969067E-2</c:v>
                </c:pt>
                <c:pt idx="237">
                  <c:v>1.0982658959537536E-2</c:v>
                </c:pt>
                <c:pt idx="238">
                  <c:v>-1.6009148084619708E-2</c:v>
                </c:pt>
                <c:pt idx="239">
                  <c:v>-1.7514733958662019E-2</c:v>
                </c:pt>
                <c:pt idx="243">
                  <c:v>-9.281290823165843E-4</c:v>
                </c:pt>
                <c:pt idx="244">
                  <c:v>7.6037483266398975E-2</c:v>
                </c:pt>
                <c:pt idx="245">
                  <c:v>-7.61337984814284E-2</c:v>
                </c:pt>
                <c:pt idx="246">
                  <c:v>1.9597049555448547E-2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E-4542-B884-09084968E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486367"/>
        <c:axId val="889056399"/>
      </c:lineChart>
      <c:dateAx>
        <c:axId val="8094863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056399"/>
        <c:crosses val="autoZero"/>
        <c:auto val="1"/>
        <c:lblOffset val="100"/>
        <c:baseTimeUnit val="days"/>
      </c:dateAx>
      <c:valAx>
        <c:axId val="88905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8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43543</xdr:colOff>
      <xdr:row>6</xdr:row>
      <xdr:rowOff>70757</xdr:rowOff>
    </xdr:from>
    <xdr:to>
      <xdr:col>29</xdr:col>
      <xdr:colOff>348343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49531F-6413-434F-A96D-A68FB7AEB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402771</xdr:colOff>
      <xdr:row>24</xdr:row>
      <xdr:rowOff>59871</xdr:rowOff>
    </xdr:from>
    <xdr:to>
      <xdr:col>30</xdr:col>
      <xdr:colOff>97971</xdr:colOff>
      <xdr:row>37</xdr:row>
      <xdr:rowOff>27213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DCB4E5-80ED-4180-B601-30F381391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664028</xdr:colOff>
      <xdr:row>43</xdr:row>
      <xdr:rowOff>130629</xdr:rowOff>
    </xdr:from>
    <xdr:to>
      <xdr:col>36</xdr:col>
      <xdr:colOff>326571</xdr:colOff>
      <xdr:row>67</xdr:row>
      <xdr:rowOff>10886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DAEDF1-FBED-4586-9171-B03548757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335280</xdr:colOff>
      <xdr:row>5</xdr:row>
      <xdr:rowOff>15240</xdr:rowOff>
    </xdr:from>
    <xdr:to>
      <xdr:col>29</xdr:col>
      <xdr:colOff>30480</xdr:colOff>
      <xdr:row>20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557CB4-681A-4794-8400-C185D6C6D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228600</xdr:colOff>
      <xdr:row>23</xdr:row>
      <xdr:rowOff>76200</xdr:rowOff>
    </xdr:from>
    <xdr:to>
      <xdr:col>28</xdr:col>
      <xdr:colOff>533400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E4D668-7586-4962-8C10-A22F32EAC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15</xdr:row>
      <xdr:rowOff>106680</xdr:rowOff>
    </xdr:from>
    <xdr:to>
      <xdr:col>9</xdr:col>
      <xdr:colOff>495300</xdr:colOff>
      <xdr:row>30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717E0-47EB-490C-B786-4441EF245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</xdr:colOff>
      <xdr:row>20</xdr:row>
      <xdr:rowOff>129540</xdr:rowOff>
    </xdr:from>
    <xdr:to>
      <xdr:col>16</xdr:col>
      <xdr:colOff>449580</xdr:colOff>
      <xdr:row>35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0B4C4F-F0F7-4F97-B060-2A73E8FE5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171450</xdr:colOff>
      <xdr:row>7</xdr:row>
      <xdr:rowOff>114300</xdr:rowOff>
    </xdr:from>
    <xdr:to>
      <xdr:col>27</xdr:col>
      <xdr:colOff>476250</xdr:colOff>
      <xdr:row>23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4865F3-201E-4835-A1D8-91297FEF6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57150</xdr:colOff>
      <xdr:row>26</xdr:row>
      <xdr:rowOff>0</xdr:rowOff>
    </xdr:from>
    <xdr:to>
      <xdr:col>28</xdr:col>
      <xdr:colOff>361950</xdr:colOff>
      <xdr:row>40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2B6471-20F3-4A95-A6C3-B6A58DF8B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152400</xdr:colOff>
      <xdr:row>46</xdr:row>
      <xdr:rowOff>165100</xdr:rowOff>
    </xdr:from>
    <xdr:to>
      <xdr:col>31</xdr:col>
      <xdr:colOff>285750</xdr:colOff>
      <xdr:row>70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FCCD3E-E619-45B1-AB37-B122478CE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175260</xdr:colOff>
      <xdr:row>4</xdr:row>
      <xdr:rowOff>91440</xdr:rowOff>
    </xdr:from>
    <xdr:to>
      <xdr:col>27</xdr:col>
      <xdr:colOff>480060</xdr:colOff>
      <xdr:row>19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4505AA-5B3B-4799-AFC8-C88561592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30480</xdr:colOff>
      <xdr:row>21</xdr:row>
      <xdr:rowOff>167640</xdr:rowOff>
    </xdr:from>
    <xdr:to>
      <xdr:col>27</xdr:col>
      <xdr:colOff>335280</xdr:colOff>
      <xdr:row>36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A1F46E-E414-4F56-9A45-25384F0BE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20</xdr:row>
      <xdr:rowOff>114300</xdr:rowOff>
    </xdr:from>
    <xdr:to>
      <xdr:col>11</xdr:col>
      <xdr:colOff>152400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7550A-8364-45A4-9AA4-B39758D32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182880</xdr:colOff>
      <xdr:row>20</xdr:row>
      <xdr:rowOff>175260</xdr:rowOff>
    </xdr:from>
    <xdr:to>
      <xdr:col>18</xdr:col>
      <xdr:colOff>205740</xdr:colOff>
      <xdr:row>35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102CFC-CC03-46C0-9E8E-ED50D6B06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209550</xdr:colOff>
      <xdr:row>30</xdr:row>
      <xdr:rowOff>112395</xdr:rowOff>
    </xdr:from>
    <xdr:to>
      <xdr:col>30</xdr:col>
      <xdr:colOff>508635</xdr:colOff>
      <xdr:row>44</xdr:row>
      <xdr:rowOff>112395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231AB-CE82-41DE-8B3B-30C74799B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542925</xdr:colOff>
      <xdr:row>13</xdr:row>
      <xdr:rowOff>171450</xdr:rowOff>
    </xdr:from>
    <xdr:to>
      <xdr:col>30</xdr:col>
      <xdr:colOff>238125</xdr:colOff>
      <xdr:row>28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9F7278-F2CE-4A2A-B789-9D8B4E5D0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28575</xdr:colOff>
      <xdr:row>47</xdr:row>
      <xdr:rowOff>57150</xdr:rowOff>
    </xdr:from>
    <xdr:to>
      <xdr:col>30</xdr:col>
      <xdr:colOff>333375</xdr:colOff>
      <xdr:row>62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ED2886-D87B-4DD0-831D-2B78ABF01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289560</xdr:colOff>
      <xdr:row>4</xdr:row>
      <xdr:rowOff>99060</xdr:rowOff>
    </xdr:from>
    <xdr:to>
      <xdr:col>27</xdr:col>
      <xdr:colOff>594360</xdr:colOff>
      <xdr:row>19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3FF52F-0642-4E9D-A518-D85F78D5A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190500</xdr:colOff>
      <xdr:row>20</xdr:row>
      <xdr:rowOff>144780</xdr:rowOff>
    </xdr:from>
    <xdr:to>
      <xdr:col>27</xdr:col>
      <xdr:colOff>495300</xdr:colOff>
      <xdr:row>35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942269-A548-48CB-B145-03BF81EE2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18</xdr:row>
      <xdr:rowOff>167640</xdr:rowOff>
    </xdr:from>
    <xdr:to>
      <xdr:col>14</xdr:col>
      <xdr:colOff>342900</xdr:colOff>
      <xdr:row>33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74B9B6-48F9-4199-B2A0-376B015AF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15</xdr:row>
      <xdr:rowOff>45720</xdr:rowOff>
    </xdr:from>
    <xdr:to>
      <xdr:col>7</xdr:col>
      <xdr:colOff>320040</xdr:colOff>
      <xdr:row>30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E1BFDD-AF48-49FD-B496-D15F20CC2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36"/>
  <sheetViews>
    <sheetView topLeftCell="C1" workbookViewId="0">
      <selection activeCell="O3" sqref="O3"/>
    </sheetView>
  </sheetViews>
  <sheetFormatPr defaultRowHeight="14.4" x14ac:dyDescent="0.3"/>
  <cols>
    <col min="2" max="2" width="27.88671875" style="1" bestFit="1" customWidth="1"/>
    <col min="3" max="3" width="8.88671875" style="1"/>
    <col min="9" max="9" width="11.77734375" customWidth="1"/>
    <col min="10" max="10" width="13.109375" customWidth="1"/>
    <col min="11" max="11" width="14.109375" customWidth="1"/>
    <col min="13" max="13" width="13.44140625" customWidth="1"/>
    <col min="14" max="14" width="15.33203125" customWidth="1"/>
  </cols>
  <sheetData>
    <row r="1" spans="1:15" s="2" customFormat="1" x14ac:dyDescent="0.3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5" x14ac:dyDescent="0.3">
      <c r="A2" t="s">
        <v>14</v>
      </c>
      <c r="B2" s="1">
        <v>43374</v>
      </c>
      <c r="C2" s="1">
        <v>43398</v>
      </c>
      <c r="D2">
        <v>748.1</v>
      </c>
      <c r="E2">
        <v>776</v>
      </c>
      <c r="F2">
        <v>735</v>
      </c>
      <c r="G2">
        <v>772.2</v>
      </c>
      <c r="H2">
        <v>774</v>
      </c>
      <c r="I2">
        <v>772.2</v>
      </c>
      <c r="J2">
        <v>8094</v>
      </c>
      <c r="K2">
        <v>61066.89</v>
      </c>
      <c r="L2">
        <v>21799000</v>
      </c>
      <c r="M2">
        <v>-115000</v>
      </c>
      <c r="N2">
        <v>769.65</v>
      </c>
      <c r="O2">
        <f>MOD(ROW(),7)</f>
        <v>2</v>
      </c>
    </row>
    <row r="3" spans="1:15" x14ac:dyDescent="0.3">
      <c r="A3" t="s">
        <v>14</v>
      </c>
      <c r="B3" s="1">
        <v>43374</v>
      </c>
      <c r="C3" s="1">
        <v>43433</v>
      </c>
      <c r="D3">
        <v>739.85</v>
      </c>
      <c r="E3">
        <v>777.05</v>
      </c>
      <c r="F3">
        <v>739.1</v>
      </c>
      <c r="G3">
        <v>774.3</v>
      </c>
      <c r="H3">
        <v>775</v>
      </c>
      <c r="I3">
        <v>774.3</v>
      </c>
      <c r="J3">
        <v>115</v>
      </c>
      <c r="K3">
        <v>871.03</v>
      </c>
      <c r="L3">
        <v>59000</v>
      </c>
      <c r="M3">
        <v>12000</v>
      </c>
      <c r="N3">
        <v>769.65</v>
      </c>
    </row>
    <row r="4" spans="1:15" x14ac:dyDescent="0.3">
      <c r="A4" t="s">
        <v>14</v>
      </c>
      <c r="B4" s="1">
        <v>43374</v>
      </c>
      <c r="C4" s="1">
        <v>43461</v>
      </c>
      <c r="D4">
        <v>752.25</v>
      </c>
      <c r="E4">
        <v>752.25</v>
      </c>
      <c r="F4">
        <v>752.25</v>
      </c>
      <c r="G4">
        <v>752.25</v>
      </c>
      <c r="H4">
        <v>752.25</v>
      </c>
      <c r="I4">
        <v>783.65</v>
      </c>
      <c r="J4">
        <v>1</v>
      </c>
      <c r="K4">
        <v>7.52</v>
      </c>
      <c r="L4">
        <v>1000</v>
      </c>
      <c r="M4">
        <v>1000</v>
      </c>
      <c r="N4">
        <v>769.65</v>
      </c>
    </row>
    <row r="5" spans="1:15" x14ac:dyDescent="0.3">
      <c r="A5" t="s">
        <v>14</v>
      </c>
      <c r="B5" s="1">
        <v>43376</v>
      </c>
      <c r="C5" s="1">
        <v>43398</v>
      </c>
      <c r="D5">
        <v>776.7</v>
      </c>
      <c r="E5">
        <v>791.85</v>
      </c>
      <c r="F5">
        <v>768.7</v>
      </c>
      <c r="G5">
        <v>773.75</v>
      </c>
      <c r="H5">
        <v>773</v>
      </c>
      <c r="I5">
        <v>773.75</v>
      </c>
      <c r="J5">
        <v>11335</v>
      </c>
      <c r="K5">
        <v>88448.1</v>
      </c>
      <c r="L5">
        <v>21105000</v>
      </c>
      <c r="M5">
        <v>-694000</v>
      </c>
      <c r="N5">
        <v>771.6</v>
      </c>
    </row>
    <row r="6" spans="1:15" x14ac:dyDescent="0.3">
      <c r="A6" t="s">
        <v>14</v>
      </c>
      <c r="B6" s="1">
        <v>43376</v>
      </c>
      <c r="C6" s="1">
        <v>43433</v>
      </c>
      <c r="D6">
        <v>781.4</v>
      </c>
      <c r="E6">
        <v>794.15</v>
      </c>
      <c r="F6">
        <v>772.05</v>
      </c>
      <c r="G6">
        <v>775.9</v>
      </c>
      <c r="H6">
        <v>775.1</v>
      </c>
      <c r="I6">
        <v>775.9</v>
      </c>
      <c r="J6">
        <v>141</v>
      </c>
      <c r="K6">
        <v>1103.58</v>
      </c>
      <c r="L6">
        <v>74000</v>
      </c>
      <c r="M6">
        <v>15000</v>
      </c>
      <c r="N6">
        <v>771.6</v>
      </c>
    </row>
    <row r="7" spans="1:15" x14ac:dyDescent="0.3">
      <c r="A7" t="s">
        <v>14</v>
      </c>
      <c r="B7" s="1">
        <v>43376</v>
      </c>
      <c r="C7" s="1">
        <v>43461</v>
      </c>
      <c r="D7">
        <v>787.5</v>
      </c>
      <c r="E7">
        <v>787.5</v>
      </c>
      <c r="F7">
        <v>787.5</v>
      </c>
      <c r="G7">
        <v>787.5</v>
      </c>
      <c r="H7">
        <v>787.5</v>
      </c>
      <c r="I7">
        <v>785.3</v>
      </c>
      <c r="J7">
        <v>1</v>
      </c>
      <c r="K7">
        <v>7.88</v>
      </c>
      <c r="L7">
        <v>2000</v>
      </c>
      <c r="M7">
        <v>1000</v>
      </c>
      <c r="N7">
        <v>771.6</v>
      </c>
    </row>
    <row r="8" spans="1:15" x14ac:dyDescent="0.3">
      <c r="A8" t="s">
        <v>14</v>
      </c>
      <c r="B8" s="1">
        <v>43377</v>
      </c>
      <c r="C8" s="1">
        <v>43398</v>
      </c>
      <c r="D8">
        <v>760</v>
      </c>
      <c r="E8">
        <v>773.8</v>
      </c>
      <c r="F8">
        <v>738.4</v>
      </c>
      <c r="G8">
        <v>757.8</v>
      </c>
      <c r="H8">
        <v>753</v>
      </c>
      <c r="I8">
        <v>757.8</v>
      </c>
      <c r="J8">
        <v>9058</v>
      </c>
      <c r="K8">
        <v>68566.880000000005</v>
      </c>
      <c r="L8">
        <v>20773000</v>
      </c>
      <c r="M8">
        <v>-332000</v>
      </c>
      <c r="N8">
        <v>757.05</v>
      </c>
    </row>
    <row r="9" spans="1:15" x14ac:dyDescent="0.3">
      <c r="A9" t="s">
        <v>14</v>
      </c>
      <c r="B9" s="1">
        <v>43377</v>
      </c>
      <c r="C9" s="1">
        <v>43433</v>
      </c>
      <c r="D9">
        <v>768.6</v>
      </c>
      <c r="E9">
        <v>772.6</v>
      </c>
      <c r="F9">
        <v>744.7</v>
      </c>
      <c r="G9">
        <v>760.05</v>
      </c>
      <c r="H9">
        <v>760.45</v>
      </c>
      <c r="I9">
        <v>760.05</v>
      </c>
      <c r="J9">
        <v>121</v>
      </c>
      <c r="K9">
        <v>918.86</v>
      </c>
      <c r="L9">
        <v>75000</v>
      </c>
      <c r="M9">
        <v>1000</v>
      </c>
      <c r="N9">
        <v>757.05</v>
      </c>
    </row>
    <row r="10" spans="1:15" x14ac:dyDescent="0.3">
      <c r="A10" t="s">
        <v>14</v>
      </c>
      <c r="B10" s="1">
        <v>43377</v>
      </c>
      <c r="C10" s="1">
        <v>43461</v>
      </c>
      <c r="D10">
        <v>770</v>
      </c>
      <c r="E10">
        <v>770</v>
      </c>
      <c r="F10">
        <v>753.5</v>
      </c>
      <c r="G10">
        <v>753.5</v>
      </c>
      <c r="H10">
        <v>753.5</v>
      </c>
      <c r="I10">
        <v>770.35</v>
      </c>
      <c r="J10">
        <v>2</v>
      </c>
      <c r="K10">
        <v>15.24</v>
      </c>
      <c r="L10">
        <v>3000</v>
      </c>
      <c r="M10">
        <v>1000</v>
      </c>
      <c r="N10">
        <v>757.05</v>
      </c>
    </row>
    <row r="11" spans="1:15" x14ac:dyDescent="0.3">
      <c r="A11" t="s">
        <v>14</v>
      </c>
      <c r="B11" s="1">
        <v>43378</v>
      </c>
      <c r="C11" s="1">
        <v>43398</v>
      </c>
      <c r="D11">
        <v>752.65</v>
      </c>
      <c r="E11">
        <v>766.25</v>
      </c>
      <c r="F11">
        <v>737</v>
      </c>
      <c r="G11">
        <v>744.2</v>
      </c>
      <c r="H11">
        <v>738.5</v>
      </c>
      <c r="I11">
        <v>744.2</v>
      </c>
      <c r="J11">
        <v>5377</v>
      </c>
      <c r="K11">
        <v>40513.919999999998</v>
      </c>
      <c r="L11">
        <v>20678000</v>
      </c>
      <c r="M11">
        <v>-95000</v>
      </c>
      <c r="N11">
        <v>744.25</v>
      </c>
    </row>
    <row r="12" spans="1:15" x14ac:dyDescent="0.3">
      <c r="A12" t="s">
        <v>14</v>
      </c>
      <c r="B12" s="1">
        <v>43378</v>
      </c>
      <c r="C12" s="1">
        <v>43433</v>
      </c>
      <c r="D12">
        <v>759.4</v>
      </c>
      <c r="E12">
        <v>769</v>
      </c>
      <c r="F12">
        <v>740.45</v>
      </c>
      <c r="G12">
        <v>746.65</v>
      </c>
      <c r="H12">
        <v>742</v>
      </c>
      <c r="I12">
        <v>746.65</v>
      </c>
      <c r="J12">
        <v>66</v>
      </c>
      <c r="K12">
        <v>497.52</v>
      </c>
      <c r="L12">
        <v>82000</v>
      </c>
      <c r="M12">
        <v>7000</v>
      </c>
      <c r="N12">
        <v>744.25</v>
      </c>
    </row>
    <row r="13" spans="1:15" x14ac:dyDescent="0.3">
      <c r="A13" t="s">
        <v>14</v>
      </c>
      <c r="B13" s="1">
        <v>43378</v>
      </c>
      <c r="C13" s="1">
        <v>43461</v>
      </c>
      <c r="D13">
        <v>774.75</v>
      </c>
      <c r="E13">
        <v>774.75</v>
      </c>
      <c r="F13">
        <v>753.5</v>
      </c>
      <c r="G13">
        <v>753.5</v>
      </c>
      <c r="H13">
        <v>753.5</v>
      </c>
      <c r="I13">
        <v>757.15</v>
      </c>
      <c r="J13">
        <v>2</v>
      </c>
      <c r="K13">
        <v>15.28</v>
      </c>
      <c r="L13">
        <v>3000</v>
      </c>
      <c r="M13">
        <v>0</v>
      </c>
      <c r="N13">
        <v>744.25</v>
      </c>
    </row>
    <row r="14" spans="1:15" x14ac:dyDescent="0.3">
      <c r="A14" t="s">
        <v>14</v>
      </c>
      <c r="B14" s="1">
        <v>43381</v>
      </c>
      <c r="C14" s="1">
        <v>43398</v>
      </c>
      <c r="D14">
        <v>738.45</v>
      </c>
      <c r="E14">
        <v>748.1</v>
      </c>
      <c r="F14">
        <v>720.3</v>
      </c>
      <c r="G14">
        <v>738.05</v>
      </c>
      <c r="H14">
        <v>738.75</v>
      </c>
      <c r="I14">
        <v>738.05</v>
      </c>
      <c r="J14">
        <v>7356</v>
      </c>
      <c r="K14">
        <v>54120.32</v>
      </c>
      <c r="L14">
        <v>20808000</v>
      </c>
      <c r="M14">
        <v>130000</v>
      </c>
      <c r="N14">
        <v>736.4</v>
      </c>
    </row>
    <row r="15" spans="1:15" x14ac:dyDescent="0.3">
      <c r="A15" t="s">
        <v>14</v>
      </c>
      <c r="B15" s="1">
        <v>43381</v>
      </c>
      <c r="C15" s="1">
        <v>43433</v>
      </c>
      <c r="D15">
        <v>746.35</v>
      </c>
      <c r="E15">
        <v>750.2</v>
      </c>
      <c r="F15">
        <v>724</v>
      </c>
      <c r="G15">
        <v>739.6</v>
      </c>
      <c r="H15">
        <v>738.85</v>
      </c>
      <c r="I15">
        <v>739.6</v>
      </c>
      <c r="J15">
        <v>127</v>
      </c>
      <c r="K15">
        <v>936.33</v>
      </c>
      <c r="L15">
        <v>99000</v>
      </c>
      <c r="M15">
        <v>17000</v>
      </c>
      <c r="N15">
        <v>736.4</v>
      </c>
    </row>
    <row r="16" spans="1:15" x14ac:dyDescent="0.3">
      <c r="A16" t="s">
        <v>14</v>
      </c>
      <c r="B16" s="1">
        <v>43381</v>
      </c>
      <c r="C16" s="1">
        <v>43461</v>
      </c>
      <c r="D16">
        <v>752.65</v>
      </c>
      <c r="E16">
        <v>752.65</v>
      </c>
      <c r="F16">
        <v>752.65</v>
      </c>
      <c r="G16">
        <v>736.85</v>
      </c>
      <c r="H16">
        <v>752.65</v>
      </c>
      <c r="I16">
        <v>736.85</v>
      </c>
      <c r="J16">
        <v>2</v>
      </c>
      <c r="K16">
        <v>14.9</v>
      </c>
      <c r="L16">
        <v>5000</v>
      </c>
      <c r="M16">
        <v>2000</v>
      </c>
      <c r="N16">
        <v>736.4</v>
      </c>
    </row>
    <row r="17" spans="1:14" x14ac:dyDescent="0.3">
      <c r="A17" t="s">
        <v>14</v>
      </c>
      <c r="B17" s="1">
        <v>43382</v>
      </c>
      <c r="C17" s="1">
        <v>43398</v>
      </c>
      <c r="D17">
        <v>741.95</v>
      </c>
      <c r="E17">
        <v>772.55</v>
      </c>
      <c r="F17">
        <v>738.1</v>
      </c>
      <c r="G17">
        <v>766.2</v>
      </c>
      <c r="H17">
        <v>766.3</v>
      </c>
      <c r="I17">
        <v>766.2</v>
      </c>
      <c r="J17">
        <v>10119</v>
      </c>
      <c r="K17">
        <v>76416.86</v>
      </c>
      <c r="L17">
        <v>20018000</v>
      </c>
      <c r="M17">
        <v>-790000</v>
      </c>
      <c r="N17">
        <v>766.75</v>
      </c>
    </row>
    <row r="18" spans="1:14" x14ac:dyDescent="0.3">
      <c r="A18" t="s">
        <v>14</v>
      </c>
      <c r="B18" s="1">
        <v>43382</v>
      </c>
      <c r="C18" s="1">
        <v>43433</v>
      </c>
      <c r="D18">
        <v>754.25</v>
      </c>
      <c r="E18">
        <v>775.1</v>
      </c>
      <c r="F18">
        <v>743.4</v>
      </c>
      <c r="G18">
        <v>770.55</v>
      </c>
      <c r="H18">
        <v>770.9</v>
      </c>
      <c r="I18">
        <v>770.55</v>
      </c>
      <c r="J18">
        <v>122</v>
      </c>
      <c r="K18">
        <v>926.56</v>
      </c>
      <c r="L18">
        <v>87000</v>
      </c>
      <c r="M18">
        <v>-12000</v>
      </c>
      <c r="N18">
        <v>766.75</v>
      </c>
    </row>
    <row r="19" spans="1:14" x14ac:dyDescent="0.3">
      <c r="A19" t="s">
        <v>14</v>
      </c>
      <c r="B19" s="1">
        <v>43382</v>
      </c>
      <c r="C19" s="1">
        <v>43461</v>
      </c>
      <c r="D19">
        <v>745.5</v>
      </c>
      <c r="E19">
        <v>755.15</v>
      </c>
      <c r="F19">
        <v>745.5</v>
      </c>
      <c r="G19">
        <v>755.15</v>
      </c>
      <c r="H19">
        <v>755.15</v>
      </c>
      <c r="I19">
        <v>779.25</v>
      </c>
      <c r="J19">
        <v>2</v>
      </c>
      <c r="K19">
        <v>15.01</v>
      </c>
      <c r="L19">
        <v>6000</v>
      </c>
      <c r="M19">
        <v>1000</v>
      </c>
      <c r="N19">
        <v>766.75</v>
      </c>
    </row>
    <row r="20" spans="1:14" x14ac:dyDescent="0.3">
      <c r="A20" t="s">
        <v>14</v>
      </c>
      <c r="B20" s="1">
        <v>43383</v>
      </c>
      <c r="C20" s="1">
        <v>43398</v>
      </c>
      <c r="D20">
        <v>772.4</v>
      </c>
      <c r="E20">
        <v>785</v>
      </c>
      <c r="F20">
        <v>762.35</v>
      </c>
      <c r="G20">
        <v>780.95</v>
      </c>
      <c r="H20">
        <v>783.1</v>
      </c>
      <c r="I20">
        <v>780.95</v>
      </c>
      <c r="J20">
        <v>9039</v>
      </c>
      <c r="K20">
        <v>69944.45</v>
      </c>
      <c r="L20">
        <v>20009000</v>
      </c>
      <c r="M20">
        <v>-9000</v>
      </c>
      <c r="N20">
        <v>779.65</v>
      </c>
    </row>
    <row r="21" spans="1:14" x14ac:dyDescent="0.3">
      <c r="A21" t="s">
        <v>14</v>
      </c>
      <c r="B21" s="1">
        <v>43383</v>
      </c>
      <c r="C21" s="1">
        <v>43433</v>
      </c>
      <c r="D21">
        <v>777.6</v>
      </c>
      <c r="E21">
        <v>788.45</v>
      </c>
      <c r="F21">
        <v>765.35</v>
      </c>
      <c r="G21">
        <v>784.75</v>
      </c>
      <c r="H21">
        <v>788.45</v>
      </c>
      <c r="I21">
        <v>784.75</v>
      </c>
      <c r="J21">
        <v>142</v>
      </c>
      <c r="K21">
        <v>1104.5</v>
      </c>
      <c r="L21">
        <v>106000</v>
      </c>
      <c r="M21">
        <v>19000</v>
      </c>
      <c r="N21">
        <v>779.65</v>
      </c>
    </row>
    <row r="22" spans="1:14" x14ac:dyDescent="0.3">
      <c r="A22" t="s">
        <v>14</v>
      </c>
      <c r="B22" s="1">
        <v>43383</v>
      </c>
      <c r="C22" s="1">
        <v>43461</v>
      </c>
      <c r="D22">
        <v>787.8</v>
      </c>
      <c r="E22">
        <v>787.8</v>
      </c>
      <c r="F22">
        <v>787.8</v>
      </c>
      <c r="G22">
        <v>787.8</v>
      </c>
      <c r="H22">
        <v>787.8</v>
      </c>
      <c r="I22">
        <v>787.8</v>
      </c>
      <c r="J22">
        <v>1</v>
      </c>
      <c r="K22">
        <v>7.88</v>
      </c>
      <c r="L22">
        <v>7000</v>
      </c>
      <c r="M22">
        <v>1000</v>
      </c>
      <c r="N22">
        <v>779.65</v>
      </c>
    </row>
    <row r="23" spans="1:14" x14ac:dyDescent="0.3">
      <c r="A23" t="s">
        <v>14</v>
      </c>
      <c r="B23" s="1">
        <v>43384</v>
      </c>
      <c r="C23" s="1">
        <v>43398</v>
      </c>
      <c r="D23">
        <v>765.05</v>
      </c>
      <c r="E23">
        <v>781.15</v>
      </c>
      <c r="F23">
        <v>750.45</v>
      </c>
      <c r="G23">
        <v>756.3</v>
      </c>
      <c r="H23">
        <v>753.5</v>
      </c>
      <c r="I23">
        <v>756.3</v>
      </c>
      <c r="J23">
        <v>7954</v>
      </c>
      <c r="K23">
        <v>60983</v>
      </c>
      <c r="L23">
        <v>20160000</v>
      </c>
      <c r="M23">
        <v>151000</v>
      </c>
      <c r="N23">
        <v>756.25</v>
      </c>
    </row>
    <row r="24" spans="1:14" x14ac:dyDescent="0.3">
      <c r="A24" t="s">
        <v>14</v>
      </c>
      <c r="B24" s="1">
        <v>43384</v>
      </c>
      <c r="C24" s="1">
        <v>43433</v>
      </c>
      <c r="D24">
        <v>763.7</v>
      </c>
      <c r="E24">
        <v>781.8</v>
      </c>
      <c r="F24">
        <v>753.05</v>
      </c>
      <c r="G24">
        <v>759.85</v>
      </c>
      <c r="H24">
        <v>755.2</v>
      </c>
      <c r="I24">
        <v>759.85</v>
      </c>
      <c r="J24">
        <v>161</v>
      </c>
      <c r="K24">
        <v>1235.96</v>
      </c>
      <c r="L24">
        <v>110000</v>
      </c>
      <c r="M24">
        <v>4000</v>
      </c>
      <c r="N24">
        <v>756.25</v>
      </c>
    </row>
    <row r="25" spans="1:14" x14ac:dyDescent="0.3">
      <c r="A25" t="s">
        <v>14</v>
      </c>
      <c r="B25" s="1">
        <v>43384</v>
      </c>
      <c r="C25" s="1">
        <v>43461</v>
      </c>
      <c r="D25">
        <v>761.55</v>
      </c>
      <c r="E25">
        <v>761.55</v>
      </c>
      <c r="F25">
        <v>761.55</v>
      </c>
      <c r="G25">
        <v>761.55</v>
      </c>
      <c r="H25">
        <v>761.55</v>
      </c>
      <c r="I25">
        <v>768.25</v>
      </c>
      <c r="J25">
        <v>1</v>
      </c>
      <c r="K25">
        <v>7.62</v>
      </c>
      <c r="L25">
        <v>7000</v>
      </c>
      <c r="M25">
        <v>0</v>
      </c>
      <c r="N25">
        <v>756.25</v>
      </c>
    </row>
    <row r="26" spans="1:14" x14ac:dyDescent="0.3">
      <c r="A26" t="s">
        <v>14</v>
      </c>
      <c r="B26" s="1">
        <v>43385</v>
      </c>
      <c r="C26" s="1">
        <v>43398</v>
      </c>
      <c r="D26">
        <v>762.35</v>
      </c>
      <c r="E26">
        <v>766</v>
      </c>
      <c r="F26">
        <v>733.2</v>
      </c>
      <c r="G26">
        <v>738.85</v>
      </c>
      <c r="H26">
        <v>738.3</v>
      </c>
      <c r="I26">
        <v>738.85</v>
      </c>
      <c r="J26">
        <v>8770</v>
      </c>
      <c r="K26">
        <v>65467.18</v>
      </c>
      <c r="L26">
        <v>20753000</v>
      </c>
      <c r="M26">
        <v>593000</v>
      </c>
      <c r="N26">
        <v>735.5</v>
      </c>
    </row>
    <row r="27" spans="1:14" x14ac:dyDescent="0.3">
      <c r="A27" t="s">
        <v>14</v>
      </c>
      <c r="B27" s="1">
        <v>43385</v>
      </c>
      <c r="C27" s="1">
        <v>43433</v>
      </c>
      <c r="D27">
        <v>768</v>
      </c>
      <c r="E27">
        <v>768</v>
      </c>
      <c r="F27">
        <v>737.75</v>
      </c>
      <c r="G27">
        <v>742</v>
      </c>
      <c r="H27">
        <v>741.3</v>
      </c>
      <c r="I27">
        <v>742</v>
      </c>
      <c r="J27">
        <v>238</v>
      </c>
      <c r="K27">
        <v>1780.54</v>
      </c>
      <c r="L27">
        <v>163000</v>
      </c>
      <c r="M27">
        <v>53000</v>
      </c>
      <c r="N27">
        <v>735.5</v>
      </c>
    </row>
    <row r="28" spans="1:14" x14ac:dyDescent="0.3">
      <c r="A28" t="s">
        <v>14</v>
      </c>
      <c r="B28" s="1">
        <v>43385</v>
      </c>
      <c r="C28" s="1">
        <v>43461</v>
      </c>
      <c r="D28">
        <v>0</v>
      </c>
      <c r="E28">
        <v>0</v>
      </c>
      <c r="F28">
        <v>0</v>
      </c>
      <c r="G28">
        <v>761.55</v>
      </c>
      <c r="H28">
        <v>761.55</v>
      </c>
      <c r="I28">
        <v>747</v>
      </c>
      <c r="J28">
        <v>0</v>
      </c>
      <c r="K28">
        <v>0</v>
      </c>
      <c r="L28">
        <v>7000</v>
      </c>
      <c r="M28">
        <v>0</v>
      </c>
      <c r="N28">
        <v>735.5</v>
      </c>
    </row>
    <row r="29" spans="1:14" x14ac:dyDescent="0.3">
      <c r="A29" t="s">
        <v>14</v>
      </c>
      <c r="B29" s="1">
        <v>43388</v>
      </c>
      <c r="C29" s="1">
        <v>43398</v>
      </c>
      <c r="D29">
        <v>740.85</v>
      </c>
      <c r="E29">
        <v>759</v>
      </c>
      <c r="F29">
        <v>737.5</v>
      </c>
      <c r="G29">
        <v>755.45</v>
      </c>
      <c r="H29">
        <v>758.4</v>
      </c>
      <c r="I29">
        <v>755.45</v>
      </c>
      <c r="J29">
        <v>7194</v>
      </c>
      <c r="K29">
        <v>53983.92</v>
      </c>
      <c r="L29">
        <v>20561000</v>
      </c>
      <c r="M29">
        <v>-192000</v>
      </c>
      <c r="N29">
        <v>752.75</v>
      </c>
    </row>
    <row r="30" spans="1:14" x14ac:dyDescent="0.3">
      <c r="A30" t="s">
        <v>14</v>
      </c>
      <c r="B30" s="1">
        <v>43388</v>
      </c>
      <c r="C30" s="1">
        <v>43433</v>
      </c>
      <c r="D30">
        <v>746.95</v>
      </c>
      <c r="E30">
        <v>761.15</v>
      </c>
      <c r="F30">
        <v>742.55</v>
      </c>
      <c r="G30">
        <v>757.55</v>
      </c>
      <c r="H30">
        <v>761</v>
      </c>
      <c r="I30">
        <v>757.55</v>
      </c>
      <c r="J30">
        <v>316</v>
      </c>
      <c r="K30">
        <v>2382</v>
      </c>
      <c r="L30">
        <v>212000</v>
      </c>
      <c r="M30">
        <v>49000</v>
      </c>
      <c r="N30">
        <v>752.75</v>
      </c>
    </row>
    <row r="31" spans="1:14" x14ac:dyDescent="0.3">
      <c r="A31" t="s">
        <v>14</v>
      </c>
      <c r="B31" s="1">
        <v>43388</v>
      </c>
      <c r="C31" s="1">
        <v>43461</v>
      </c>
      <c r="D31">
        <v>754.65</v>
      </c>
      <c r="E31">
        <v>754.65</v>
      </c>
      <c r="F31">
        <v>754.65</v>
      </c>
      <c r="G31">
        <v>754.65</v>
      </c>
      <c r="H31">
        <v>754.65</v>
      </c>
      <c r="I31">
        <v>764.05</v>
      </c>
      <c r="J31">
        <v>1</v>
      </c>
      <c r="K31">
        <v>7.55</v>
      </c>
      <c r="L31">
        <v>7000</v>
      </c>
      <c r="M31">
        <v>0</v>
      </c>
      <c r="N31">
        <v>752.75</v>
      </c>
    </row>
    <row r="32" spans="1:14" x14ac:dyDescent="0.3">
      <c r="A32" t="s">
        <v>14</v>
      </c>
      <c r="B32" s="1">
        <v>43389</v>
      </c>
      <c r="C32" s="1">
        <v>43398</v>
      </c>
      <c r="D32">
        <v>757.9</v>
      </c>
      <c r="E32">
        <v>778.5</v>
      </c>
      <c r="F32">
        <v>755.35</v>
      </c>
      <c r="G32">
        <v>775.85</v>
      </c>
      <c r="H32">
        <v>776</v>
      </c>
      <c r="I32">
        <v>775.85</v>
      </c>
      <c r="J32">
        <v>7527</v>
      </c>
      <c r="K32">
        <v>57636.49</v>
      </c>
      <c r="L32">
        <v>20334000</v>
      </c>
      <c r="M32">
        <v>-227000</v>
      </c>
      <c r="N32">
        <v>775.5</v>
      </c>
    </row>
    <row r="33" spans="1:14" x14ac:dyDescent="0.3">
      <c r="A33" t="s">
        <v>14</v>
      </c>
      <c r="B33" s="1">
        <v>43389</v>
      </c>
      <c r="C33" s="1">
        <v>43433</v>
      </c>
      <c r="D33">
        <v>763.4</v>
      </c>
      <c r="E33">
        <v>781.25</v>
      </c>
      <c r="F33">
        <v>758.9</v>
      </c>
      <c r="G33">
        <v>780.15</v>
      </c>
      <c r="H33">
        <v>779.85</v>
      </c>
      <c r="I33">
        <v>780.15</v>
      </c>
      <c r="J33">
        <v>192</v>
      </c>
      <c r="K33">
        <v>1481.72</v>
      </c>
      <c r="L33">
        <v>246000</v>
      </c>
      <c r="M33">
        <v>34000</v>
      </c>
      <c r="N33">
        <v>775.5</v>
      </c>
    </row>
    <row r="34" spans="1:14" x14ac:dyDescent="0.3">
      <c r="A34" t="s">
        <v>14</v>
      </c>
      <c r="B34" s="1">
        <v>43389</v>
      </c>
      <c r="C34" s="1">
        <v>43461</v>
      </c>
      <c r="D34">
        <v>773.2</v>
      </c>
      <c r="E34">
        <v>781</v>
      </c>
      <c r="F34">
        <v>769.1</v>
      </c>
      <c r="G34">
        <v>781</v>
      </c>
      <c r="H34">
        <v>781</v>
      </c>
      <c r="I34">
        <v>781</v>
      </c>
      <c r="J34">
        <v>4</v>
      </c>
      <c r="K34">
        <v>30.99</v>
      </c>
      <c r="L34">
        <v>11000</v>
      </c>
      <c r="M34">
        <v>4000</v>
      </c>
      <c r="N34">
        <v>775.5</v>
      </c>
    </row>
    <row r="35" spans="1:14" x14ac:dyDescent="0.3">
      <c r="A35" t="s">
        <v>14</v>
      </c>
      <c r="B35" s="1">
        <v>43390</v>
      </c>
      <c r="C35" s="1">
        <v>43398</v>
      </c>
      <c r="D35">
        <v>780.9</v>
      </c>
      <c r="E35">
        <v>784.4</v>
      </c>
      <c r="F35">
        <v>745</v>
      </c>
      <c r="G35">
        <v>755.4</v>
      </c>
      <c r="H35">
        <v>755.5</v>
      </c>
      <c r="I35">
        <v>755.4</v>
      </c>
      <c r="J35">
        <v>6841</v>
      </c>
      <c r="K35">
        <v>52325.95</v>
      </c>
      <c r="L35">
        <v>20055000</v>
      </c>
      <c r="M35">
        <v>-279000</v>
      </c>
      <c r="N35">
        <v>756.3</v>
      </c>
    </row>
    <row r="36" spans="1:14" x14ac:dyDescent="0.3">
      <c r="A36" t="s">
        <v>14</v>
      </c>
      <c r="B36" s="1">
        <v>43390</v>
      </c>
      <c r="C36" s="1">
        <v>43433</v>
      </c>
      <c r="D36">
        <v>786.85</v>
      </c>
      <c r="E36">
        <v>787</v>
      </c>
      <c r="F36">
        <v>748.75</v>
      </c>
      <c r="G36">
        <v>758.15</v>
      </c>
      <c r="H36">
        <v>759.5</v>
      </c>
      <c r="I36">
        <v>758.15</v>
      </c>
      <c r="J36">
        <v>293</v>
      </c>
      <c r="K36">
        <v>2246.1799999999998</v>
      </c>
      <c r="L36">
        <v>299000</v>
      </c>
      <c r="M36">
        <v>53000</v>
      </c>
      <c r="N36">
        <v>756.3</v>
      </c>
    </row>
    <row r="37" spans="1:14" x14ac:dyDescent="0.3">
      <c r="A37" t="s">
        <v>14</v>
      </c>
      <c r="B37" s="1">
        <v>43390</v>
      </c>
      <c r="C37" s="1">
        <v>43461</v>
      </c>
      <c r="D37">
        <v>775</v>
      </c>
      <c r="E37">
        <v>775</v>
      </c>
      <c r="F37">
        <v>768.1</v>
      </c>
      <c r="G37">
        <v>768.55</v>
      </c>
      <c r="H37">
        <v>768.55</v>
      </c>
      <c r="I37">
        <v>767.4</v>
      </c>
      <c r="J37">
        <v>5</v>
      </c>
      <c r="K37">
        <v>38.53</v>
      </c>
      <c r="L37">
        <v>13000</v>
      </c>
      <c r="M37">
        <v>2000</v>
      </c>
      <c r="N37">
        <v>756.3</v>
      </c>
    </row>
    <row r="38" spans="1:14" x14ac:dyDescent="0.3">
      <c r="A38" t="s">
        <v>14</v>
      </c>
      <c r="B38" s="1">
        <v>43392</v>
      </c>
      <c r="C38" s="1">
        <v>43398</v>
      </c>
      <c r="D38">
        <v>753.85</v>
      </c>
      <c r="E38">
        <v>765.9</v>
      </c>
      <c r="F38">
        <v>739.2</v>
      </c>
      <c r="G38">
        <v>749.3</v>
      </c>
      <c r="H38">
        <v>747.9</v>
      </c>
      <c r="I38">
        <v>749.3</v>
      </c>
      <c r="J38">
        <v>6656</v>
      </c>
      <c r="K38">
        <v>49922.879999999997</v>
      </c>
      <c r="L38">
        <v>19812000</v>
      </c>
      <c r="M38">
        <v>-243000</v>
      </c>
      <c r="N38">
        <v>749.1</v>
      </c>
    </row>
    <row r="39" spans="1:14" x14ac:dyDescent="0.3">
      <c r="A39" t="s">
        <v>14</v>
      </c>
      <c r="B39" s="1">
        <v>43392</v>
      </c>
      <c r="C39" s="1">
        <v>43433</v>
      </c>
      <c r="D39">
        <v>753.4</v>
      </c>
      <c r="E39">
        <v>768.2</v>
      </c>
      <c r="F39">
        <v>742.8</v>
      </c>
      <c r="G39">
        <v>752.75</v>
      </c>
      <c r="H39">
        <v>748.85</v>
      </c>
      <c r="I39">
        <v>752.75</v>
      </c>
      <c r="J39">
        <v>497</v>
      </c>
      <c r="K39">
        <v>3736.95</v>
      </c>
      <c r="L39">
        <v>410000</v>
      </c>
      <c r="M39">
        <v>111000</v>
      </c>
      <c r="N39">
        <v>749.1</v>
      </c>
    </row>
    <row r="40" spans="1:14" x14ac:dyDescent="0.3">
      <c r="A40" t="s">
        <v>14</v>
      </c>
      <c r="B40" s="1">
        <v>43392</v>
      </c>
      <c r="C40" s="1">
        <v>43461</v>
      </c>
      <c r="D40">
        <v>768.3</v>
      </c>
      <c r="E40">
        <v>770.4</v>
      </c>
      <c r="F40">
        <v>752.4</v>
      </c>
      <c r="G40">
        <v>752.4</v>
      </c>
      <c r="H40">
        <v>752.4</v>
      </c>
      <c r="I40">
        <v>759.75</v>
      </c>
      <c r="J40">
        <v>10</v>
      </c>
      <c r="K40">
        <v>75.8</v>
      </c>
      <c r="L40">
        <v>20000</v>
      </c>
      <c r="M40">
        <v>7000</v>
      </c>
      <c r="N40">
        <v>749.1</v>
      </c>
    </row>
    <row r="41" spans="1:14" x14ac:dyDescent="0.3">
      <c r="A41" t="s">
        <v>14</v>
      </c>
      <c r="B41" s="1">
        <v>43395</v>
      </c>
      <c r="C41" s="1">
        <v>43398</v>
      </c>
      <c r="D41">
        <v>751</v>
      </c>
      <c r="E41">
        <v>774</v>
      </c>
      <c r="F41">
        <v>742.2</v>
      </c>
      <c r="G41">
        <v>757.25</v>
      </c>
      <c r="H41">
        <v>757.05</v>
      </c>
      <c r="I41">
        <v>757.25</v>
      </c>
      <c r="J41">
        <v>11108</v>
      </c>
      <c r="K41">
        <v>84574.29</v>
      </c>
      <c r="L41">
        <v>15455000</v>
      </c>
      <c r="M41">
        <v>-4357000</v>
      </c>
      <c r="N41">
        <v>759</v>
      </c>
    </row>
    <row r="42" spans="1:14" x14ac:dyDescent="0.3">
      <c r="A42" t="s">
        <v>14</v>
      </c>
      <c r="B42" s="1">
        <v>43395</v>
      </c>
      <c r="C42" s="1">
        <v>43433</v>
      </c>
      <c r="D42">
        <v>754.45</v>
      </c>
      <c r="E42">
        <v>777.3</v>
      </c>
      <c r="F42">
        <v>747</v>
      </c>
      <c r="G42">
        <v>760.85</v>
      </c>
      <c r="H42">
        <v>761.6</v>
      </c>
      <c r="I42">
        <v>760.85</v>
      </c>
      <c r="J42">
        <v>5202</v>
      </c>
      <c r="K42">
        <v>39831.43</v>
      </c>
      <c r="L42">
        <v>4458000</v>
      </c>
      <c r="M42">
        <v>4048000</v>
      </c>
      <c r="N42">
        <v>759</v>
      </c>
    </row>
    <row r="43" spans="1:14" x14ac:dyDescent="0.3">
      <c r="A43" t="s">
        <v>14</v>
      </c>
      <c r="B43" s="1">
        <v>43395</v>
      </c>
      <c r="C43" s="1">
        <v>43461</v>
      </c>
      <c r="D43">
        <v>758.3</v>
      </c>
      <c r="E43">
        <v>778.55</v>
      </c>
      <c r="F43">
        <v>750.15</v>
      </c>
      <c r="G43">
        <v>762.1</v>
      </c>
      <c r="H43">
        <v>762.1</v>
      </c>
      <c r="I43">
        <v>762.1</v>
      </c>
      <c r="J43">
        <v>27</v>
      </c>
      <c r="K43">
        <v>205.64</v>
      </c>
      <c r="L43">
        <v>43000</v>
      </c>
      <c r="M43">
        <v>23000</v>
      </c>
      <c r="N43">
        <v>759</v>
      </c>
    </row>
    <row r="44" spans="1:14" x14ac:dyDescent="0.3">
      <c r="A44" t="s">
        <v>14</v>
      </c>
      <c r="B44" s="1">
        <v>43396</v>
      </c>
      <c r="C44" s="1">
        <v>43398</v>
      </c>
      <c r="D44">
        <v>750.05</v>
      </c>
      <c r="E44">
        <v>759</v>
      </c>
      <c r="F44">
        <v>734.05</v>
      </c>
      <c r="G44">
        <v>739.45</v>
      </c>
      <c r="H44">
        <v>740.65</v>
      </c>
      <c r="I44">
        <v>739.45</v>
      </c>
      <c r="J44">
        <v>8128</v>
      </c>
      <c r="K44">
        <v>60814.3</v>
      </c>
      <c r="L44">
        <v>13330000</v>
      </c>
      <c r="M44">
        <v>-2125000</v>
      </c>
      <c r="N44">
        <v>738.85</v>
      </c>
    </row>
    <row r="45" spans="1:14" x14ac:dyDescent="0.3">
      <c r="A45" t="s">
        <v>14</v>
      </c>
      <c r="B45" s="1">
        <v>43396</v>
      </c>
      <c r="C45" s="1">
        <v>43433</v>
      </c>
      <c r="D45">
        <v>755</v>
      </c>
      <c r="E45">
        <v>762</v>
      </c>
      <c r="F45">
        <v>737.15</v>
      </c>
      <c r="G45">
        <v>742.8</v>
      </c>
      <c r="H45">
        <v>743.7</v>
      </c>
      <c r="I45">
        <v>742.8</v>
      </c>
      <c r="J45">
        <v>4158</v>
      </c>
      <c r="K45">
        <v>31319.01</v>
      </c>
      <c r="L45">
        <v>6752000</v>
      </c>
      <c r="M45">
        <v>2294000</v>
      </c>
      <c r="N45">
        <v>738.85</v>
      </c>
    </row>
    <row r="46" spans="1:14" x14ac:dyDescent="0.3">
      <c r="A46" t="s">
        <v>14</v>
      </c>
      <c r="B46" s="1">
        <v>43396</v>
      </c>
      <c r="C46" s="1">
        <v>43461</v>
      </c>
      <c r="D46">
        <v>760.75</v>
      </c>
      <c r="E46">
        <v>760.8</v>
      </c>
      <c r="F46">
        <v>744.25</v>
      </c>
      <c r="G46">
        <v>744.95</v>
      </c>
      <c r="H46">
        <v>744.95</v>
      </c>
      <c r="I46">
        <v>744.95</v>
      </c>
      <c r="J46">
        <v>12</v>
      </c>
      <c r="K46">
        <v>90.5</v>
      </c>
      <c r="L46">
        <v>49000</v>
      </c>
      <c r="M46">
        <v>6000</v>
      </c>
      <c r="N46">
        <v>738.85</v>
      </c>
    </row>
    <row r="47" spans="1:14" x14ac:dyDescent="0.3">
      <c r="A47" t="s">
        <v>14</v>
      </c>
      <c r="B47" s="1">
        <v>43397</v>
      </c>
      <c r="C47" s="1">
        <v>43398</v>
      </c>
      <c r="D47">
        <v>743.75</v>
      </c>
      <c r="E47">
        <v>750.75</v>
      </c>
      <c r="F47">
        <v>718.75</v>
      </c>
      <c r="G47">
        <v>735.2</v>
      </c>
      <c r="H47">
        <v>734.95</v>
      </c>
      <c r="I47">
        <v>735.2</v>
      </c>
      <c r="J47">
        <v>10133</v>
      </c>
      <c r="K47">
        <v>74164.429999999993</v>
      </c>
      <c r="L47">
        <v>9605000</v>
      </c>
      <c r="M47">
        <v>-3725000</v>
      </c>
      <c r="N47">
        <v>734.45</v>
      </c>
    </row>
    <row r="48" spans="1:14" x14ac:dyDescent="0.3">
      <c r="A48" t="s">
        <v>14</v>
      </c>
      <c r="B48" s="1">
        <v>43397</v>
      </c>
      <c r="C48" s="1">
        <v>43433</v>
      </c>
      <c r="D48">
        <v>748.55</v>
      </c>
      <c r="E48">
        <v>753.45</v>
      </c>
      <c r="F48">
        <v>722.05</v>
      </c>
      <c r="G48">
        <v>738.45</v>
      </c>
      <c r="H48">
        <v>738.55</v>
      </c>
      <c r="I48">
        <v>738.45</v>
      </c>
      <c r="J48">
        <v>6477</v>
      </c>
      <c r="K48">
        <v>47606.43</v>
      </c>
      <c r="L48">
        <v>10384000</v>
      </c>
      <c r="M48">
        <v>3632000</v>
      </c>
      <c r="N48">
        <v>734.45</v>
      </c>
    </row>
    <row r="49" spans="1:14" x14ac:dyDescent="0.3">
      <c r="A49" t="s">
        <v>14</v>
      </c>
      <c r="B49" s="1">
        <v>43397</v>
      </c>
      <c r="C49" s="1">
        <v>43461</v>
      </c>
      <c r="D49">
        <v>748</v>
      </c>
      <c r="E49">
        <v>748</v>
      </c>
      <c r="F49">
        <v>729.2</v>
      </c>
      <c r="G49">
        <v>740.35</v>
      </c>
      <c r="H49">
        <v>743.1</v>
      </c>
      <c r="I49">
        <v>740.35</v>
      </c>
      <c r="J49">
        <v>30</v>
      </c>
      <c r="K49">
        <v>221</v>
      </c>
      <c r="L49">
        <v>64000</v>
      </c>
      <c r="M49">
        <v>15000</v>
      </c>
      <c r="N49">
        <v>734.45</v>
      </c>
    </row>
    <row r="50" spans="1:14" x14ac:dyDescent="0.3">
      <c r="A50" t="s">
        <v>14</v>
      </c>
      <c r="B50" s="1">
        <v>43398</v>
      </c>
      <c r="C50" s="1">
        <v>43398</v>
      </c>
      <c r="D50">
        <v>724.75</v>
      </c>
      <c r="E50">
        <v>741.55</v>
      </c>
      <c r="F50">
        <v>717.65</v>
      </c>
      <c r="G50">
        <v>720.15</v>
      </c>
      <c r="H50">
        <v>720.95</v>
      </c>
      <c r="I50">
        <v>720.95</v>
      </c>
      <c r="J50">
        <v>12415</v>
      </c>
      <c r="K50">
        <v>90876.13</v>
      </c>
      <c r="L50">
        <v>1840000</v>
      </c>
      <c r="M50">
        <v>-7765000</v>
      </c>
      <c r="N50">
        <v>720.95</v>
      </c>
    </row>
    <row r="51" spans="1:14" x14ac:dyDescent="0.3">
      <c r="A51" t="s">
        <v>14</v>
      </c>
      <c r="B51" s="1">
        <v>43398</v>
      </c>
      <c r="C51" s="1">
        <v>43433</v>
      </c>
      <c r="D51">
        <v>731</v>
      </c>
      <c r="E51">
        <v>745</v>
      </c>
      <c r="F51">
        <v>720.65</v>
      </c>
      <c r="G51">
        <v>723.9</v>
      </c>
      <c r="H51">
        <v>725.6</v>
      </c>
      <c r="I51">
        <v>723.9</v>
      </c>
      <c r="J51">
        <v>12214</v>
      </c>
      <c r="K51">
        <v>89724.93</v>
      </c>
      <c r="L51">
        <v>18130000</v>
      </c>
      <c r="M51">
        <v>7746000</v>
      </c>
      <c r="N51">
        <v>720.95</v>
      </c>
    </row>
    <row r="52" spans="1:14" x14ac:dyDescent="0.3">
      <c r="A52" t="s">
        <v>14</v>
      </c>
      <c r="B52" s="1">
        <v>43398</v>
      </c>
      <c r="C52" s="1">
        <v>43461</v>
      </c>
      <c r="D52">
        <v>743.1</v>
      </c>
      <c r="E52">
        <v>746.15</v>
      </c>
      <c r="F52">
        <v>726</v>
      </c>
      <c r="G52">
        <v>727.55</v>
      </c>
      <c r="H52">
        <v>728.9</v>
      </c>
      <c r="I52">
        <v>727.55</v>
      </c>
      <c r="J52">
        <v>26</v>
      </c>
      <c r="K52">
        <v>191.62</v>
      </c>
      <c r="L52">
        <v>80000</v>
      </c>
      <c r="M52">
        <v>16000</v>
      </c>
      <c r="N52">
        <v>720.95</v>
      </c>
    </row>
    <row r="53" spans="1:14" x14ac:dyDescent="0.3">
      <c r="A53" t="s">
        <v>14</v>
      </c>
      <c r="B53" s="1">
        <v>43399</v>
      </c>
      <c r="C53" s="1">
        <v>43433</v>
      </c>
      <c r="D53">
        <v>725.25</v>
      </c>
      <c r="E53">
        <v>731.55</v>
      </c>
      <c r="F53">
        <v>710.1</v>
      </c>
      <c r="G53">
        <v>721.45</v>
      </c>
      <c r="H53">
        <v>721.25</v>
      </c>
      <c r="I53">
        <v>721.45</v>
      </c>
      <c r="J53">
        <v>5849</v>
      </c>
      <c r="K53">
        <v>42196.63</v>
      </c>
      <c r="L53">
        <v>18020000</v>
      </c>
      <c r="M53">
        <v>-110000</v>
      </c>
      <c r="N53">
        <v>719.8</v>
      </c>
    </row>
    <row r="54" spans="1:14" x14ac:dyDescent="0.3">
      <c r="A54" t="s">
        <v>14</v>
      </c>
      <c r="B54" s="1">
        <v>43399</v>
      </c>
      <c r="C54" s="1">
        <v>43461</v>
      </c>
      <c r="D54">
        <v>728.4</v>
      </c>
      <c r="E54">
        <v>734.9</v>
      </c>
      <c r="F54">
        <v>714.15</v>
      </c>
      <c r="G54">
        <v>724.8</v>
      </c>
      <c r="H54">
        <v>724.85</v>
      </c>
      <c r="I54">
        <v>724.8</v>
      </c>
      <c r="J54">
        <v>89</v>
      </c>
      <c r="K54">
        <v>643.6</v>
      </c>
      <c r="L54">
        <v>106000</v>
      </c>
      <c r="M54">
        <v>26000</v>
      </c>
      <c r="N54">
        <v>719.8</v>
      </c>
    </row>
    <row r="55" spans="1:14" x14ac:dyDescent="0.3">
      <c r="A55" t="s">
        <v>14</v>
      </c>
      <c r="B55" s="1">
        <v>43399</v>
      </c>
      <c r="C55" s="1">
        <v>43496</v>
      </c>
      <c r="D55">
        <v>0</v>
      </c>
      <c r="E55">
        <v>0</v>
      </c>
      <c r="F55">
        <v>0</v>
      </c>
      <c r="G55">
        <v>735.65</v>
      </c>
      <c r="H55">
        <v>0</v>
      </c>
      <c r="I55">
        <v>734.3</v>
      </c>
      <c r="J55">
        <v>0</v>
      </c>
      <c r="K55">
        <v>0</v>
      </c>
      <c r="L55">
        <v>0</v>
      </c>
      <c r="M55">
        <v>0</v>
      </c>
      <c r="N55">
        <v>719.8</v>
      </c>
    </row>
    <row r="56" spans="1:14" x14ac:dyDescent="0.3">
      <c r="A56" t="s">
        <v>14</v>
      </c>
      <c r="B56" s="1">
        <v>43402</v>
      </c>
      <c r="C56" s="1">
        <v>43433</v>
      </c>
      <c r="D56">
        <v>725.35</v>
      </c>
      <c r="E56">
        <v>775.5</v>
      </c>
      <c r="F56">
        <v>722.35</v>
      </c>
      <c r="G56">
        <v>772.6</v>
      </c>
      <c r="H56">
        <v>771.5</v>
      </c>
      <c r="I56">
        <v>772.6</v>
      </c>
      <c r="J56">
        <v>8720</v>
      </c>
      <c r="K56">
        <v>65923.89</v>
      </c>
      <c r="L56">
        <v>18046000</v>
      </c>
      <c r="M56">
        <v>26000</v>
      </c>
      <c r="N56">
        <v>773.05</v>
      </c>
    </row>
    <row r="57" spans="1:14" x14ac:dyDescent="0.3">
      <c r="A57" t="s">
        <v>14</v>
      </c>
      <c r="B57" s="1">
        <v>43402</v>
      </c>
      <c r="C57" s="1">
        <v>43461</v>
      </c>
      <c r="D57">
        <v>736</v>
      </c>
      <c r="E57">
        <v>777.5</v>
      </c>
      <c r="F57">
        <v>736</v>
      </c>
      <c r="G57">
        <v>775.3</v>
      </c>
      <c r="H57">
        <v>775.2</v>
      </c>
      <c r="I57">
        <v>775.3</v>
      </c>
      <c r="J57">
        <v>53</v>
      </c>
      <c r="K57">
        <v>400.47</v>
      </c>
      <c r="L57">
        <v>124000</v>
      </c>
      <c r="M57">
        <v>18000</v>
      </c>
      <c r="N57">
        <v>773.05</v>
      </c>
    </row>
    <row r="58" spans="1:14" x14ac:dyDescent="0.3">
      <c r="A58" t="s">
        <v>14</v>
      </c>
      <c r="B58" s="1">
        <v>43402</v>
      </c>
      <c r="C58" s="1">
        <v>43496</v>
      </c>
      <c r="D58">
        <v>0</v>
      </c>
      <c r="E58">
        <v>0</v>
      </c>
      <c r="F58">
        <v>0</v>
      </c>
      <c r="G58">
        <v>735.65</v>
      </c>
      <c r="H58">
        <v>0</v>
      </c>
      <c r="I58">
        <v>788.15</v>
      </c>
      <c r="J58">
        <v>0</v>
      </c>
      <c r="K58">
        <v>0</v>
      </c>
      <c r="L58">
        <v>0</v>
      </c>
      <c r="M58">
        <v>0</v>
      </c>
      <c r="N58">
        <v>773.05</v>
      </c>
    </row>
    <row r="59" spans="1:14" x14ac:dyDescent="0.3">
      <c r="A59" t="s">
        <v>14</v>
      </c>
      <c r="B59" s="1">
        <v>43403</v>
      </c>
      <c r="C59" s="1">
        <v>43433</v>
      </c>
      <c r="D59">
        <v>773.4</v>
      </c>
      <c r="E59">
        <v>778</v>
      </c>
      <c r="F59">
        <v>761.85</v>
      </c>
      <c r="G59">
        <v>770.75</v>
      </c>
      <c r="H59">
        <v>773.85</v>
      </c>
      <c r="I59">
        <v>770.75</v>
      </c>
      <c r="J59">
        <v>4910</v>
      </c>
      <c r="K59">
        <v>37761.269999999997</v>
      </c>
      <c r="L59">
        <v>17965000</v>
      </c>
      <c r="M59">
        <v>-81000</v>
      </c>
      <c r="N59">
        <v>770.5</v>
      </c>
    </row>
    <row r="60" spans="1:14" x14ac:dyDescent="0.3">
      <c r="A60" t="s">
        <v>14</v>
      </c>
      <c r="B60" s="1">
        <v>43403</v>
      </c>
      <c r="C60" s="1">
        <v>43461</v>
      </c>
      <c r="D60">
        <v>771.3</v>
      </c>
      <c r="E60">
        <v>778.45</v>
      </c>
      <c r="F60">
        <v>766.3</v>
      </c>
      <c r="G60">
        <v>772.7</v>
      </c>
      <c r="H60">
        <v>775.3</v>
      </c>
      <c r="I60">
        <v>772.7</v>
      </c>
      <c r="J60">
        <v>57</v>
      </c>
      <c r="K60">
        <v>440.43</v>
      </c>
      <c r="L60">
        <v>134000</v>
      </c>
      <c r="M60">
        <v>10000</v>
      </c>
      <c r="N60">
        <v>770.5</v>
      </c>
    </row>
    <row r="61" spans="1:14" x14ac:dyDescent="0.3">
      <c r="A61" t="s">
        <v>14</v>
      </c>
      <c r="B61" s="1">
        <v>43403</v>
      </c>
      <c r="C61" s="1">
        <v>43496</v>
      </c>
      <c r="D61">
        <v>0</v>
      </c>
      <c r="E61">
        <v>0</v>
      </c>
      <c r="F61">
        <v>0</v>
      </c>
      <c r="G61">
        <v>735.65</v>
      </c>
      <c r="H61">
        <v>0</v>
      </c>
      <c r="I61">
        <v>785.45</v>
      </c>
      <c r="J61">
        <v>0</v>
      </c>
      <c r="K61">
        <v>0</v>
      </c>
      <c r="L61">
        <v>0</v>
      </c>
      <c r="M61">
        <v>0</v>
      </c>
      <c r="N61">
        <v>770.5</v>
      </c>
    </row>
    <row r="62" spans="1:14" x14ac:dyDescent="0.3">
      <c r="A62" t="s">
        <v>14</v>
      </c>
      <c r="B62" s="1">
        <v>43404</v>
      </c>
      <c r="C62" s="1">
        <v>43433</v>
      </c>
      <c r="D62">
        <v>775.5</v>
      </c>
      <c r="E62">
        <v>796.2</v>
      </c>
      <c r="F62">
        <v>770.9</v>
      </c>
      <c r="G62">
        <v>792.95</v>
      </c>
      <c r="H62">
        <v>795.35</v>
      </c>
      <c r="I62">
        <v>792.95</v>
      </c>
      <c r="J62">
        <v>9741</v>
      </c>
      <c r="K62">
        <v>76467.070000000007</v>
      </c>
      <c r="L62">
        <v>18494000</v>
      </c>
      <c r="M62">
        <v>529000</v>
      </c>
      <c r="N62">
        <v>791.55</v>
      </c>
    </row>
    <row r="63" spans="1:14" x14ac:dyDescent="0.3">
      <c r="A63" t="s">
        <v>14</v>
      </c>
      <c r="B63" s="1">
        <v>43404</v>
      </c>
      <c r="C63" s="1">
        <v>43461</v>
      </c>
      <c r="D63">
        <v>782.6</v>
      </c>
      <c r="E63">
        <v>799.45</v>
      </c>
      <c r="F63">
        <v>778.7</v>
      </c>
      <c r="G63">
        <v>797.05</v>
      </c>
      <c r="H63">
        <v>798.5</v>
      </c>
      <c r="I63">
        <v>797.05</v>
      </c>
      <c r="J63">
        <v>90</v>
      </c>
      <c r="K63">
        <v>708.77</v>
      </c>
      <c r="L63">
        <v>152000</v>
      </c>
      <c r="M63">
        <v>18000</v>
      </c>
      <c r="N63">
        <v>791.55</v>
      </c>
    </row>
    <row r="64" spans="1:14" x14ac:dyDescent="0.3">
      <c r="A64" t="s">
        <v>14</v>
      </c>
      <c r="B64" s="1">
        <v>43404</v>
      </c>
      <c r="C64" s="1">
        <v>43496</v>
      </c>
      <c r="D64">
        <v>799</v>
      </c>
      <c r="E64">
        <v>799</v>
      </c>
      <c r="F64">
        <v>799</v>
      </c>
      <c r="G64">
        <v>799</v>
      </c>
      <c r="H64">
        <v>799</v>
      </c>
      <c r="I64">
        <v>799</v>
      </c>
      <c r="J64">
        <v>1</v>
      </c>
      <c r="K64">
        <v>7.99</v>
      </c>
      <c r="L64">
        <v>1000</v>
      </c>
      <c r="M64">
        <v>1000</v>
      </c>
      <c r="N64">
        <v>791.55</v>
      </c>
    </row>
    <row r="65" spans="1:14" x14ac:dyDescent="0.3">
      <c r="A65" t="s">
        <v>14</v>
      </c>
      <c r="B65" s="1">
        <v>43405</v>
      </c>
      <c r="C65" s="1">
        <v>43433</v>
      </c>
      <c r="D65">
        <v>800</v>
      </c>
      <c r="E65">
        <v>804.65</v>
      </c>
      <c r="F65">
        <v>785.1</v>
      </c>
      <c r="G65">
        <v>792.4</v>
      </c>
      <c r="H65">
        <v>792.85</v>
      </c>
      <c r="I65">
        <v>792.4</v>
      </c>
      <c r="J65">
        <v>7286</v>
      </c>
      <c r="K65">
        <v>57866.85</v>
      </c>
      <c r="L65">
        <v>18754000</v>
      </c>
      <c r="M65">
        <v>260000</v>
      </c>
      <c r="N65">
        <v>792.55</v>
      </c>
    </row>
    <row r="66" spans="1:14" x14ac:dyDescent="0.3">
      <c r="A66" t="s">
        <v>14</v>
      </c>
      <c r="B66" s="1">
        <v>43405</v>
      </c>
      <c r="C66" s="1">
        <v>43461</v>
      </c>
      <c r="D66">
        <v>800</v>
      </c>
      <c r="E66">
        <v>808.65</v>
      </c>
      <c r="F66">
        <v>790</v>
      </c>
      <c r="G66">
        <v>794.9</v>
      </c>
      <c r="H66">
        <v>795.2</v>
      </c>
      <c r="I66">
        <v>794.9</v>
      </c>
      <c r="J66">
        <v>109</v>
      </c>
      <c r="K66">
        <v>869.24</v>
      </c>
      <c r="L66">
        <v>175000</v>
      </c>
      <c r="M66">
        <v>23000</v>
      </c>
      <c r="N66">
        <v>792.55</v>
      </c>
    </row>
    <row r="67" spans="1:14" x14ac:dyDescent="0.3">
      <c r="A67" t="s">
        <v>14</v>
      </c>
      <c r="B67" s="1">
        <v>43405</v>
      </c>
      <c r="C67" s="1">
        <v>43496</v>
      </c>
      <c r="D67">
        <v>802.55</v>
      </c>
      <c r="E67">
        <v>802.55</v>
      </c>
      <c r="F67">
        <v>796.1</v>
      </c>
      <c r="G67">
        <v>796.1</v>
      </c>
      <c r="H67">
        <v>796.1</v>
      </c>
      <c r="I67">
        <v>807.65</v>
      </c>
      <c r="J67">
        <v>2</v>
      </c>
      <c r="K67">
        <v>15.99</v>
      </c>
      <c r="L67">
        <v>2000</v>
      </c>
      <c r="M67">
        <v>1000</v>
      </c>
      <c r="N67">
        <v>792.55</v>
      </c>
    </row>
    <row r="68" spans="1:14" x14ac:dyDescent="0.3">
      <c r="A68" t="s">
        <v>14</v>
      </c>
      <c r="B68" s="1">
        <v>43406</v>
      </c>
      <c r="C68" s="1">
        <v>43433</v>
      </c>
      <c r="D68">
        <v>795</v>
      </c>
      <c r="E68">
        <v>795.7</v>
      </c>
      <c r="F68">
        <v>780.75</v>
      </c>
      <c r="G68">
        <v>784.55</v>
      </c>
      <c r="H68">
        <v>782.4</v>
      </c>
      <c r="I68">
        <v>784.55</v>
      </c>
      <c r="J68">
        <v>4643</v>
      </c>
      <c r="K68">
        <v>36571.050000000003</v>
      </c>
      <c r="L68">
        <v>18550000</v>
      </c>
      <c r="M68">
        <v>-204000</v>
      </c>
      <c r="N68">
        <v>781.4</v>
      </c>
    </row>
    <row r="69" spans="1:14" x14ac:dyDescent="0.3">
      <c r="A69" t="s">
        <v>14</v>
      </c>
      <c r="B69" s="1">
        <v>43406</v>
      </c>
      <c r="C69" s="1">
        <v>43461</v>
      </c>
      <c r="D69">
        <v>793</v>
      </c>
      <c r="E69">
        <v>795.55</v>
      </c>
      <c r="F69">
        <v>785</v>
      </c>
      <c r="G69">
        <v>786.65</v>
      </c>
      <c r="H69">
        <v>785</v>
      </c>
      <c r="I69">
        <v>786.65</v>
      </c>
      <c r="J69">
        <v>66</v>
      </c>
      <c r="K69">
        <v>521.66</v>
      </c>
      <c r="L69">
        <v>174000</v>
      </c>
      <c r="M69">
        <v>-1000</v>
      </c>
      <c r="N69">
        <v>781.4</v>
      </c>
    </row>
    <row r="70" spans="1:14" x14ac:dyDescent="0.3">
      <c r="A70" t="s">
        <v>14</v>
      </c>
      <c r="B70" s="1">
        <v>43406</v>
      </c>
      <c r="C70" s="1">
        <v>43496</v>
      </c>
      <c r="D70">
        <v>0</v>
      </c>
      <c r="E70">
        <v>0</v>
      </c>
      <c r="F70">
        <v>0</v>
      </c>
      <c r="G70">
        <v>796.1</v>
      </c>
      <c r="H70">
        <v>796.1</v>
      </c>
      <c r="I70">
        <v>796.05</v>
      </c>
      <c r="J70">
        <v>0</v>
      </c>
      <c r="K70">
        <v>0</v>
      </c>
      <c r="L70">
        <v>2000</v>
      </c>
      <c r="M70">
        <v>0</v>
      </c>
      <c r="N70">
        <v>781.4</v>
      </c>
    </row>
    <row r="71" spans="1:14" x14ac:dyDescent="0.3">
      <c r="A71" t="s">
        <v>14</v>
      </c>
      <c r="B71" s="1">
        <v>43409</v>
      </c>
      <c r="C71" s="1">
        <v>43433</v>
      </c>
      <c r="D71">
        <v>777.2</v>
      </c>
      <c r="E71">
        <v>786.75</v>
      </c>
      <c r="F71">
        <v>772.1</v>
      </c>
      <c r="G71">
        <v>782</v>
      </c>
      <c r="H71">
        <v>784.25</v>
      </c>
      <c r="I71">
        <v>782</v>
      </c>
      <c r="J71">
        <v>3309</v>
      </c>
      <c r="K71">
        <v>25770.06</v>
      </c>
      <c r="L71">
        <v>18604000</v>
      </c>
      <c r="M71">
        <v>54000</v>
      </c>
      <c r="N71">
        <v>779.15</v>
      </c>
    </row>
    <row r="72" spans="1:14" x14ac:dyDescent="0.3">
      <c r="A72" t="s">
        <v>14</v>
      </c>
      <c r="B72" s="1">
        <v>43409</v>
      </c>
      <c r="C72" s="1">
        <v>43461</v>
      </c>
      <c r="D72">
        <v>782.8</v>
      </c>
      <c r="E72">
        <v>789</v>
      </c>
      <c r="F72">
        <v>776.65</v>
      </c>
      <c r="G72">
        <v>785.3</v>
      </c>
      <c r="H72">
        <v>787.9</v>
      </c>
      <c r="I72">
        <v>785.3</v>
      </c>
      <c r="J72">
        <v>45</v>
      </c>
      <c r="K72">
        <v>351.58</v>
      </c>
      <c r="L72">
        <v>183000</v>
      </c>
      <c r="M72">
        <v>9000</v>
      </c>
      <c r="N72">
        <v>779.15</v>
      </c>
    </row>
    <row r="73" spans="1:14" x14ac:dyDescent="0.3">
      <c r="A73" t="s">
        <v>14</v>
      </c>
      <c r="B73" s="1">
        <v>43409</v>
      </c>
      <c r="C73" s="1">
        <v>43496</v>
      </c>
      <c r="D73">
        <v>0</v>
      </c>
      <c r="E73">
        <v>0</v>
      </c>
      <c r="F73">
        <v>0</v>
      </c>
      <c r="G73">
        <v>796.1</v>
      </c>
      <c r="H73">
        <v>796.1</v>
      </c>
      <c r="I73">
        <v>793.3</v>
      </c>
      <c r="J73">
        <v>0</v>
      </c>
      <c r="K73">
        <v>0</v>
      </c>
      <c r="L73">
        <v>2000</v>
      </c>
      <c r="M73">
        <v>0</v>
      </c>
      <c r="N73">
        <v>779.15</v>
      </c>
    </row>
    <row r="74" spans="1:14" x14ac:dyDescent="0.3">
      <c r="A74" t="s">
        <v>14</v>
      </c>
      <c r="B74" s="1">
        <v>43410</v>
      </c>
      <c r="C74" s="1">
        <v>43433</v>
      </c>
      <c r="D74">
        <v>785</v>
      </c>
      <c r="E74">
        <v>794.95</v>
      </c>
      <c r="F74">
        <v>779.2</v>
      </c>
      <c r="G74">
        <v>787.95</v>
      </c>
      <c r="H74">
        <v>788</v>
      </c>
      <c r="I74">
        <v>787.95</v>
      </c>
      <c r="J74">
        <v>5128</v>
      </c>
      <c r="K74">
        <v>40369.519999999997</v>
      </c>
      <c r="L74">
        <v>18919000</v>
      </c>
      <c r="M74">
        <v>315000</v>
      </c>
      <c r="N74">
        <v>785.9</v>
      </c>
    </row>
    <row r="75" spans="1:14" x14ac:dyDescent="0.3">
      <c r="A75" t="s">
        <v>14</v>
      </c>
      <c r="B75" s="1">
        <v>43410</v>
      </c>
      <c r="C75" s="1">
        <v>43461</v>
      </c>
      <c r="D75">
        <v>789.2</v>
      </c>
      <c r="E75">
        <v>795.4</v>
      </c>
      <c r="F75">
        <v>784.75</v>
      </c>
      <c r="G75">
        <v>791.35</v>
      </c>
      <c r="H75">
        <v>792.45</v>
      </c>
      <c r="I75">
        <v>791.35</v>
      </c>
      <c r="J75">
        <v>67</v>
      </c>
      <c r="K75">
        <v>529.47</v>
      </c>
      <c r="L75">
        <v>192000</v>
      </c>
      <c r="M75">
        <v>9000</v>
      </c>
      <c r="N75">
        <v>785.9</v>
      </c>
    </row>
    <row r="76" spans="1:14" x14ac:dyDescent="0.3">
      <c r="A76" t="s">
        <v>14</v>
      </c>
      <c r="B76" s="1">
        <v>43410</v>
      </c>
      <c r="C76" s="1">
        <v>43496</v>
      </c>
      <c r="D76">
        <v>0</v>
      </c>
      <c r="E76">
        <v>0</v>
      </c>
      <c r="F76">
        <v>0</v>
      </c>
      <c r="G76">
        <v>796.1</v>
      </c>
      <c r="H76">
        <v>796.1</v>
      </c>
      <c r="I76">
        <v>800.05</v>
      </c>
      <c r="J76">
        <v>0</v>
      </c>
      <c r="K76">
        <v>0</v>
      </c>
      <c r="L76">
        <v>2000</v>
      </c>
      <c r="M76">
        <v>0</v>
      </c>
      <c r="N76">
        <v>785.9</v>
      </c>
    </row>
    <row r="77" spans="1:14" x14ac:dyDescent="0.3">
      <c r="A77" t="s">
        <v>14</v>
      </c>
      <c r="B77" s="1">
        <v>43411</v>
      </c>
      <c r="C77" s="1">
        <v>43433</v>
      </c>
      <c r="D77">
        <v>794.9</v>
      </c>
      <c r="E77">
        <v>797.9</v>
      </c>
      <c r="F77">
        <v>786.55</v>
      </c>
      <c r="G77">
        <v>795.75</v>
      </c>
      <c r="H77">
        <v>796.7</v>
      </c>
      <c r="I77">
        <v>795.75</v>
      </c>
      <c r="J77">
        <v>1497</v>
      </c>
      <c r="K77">
        <v>11894.16</v>
      </c>
      <c r="L77">
        <v>19027000</v>
      </c>
      <c r="M77">
        <v>108000</v>
      </c>
      <c r="N77">
        <v>794.2</v>
      </c>
    </row>
    <row r="78" spans="1:14" x14ac:dyDescent="0.3">
      <c r="A78" t="s">
        <v>14</v>
      </c>
      <c r="B78" s="1">
        <v>43411</v>
      </c>
      <c r="C78" s="1">
        <v>43461</v>
      </c>
      <c r="D78">
        <v>792.1</v>
      </c>
      <c r="E78">
        <v>802.4</v>
      </c>
      <c r="F78">
        <v>792.1</v>
      </c>
      <c r="G78">
        <v>799.8</v>
      </c>
      <c r="H78">
        <v>799.3</v>
      </c>
      <c r="I78">
        <v>799.8</v>
      </c>
      <c r="J78">
        <v>29</v>
      </c>
      <c r="K78">
        <v>231.74</v>
      </c>
      <c r="L78">
        <v>200000</v>
      </c>
      <c r="M78">
        <v>8000</v>
      </c>
      <c r="N78">
        <v>794.2</v>
      </c>
    </row>
    <row r="79" spans="1:14" x14ac:dyDescent="0.3">
      <c r="A79" t="s">
        <v>14</v>
      </c>
      <c r="B79" s="1">
        <v>43411</v>
      </c>
      <c r="C79" s="1">
        <v>43496</v>
      </c>
      <c r="D79">
        <v>0</v>
      </c>
      <c r="E79">
        <v>0</v>
      </c>
      <c r="F79">
        <v>0</v>
      </c>
      <c r="G79">
        <v>796.1</v>
      </c>
      <c r="H79">
        <v>796.1</v>
      </c>
      <c r="I79">
        <v>808.35</v>
      </c>
      <c r="J79">
        <v>0</v>
      </c>
      <c r="K79">
        <v>0</v>
      </c>
      <c r="L79">
        <v>2000</v>
      </c>
      <c r="M79">
        <v>0</v>
      </c>
      <c r="N79">
        <v>794.2</v>
      </c>
    </row>
    <row r="80" spans="1:14" x14ac:dyDescent="0.3">
      <c r="A80" t="s">
        <v>14</v>
      </c>
      <c r="B80" s="1">
        <v>43413</v>
      </c>
      <c r="C80" s="1">
        <v>43433</v>
      </c>
      <c r="D80">
        <v>798</v>
      </c>
      <c r="E80">
        <v>818</v>
      </c>
      <c r="F80">
        <v>796</v>
      </c>
      <c r="G80">
        <v>815</v>
      </c>
      <c r="H80">
        <v>815.35</v>
      </c>
      <c r="I80">
        <v>815</v>
      </c>
      <c r="J80">
        <v>8125</v>
      </c>
      <c r="K80">
        <v>65779.820000000007</v>
      </c>
      <c r="L80">
        <v>18868000</v>
      </c>
      <c r="M80">
        <v>-159000</v>
      </c>
      <c r="N80">
        <v>815.3</v>
      </c>
    </row>
    <row r="81" spans="1:14" x14ac:dyDescent="0.3">
      <c r="A81" t="s">
        <v>14</v>
      </c>
      <c r="B81" s="1">
        <v>43413</v>
      </c>
      <c r="C81" s="1">
        <v>43461</v>
      </c>
      <c r="D81">
        <v>802.95</v>
      </c>
      <c r="E81">
        <v>822.05</v>
      </c>
      <c r="F81">
        <v>801.6</v>
      </c>
      <c r="G81">
        <v>818.8</v>
      </c>
      <c r="H81">
        <v>818.3</v>
      </c>
      <c r="I81">
        <v>818.8</v>
      </c>
      <c r="J81">
        <v>128</v>
      </c>
      <c r="K81">
        <v>1040.2</v>
      </c>
      <c r="L81">
        <v>226000</v>
      </c>
      <c r="M81">
        <v>26000</v>
      </c>
      <c r="N81">
        <v>815.3</v>
      </c>
    </row>
    <row r="82" spans="1:14" x14ac:dyDescent="0.3">
      <c r="A82" t="s">
        <v>14</v>
      </c>
      <c r="B82" s="1">
        <v>43413</v>
      </c>
      <c r="C82" s="1">
        <v>43496</v>
      </c>
      <c r="D82">
        <v>0</v>
      </c>
      <c r="E82">
        <v>0</v>
      </c>
      <c r="F82">
        <v>0</v>
      </c>
      <c r="G82">
        <v>796.1</v>
      </c>
      <c r="H82">
        <v>796.1</v>
      </c>
      <c r="I82">
        <v>829.5</v>
      </c>
      <c r="J82">
        <v>0</v>
      </c>
      <c r="K82">
        <v>0</v>
      </c>
      <c r="L82">
        <v>2000</v>
      </c>
      <c r="M82">
        <v>0</v>
      </c>
      <c r="N82">
        <v>815.3</v>
      </c>
    </row>
    <row r="83" spans="1:14" x14ac:dyDescent="0.3">
      <c r="A83" t="s">
        <v>14</v>
      </c>
      <c r="B83" s="1">
        <v>43416</v>
      </c>
      <c r="C83" s="1">
        <v>43433</v>
      </c>
      <c r="D83">
        <v>818.95</v>
      </c>
      <c r="E83">
        <v>822</v>
      </c>
      <c r="F83">
        <v>792.05</v>
      </c>
      <c r="G83">
        <v>797.75</v>
      </c>
      <c r="H83">
        <v>801.5</v>
      </c>
      <c r="I83">
        <v>797.75</v>
      </c>
      <c r="J83">
        <v>7477</v>
      </c>
      <c r="K83">
        <v>60355.37</v>
      </c>
      <c r="L83">
        <v>18837000</v>
      </c>
      <c r="M83">
        <v>-31000</v>
      </c>
      <c r="N83">
        <v>795.95</v>
      </c>
    </row>
    <row r="84" spans="1:14" x14ac:dyDescent="0.3">
      <c r="A84" t="s">
        <v>14</v>
      </c>
      <c r="B84" s="1">
        <v>43416</v>
      </c>
      <c r="C84" s="1">
        <v>43461</v>
      </c>
      <c r="D84">
        <v>818.7</v>
      </c>
      <c r="E84">
        <v>821.65</v>
      </c>
      <c r="F84">
        <v>797.25</v>
      </c>
      <c r="G84">
        <v>801.25</v>
      </c>
      <c r="H84">
        <v>803</v>
      </c>
      <c r="I84">
        <v>801.25</v>
      </c>
      <c r="J84">
        <v>138</v>
      </c>
      <c r="K84">
        <v>1116.3699999999999</v>
      </c>
      <c r="L84">
        <v>237000</v>
      </c>
      <c r="M84">
        <v>11000</v>
      </c>
      <c r="N84">
        <v>795.95</v>
      </c>
    </row>
    <row r="85" spans="1:14" x14ac:dyDescent="0.3">
      <c r="A85" t="s">
        <v>14</v>
      </c>
      <c r="B85" s="1">
        <v>43416</v>
      </c>
      <c r="C85" s="1">
        <v>43496</v>
      </c>
      <c r="D85">
        <v>0</v>
      </c>
      <c r="E85">
        <v>0</v>
      </c>
      <c r="F85">
        <v>0</v>
      </c>
      <c r="G85">
        <v>796.1</v>
      </c>
      <c r="H85">
        <v>796.1</v>
      </c>
      <c r="I85">
        <v>809.3</v>
      </c>
      <c r="J85">
        <v>0</v>
      </c>
      <c r="K85">
        <v>0</v>
      </c>
      <c r="L85">
        <v>2000</v>
      </c>
      <c r="M85">
        <v>0</v>
      </c>
      <c r="N85">
        <v>795.95</v>
      </c>
    </row>
    <row r="86" spans="1:14" x14ac:dyDescent="0.3">
      <c r="A86" t="s">
        <v>14</v>
      </c>
      <c r="B86" s="1">
        <v>43417</v>
      </c>
      <c r="C86" s="1">
        <v>43433</v>
      </c>
      <c r="D86">
        <v>804.95</v>
      </c>
      <c r="E86">
        <v>816.8</v>
      </c>
      <c r="F86">
        <v>760.2</v>
      </c>
      <c r="G86">
        <v>776.35</v>
      </c>
      <c r="H86">
        <v>777.05</v>
      </c>
      <c r="I86">
        <v>776.35</v>
      </c>
      <c r="J86">
        <v>15988</v>
      </c>
      <c r="K86">
        <v>124848.18</v>
      </c>
      <c r="L86">
        <v>19991000</v>
      </c>
      <c r="M86">
        <v>1154000</v>
      </c>
      <c r="N86">
        <v>774.7</v>
      </c>
    </row>
    <row r="87" spans="1:14" x14ac:dyDescent="0.3">
      <c r="A87" t="s">
        <v>14</v>
      </c>
      <c r="B87" s="1">
        <v>43417</v>
      </c>
      <c r="C87" s="1">
        <v>43461</v>
      </c>
      <c r="D87">
        <v>830.05</v>
      </c>
      <c r="E87">
        <v>830.05</v>
      </c>
      <c r="F87">
        <v>765.15</v>
      </c>
      <c r="G87">
        <v>779.95</v>
      </c>
      <c r="H87">
        <v>781.3</v>
      </c>
      <c r="I87">
        <v>779.95</v>
      </c>
      <c r="J87">
        <v>370</v>
      </c>
      <c r="K87">
        <v>2898.71</v>
      </c>
      <c r="L87">
        <v>234000</v>
      </c>
      <c r="M87">
        <v>-3000</v>
      </c>
      <c r="N87">
        <v>774.7</v>
      </c>
    </row>
    <row r="88" spans="1:14" x14ac:dyDescent="0.3">
      <c r="A88" t="s">
        <v>14</v>
      </c>
      <c r="B88" s="1">
        <v>43417</v>
      </c>
      <c r="C88" s="1">
        <v>43496</v>
      </c>
      <c r="D88">
        <v>807.95</v>
      </c>
      <c r="E88">
        <v>807.95</v>
      </c>
      <c r="F88">
        <v>771.65</v>
      </c>
      <c r="G88">
        <v>771.65</v>
      </c>
      <c r="H88">
        <v>771.65</v>
      </c>
      <c r="I88">
        <v>787.6</v>
      </c>
      <c r="J88">
        <v>3</v>
      </c>
      <c r="K88">
        <v>23.52</v>
      </c>
      <c r="L88">
        <v>4000</v>
      </c>
      <c r="M88">
        <v>2000</v>
      </c>
      <c r="N88">
        <v>774.7</v>
      </c>
    </row>
    <row r="89" spans="1:14" x14ac:dyDescent="0.3">
      <c r="A89" t="s">
        <v>14</v>
      </c>
      <c r="B89" s="1">
        <v>43418</v>
      </c>
      <c r="C89" s="1">
        <v>43433</v>
      </c>
      <c r="D89">
        <v>778</v>
      </c>
      <c r="E89">
        <v>786.75</v>
      </c>
      <c r="F89">
        <v>765.85</v>
      </c>
      <c r="G89">
        <v>784.2</v>
      </c>
      <c r="H89">
        <v>783.9</v>
      </c>
      <c r="I89">
        <v>784.2</v>
      </c>
      <c r="J89">
        <v>7175</v>
      </c>
      <c r="K89">
        <v>55704.46</v>
      </c>
      <c r="L89">
        <v>19339000</v>
      </c>
      <c r="M89">
        <v>-652000</v>
      </c>
      <c r="N89">
        <v>783.1</v>
      </c>
    </row>
    <row r="90" spans="1:14" x14ac:dyDescent="0.3">
      <c r="A90" t="s">
        <v>14</v>
      </c>
      <c r="B90" s="1">
        <v>43418</v>
      </c>
      <c r="C90" s="1">
        <v>43461</v>
      </c>
      <c r="D90">
        <v>780.25</v>
      </c>
      <c r="E90">
        <v>790</v>
      </c>
      <c r="F90">
        <v>770</v>
      </c>
      <c r="G90">
        <v>788.3</v>
      </c>
      <c r="H90">
        <v>787.45</v>
      </c>
      <c r="I90">
        <v>788.3</v>
      </c>
      <c r="J90">
        <v>272</v>
      </c>
      <c r="K90">
        <v>2121.25</v>
      </c>
      <c r="L90">
        <v>246000</v>
      </c>
      <c r="M90">
        <v>12000</v>
      </c>
      <c r="N90">
        <v>783.1</v>
      </c>
    </row>
    <row r="91" spans="1:14" x14ac:dyDescent="0.3">
      <c r="A91" t="s">
        <v>14</v>
      </c>
      <c r="B91" s="1">
        <v>43418</v>
      </c>
      <c r="C91" s="1">
        <v>43496</v>
      </c>
      <c r="D91">
        <v>789.95</v>
      </c>
      <c r="E91">
        <v>793.4</v>
      </c>
      <c r="F91">
        <v>775</v>
      </c>
      <c r="G91">
        <v>793.4</v>
      </c>
      <c r="H91">
        <v>793.4</v>
      </c>
      <c r="I91">
        <v>793.4</v>
      </c>
      <c r="J91">
        <v>10</v>
      </c>
      <c r="K91">
        <v>78.3</v>
      </c>
      <c r="L91">
        <v>7000</v>
      </c>
      <c r="M91">
        <v>3000</v>
      </c>
      <c r="N91">
        <v>783.1</v>
      </c>
    </row>
    <row r="92" spans="1:14" x14ac:dyDescent="0.3">
      <c r="A92" t="s">
        <v>14</v>
      </c>
      <c r="B92" s="1">
        <v>43419</v>
      </c>
      <c r="C92" s="1">
        <v>43433</v>
      </c>
      <c r="D92">
        <v>785</v>
      </c>
      <c r="E92">
        <v>793</v>
      </c>
      <c r="F92">
        <v>775.85</v>
      </c>
      <c r="G92">
        <v>780.1</v>
      </c>
      <c r="H92">
        <v>779</v>
      </c>
      <c r="I92">
        <v>780.1</v>
      </c>
      <c r="J92">
        <v>5161</v>
      </c>
      <c r="K92">
        <v>40476.26</v>
      </c>
      <c r="L92">
        <v>18935000</v>
      </c>
      <c r="M92">
        <v>-404000</v>
      </c>
      <c r="N92">
        <v>780.6</v>
      </c>
    </row>
    <row r="93" spans="1:14" x14ac:dyDescent="0.3">
      <c r="A93" t="s">
        <v>14</v>
      </c>
      <c r="B93" s="1">
        <v>43419</v>
      </c>
      <c r="C93" s="1">
        <v>43461</v>
      </c>
      <c r="D93">
        <v>792.5</v>
      </c>
      <c r="E93">
        <v>796.65</v>
      </c>
      <c r="F93">
        <v>780.6</v>
      </c>
      <c r="G93">
        <v>784.05</v>
      </c>
      <c r="H93">
        <v>783</v>
      </c>
      <c r="I93">
        <v>784.05</v>
      </c>
      <c r="J93">
        <v>192</v>
      </c>
      <c r="K93">
        <v>1511.92</v>
      </c>
      <c r="L93">
        <v>327000</v>
      </c>
      <c r="M93">
        <v>81000</v>
      </c>
      <c r="N93">
        <v>780.6</v>
      </c>
    </row>
    <row r="94" spans="1:14" x14ac:dyDescent="0.3">
      <c r="A94" t="s">
        <v>14</v>
      </c>
      <c r="B94" s="1">
        <v>43419</v>
      </c>
      <c r="C94" s="1">
        <v>43496</v>
      </c>
      <c r="D94">
        <v>784.4</v>
      </c>
      <c r="E94">
        <v>791.7</v>
      </c>
      <c r="F94">
        <v>784.4</v>
      </c>
      <c r="G94">
        <v>781.4</v>
      </c>
      <c r="H94">
        <v>789.1</v>
      </c>
      <c r="I94">
        <v>781.4</v>
      </c>
      <c r="J94">
        <v>4</v>
      </c>
      <c r="K94">
        <v>31.47</v>
      </c>
      <c r="L94">
        <v>8000</v>
      </c>
      <c r="M94">
        <v>1000</v>
      </c>
      <c r="N94">
        <v>780.6</v>
      </c>
    </row>
    <row r="95" spans="1:14" x14ac:dyDescent="0.3">
      <c r="A95" t="s">
        <v>14</v>
      </c>
      <c r="B95" s="1">
        <v>43420</v>
      </c>
      <c r="C95" s="1">
        <v>43433</v>
      </c>
      <c r="D95">
        <v>777.05</v>
      </c>
      <c r="E95">
        <v>792.5</v>
      </c>
      <c r="F95">
        <v>772.1</v>
      </c>
      <c r="G95">
        <v>781.35</v>
      </c>
      <c r="H95">
        <v>781.75</v>
      </c>
      <c r="I95">
        <v>781.35</v>
      </c>
      <c r="J95">
        <v>4419</v>
      </c>
      <c r="K95">
        <v>34641.269999999997</v>
      </c>
      <c r="L95">
        <v>18536000</v>
      </c>
      <c r="M95">
        <v>-399000</v>
      </c>
      <c r="N95">
        <v>782.65</v>
      </c>
    </row>
    <row r="96" spans="1:14" x14ac:dyDescent="0.3">
      <c r="A96" t="s">
        <v>14</v>
      </c>
      <c r="B96" s="1">
        <v>43420</v>
      </c>
      <c r="C96" s="1">
        <v>43461</v>
      </c>
      <c r="D96">
        <v>790</v>
      </c>
      <c r="E96">
        <v>796.05</v>
      </c>
      <c r="F96">
        <v>776.75</v>
      </c>
      <c r="G96">
        <v>785.65</v>
      </c>
      <c r="H96">
        <v>786</v>
      </c>
      <c r="I96">
        <v>785.65</v>
      </c>
      <c r="J96">
        <v>188</v>
      </c>
      <c r="K96">
        <v>1481.04</v>
      </c>
      <c r="L96">
        <v>395000</v>
      </c>
      <c r="M96">
        <v>68000</v>
      </c>
      <c r="N96">
        <v>782.65</v>
      </c>
    </row>
    <row r="97" spans="1:14" x14ac:dyDescent="0.3">
      <c r="A97" t="s">
        <v>14</v>
      </c>
      <c r="B97" s="1">
        <v>43420</v>
      </c>
      <c r="C97" s="1">
        <v>43496</v>
      </c>
      <c r="D97">
        <v>0</v>
      </c>
      <c r="E97">
        <v>0</v>
      </c>
      <c r="F97">
        <v>0</v>
      </c>
      <c r="G97">
        <v>781.4</v>
      </c>
      <c r="H97">
        <v>789.1</v>
      </c>
      <c r="I97">
        <v>795.1</v>
      </c>
      <c r="J97">
        <v>0</v>
      </c>
      <c r="K97">
        <v>0</v>
      </c>
      <c r="L97">
        <v>8000</v>
      </c>
      <c r="M97">
        <v>0</v>
      </c>
      <c r="N97">
        <v>782.65</v>
      </c>
    </row>
    <row r="98" spans="1:14" x14ac:dyDescent="0.3">
      <c r="A98" t="s">
        <v>14</v>
      </c>
      <c r="B98" s="1">
        <v>43423</v>
      </c>
      <c r="C98" s="1">
        <v>43433</v>
      </c>
      <c r="D98">
        <v>782.5</v>
      </c>
      <c r="E98">
        <v>799.9</v>
      </c>
      <c r="F98">
        <v>782.5</v>
      </c>
      <c r="G98">
        <v>792.45</v>
      </c>
      <c r="H98">
        <v>792.9</v>
      </c>
      <c r="I98">
        <v>792.45</v>
      </c>
      <c r="J98">
        <v>5419</v>
      </c>
      <c r="K98">
        <v>42992.83</v>
      </c>
      <c r="L98">
        <v>18149000</v>
      </c>
      <c r="M98">
        <v>-387000</v>
      </c>
      <c r="N98">
        <v>794</v>
      </c>
    </row>
    <row r="99" spans="1:14" x14ac:dyDescent="0.3">
      <c r="A99" t="s">
        <v>14</v>
      </c>
      <c r="B99" s="1">
        <v>43423</v>
      </c>
      <c r="C99" s="1">
        <v>43461</v>
      </c>
      <c r="D99">
        <v>794</v>
      </c>
      <c r="E99">
        <v>804</v>
      </c>
      <c r="F99">
        <v>789.7</v>
      </c>
      <c r="G99">
        <v>796.45</v>
      </c>
      <c r="H99">
        <v>797.1</v>
      </c>
      <c r="I99">
        <v>796.45</v>
      </c>
      <c r="J99">
        <v>182</v>
      </c>
      <c r="K99">
        <v>1451.65</v>
      </c>
      <c r="L99">
        <v>385000</v>
      </c>
      <c r="M99">
        <v>-10000</v>
      </c>
      <c r="N99">
        <v>794</v>
      </c>
    </row>
    <row r="100" spans="1:14" x14ac:dyDescent="0.3">
      <c r="A100" t="s">
        <v>14</v>
      </c>
      <c r="B100" s="1">
        <v>43423</v>
      </c>
      <c r="C100" s="1">
        <v>43496</v>
      </c>
      <c r="D100">
        <v>0</v>
      </c>
      <c r="E100">
        <v>0</v>
      </c>
      <c r="F100">
        <v>0</v>
      </c>
      <c r="G100">
        <v>781.4</v>
      </c>
      <c r="H100">
        <v>789.1</v>
      </c>
      <c r="I100">
        <v>806.1</v>
      </c>
      <c r="J100">
        <v>0</v>
      </c>
      <c r="K100">
        <v>0</v>
      </c>
      <c r="L100">
        <v>8000</v>
      </c>
      <c r="M100">
        <v>0</v>
      </c>
      <c r="N100">
        <v>794</v>
      </c>
    </row>
    <row r="101" spans="1:14" x14ac:dyDescent="0.3">
      <c r="A101" t="s">
        <v>14</v>
      </c>
      <c r="B101" s="1">
        <v>43424</v>
      </c>
      <c r="C101" s="1">
        <v>43433</v>
      </c>
      <c r="D101">
        <v>792.4</v>
      </c>
      <c r="E101">
        <v>793.9</v>
      </c>
      <c r="F101">
        <v>775.75</v>
      </c>
      <c r="G101">
        <v>777.75</v>
      </c>
      <c r="H101">
        <v>777.45</v>
      </c>
      <c r="I101">
        <v>777.75</v>
      </c>
      <c r="J101">
        <v>4246</v>
      </c>
      <c r="K101">
        <v>33304.410000000003</v>
      </c>
      <c r="L101">
        <v>17934000</v>
      </c>
      <c r="M101">
        <v>-215000</v>
      </c>
      <c r="N101">
        <v>778.9</v>
      </c>
    </row>
    <row r="102" spans="1:14" x14ac:dyDescent="0.3">
      <c r="A102" t="s">
        <v>14</v>
      </c>
      <c r="B102" s="1">
        <v>43424</v>
      </c>
      <c r="C102" s="1">
        <v>43461</v>
      </c>
      <c r="D102">
        <v>794</v>
      </c>
      <c r="E102">
        <v>796.7</v>
      </c>
      <c r="F102">
        <v>780</v>
      </c>
      <c r="G102">
        <v>782</v>
      </c>
      <c r="H102">
        <v>782.1</v>
      </c>
      <c r="I102">
        <v>782</v>
      </c>
      <c r="J102">
        <v>248</v>
      </c>
      <c r="K102">
        <v>1956.35</v>
      </c>
      <c r="L102">
        <v>454000</v>
      </c>
      <c r="M102">
        <v>69000</v>
      </c>
      <c r="N102">
        <v>778.9</v>
      </c>
    </row>
    <row r="103" spans="1:14" x14ac:dyDescent="0.3">
      <c r="A103" t="s">
        <v>14</v>
      </c>
      <c r="B103" s="1">
        <v>43424</v>
      </c>
      <c r="C103" s="1">
        <v>43496</v>
      </c>
      <c r="D103">
        <v>0</v>
      </c>
      <c r="E103">
        <v>0</v>
      </c>
      <c r="F103">
        <v>0</v>
      </c>
      <c r="G103">
        <v>789.1</v>
      </c>
      <c r="H103">
        <v>789.1</v>
      </c>
      <c r="I103">
        <v>790.6</v>
      </c>
      <c r="J103">
        <v>1</v>
      </c>
      <c r="K103">
        <v>7.99</v>
      </c>
      <c r="L103">
        <v>8000</v>
      </c>
      <c r="M103">
        <v>0</v>
      </c>
      <c r="N103">
        <v>778.9</v>
      </c>
    </row>
    <row r="104" spans="1:14" x14ac:dyDescent="0.3">
      <c r="A104" t="s">
        <v>14</v>
      </c>
      <c r="B104" s="1">
        <v>43425</v>
      </c>
      <c r="C104" s="1">
        <v>43433</v>
      </c>
      <c r="D104">
        <v>779</v>
      </c>
      <c r="E104">
        <v>806.8</v>
      </c>
      <c r="F104">
        <v>779</v>
      </c>
      <c r="G104">
        <v>803.15</v>
      </c>
      <c r="H104">
        <v>803</v>
      </c>
      <c r="I104">
        <v>803.15</v>
      </c>
      <c r="J104">
        <v>7865</v>
      </c>
      <c r="K104">
        <v>62690.22</v>
      </c>
      <c r="L104">
        <v>17326000</v>
      </c>
      <c r="M104">
        <v>-608000</v>
      </c>
      <c r="N104">
        <v>803.7</v>
      </c>
    </row>
    <row r="105" spans="1:14" x14ac:dyDescent="0.3">
      <c r="A105" t="s">
        <v>14</v>
      </c>
      <c r="B105" s="1">
        <v>43425</v>
      </c>
      <c r="C105" s="1">
        <v>43461</v>
      </c>
      <c r="D105">
        <v>786.35</v>
      </c>
      <c r="E105">
        <v>810.7</v>
      </c>
      <c r="F105">
        <v>786.35</v>
      </c>
      <c r="G105">
        <v>806.9</v>
      </c>
      <c r="H105">
        <v>806.5</v>
      </c>
      <c r="I105">
        <v>806.9</v>
      </c>
      <c r="J105">
        <v>489</v>
      </c>
      <c r="K105">
        <v>3917.67</v>
      </c>
      <c r="L105">
        <v>540000</v>
      </c>
      <c r="M105">
        <v>86000</v>
      </c>
      <c r="N105">
        <v>803.7</v>
      </c>
    </row>
    <row r="106" spans="1:14" x14ac:dyDescent="0.3">
      <c r="A106" t="s">
        <v>14</v>
      </c>
      <c r="B106" s="1">
        <v>43425</v>
      </c>
      <c r="C106" s="1">
        <v>43496</v>
      </c>
      <c r="D106">
        <v>796</v>
      </c>
      <c r="E106">
        <v>800</v>
      </c>
      <c r="F106">
        <v>796</v>
      </c>
      <c r="G106">
        <v>800</v>
      </c>
      <c r="H106">
        <v>800</v>
      </c>
      <c r="I106">
        <v>815.6</v>
      </c>
      <c r="J106">
        <v>2</v>
      </c>
      <c r="K106">
        <v>15.96</v>
      </c>
      <c r="L106">
        <v>9000</v>
      </c>
      <c r="M106">
        <v>1000</v>
      </c>
      <c r="N106">
        <v>803.7</v>
      </c>
    </row>
    <row r="107" spans="1:14" x14ac:dyDescent="0.3">
      <c r="A107" t="s">
        <v>14</v>
      </c>
      <c r="B107" s="1">
        <v>43426</v>
      </c>
      <c r="C107" s="1">
        <v>43433</v>
      </c>
      <c r="D107">
        <v>804</v>
      </c>
      <c r="E107">
        <v>804.5</v>
      </c>
      <c r="F107">
        <v>786.75</v>
      </c>
      <c r="G107">
        <v>789.9</v>
      </c>
      <c r="H107">
        <v>789.95</v>
      </c>
      <c r="I107">
        <v>789.9</v>
      </c>
      <c r="J107">
        <v>4455</v>
      </c>
      <c r="K107">
        <v>35369.72</v>
      </c>
      <c r="L107">
        <v>16990000</v>
      </c>
      <c r="M107">
        <v>-336000</v>
      </c>
      <c r="N107">
        <v>789.8</v>
      </c>
    </row>
    <row r="108" spans="1:14" x14ac:dyDescent="0.3">
      <c r="A108" t="s">
        <v>14</v>
      </c>
      <c r="B108" s="1">
        <v>43426</v>
      </c>
      <c r="C108" s="1">
        <v>43461</v>
      </c>
      <c r="D108">
        <v>806.1</v>
      </c>
      <c r="E108">
        <v>806.1</v>
      </c>
      <c r="F108">
        <v>791.55</v>
      </c>
      <c r="G108">
        <v>793.75</v>
      </c>
      <c r="H108">
        <v>793</v>
      </c>
      <c r="I108">
        <v>793.75</v>
      </c>
      <c r="J108">
        <v>639</v>
      </c>
      <c r="K108">
        <v>5094.63</v>
      </c>
      <c r="L108">
        <v>661000</v>
      </c>
      <c r="M108">
        <v>121000</v>
      </c>
      <c r="N108">
        <v>789.8</v>
      </c>
    </row>
    <row r="109" spans="1:14" x14ac:dyDescent="0.3">
      <c r="A109" t="s">
        <v>14</v>
      </c>
      <c r="B109" s="1">
        <v>43426</v>
      </c>
      <c r="C109" s="1">
        <v>43496</v>
      </c>
      <c r="D109">
        <v>807.35</v>
      </c>
      <c r="E109">
        <v>807.35</v>
      </c>
      <c r="F109">
        <v>800.1</v>
      </c>
      <c r="G109">
        <v>800.1</v>
      </c>
      <c r="H109">
        <v>800.1</v>
      </c>
      <c r="I109">
        <v>801.35</v>
      </c>
      <c r="J109">
        <v>8</v>
      </c>
      <c r="K109">
        <v>64.209999999999994</v>
      </c>
      <c r="L109">
        <v>16000</v>
      </c>
      <c r="M109">
        <v>7000</v>
      </c>
      <c r="N109">
        <v>789.8</v>
      </c>
    </row>
    <row r="110" spans="1:14" x14ac:dyDescent="0.3">
      <c r="A110" t="s">
        <v>14</v>
      </c>
      <c r="B110" s="1">
        <v>43430</v>
      </c>
      <c r="C110" s="1">
        <v>43433</v>
      </c>
      <c r="D110">
        <v>790.1</v>
      </c>
      <c r="E110">
        <v>798.75</v>
      </c>
      <c r="F110">
        <v>781.55</v>
      </c>
      <c r="G110">
        <v>795.5</v>
      </c>
      <c r="H110">
        <v>797.6</v>
      </c>
      <c r="I110">
        <v>795.5</v>
      </c>
      <c r="J110">
        <v>6419</v>
      </c>
      <c r="K110">
        <v>50662.74</v>
      </c>
      <c r="L110">
        <v>14379000</v>
      </c>
      <c r="M110">
        <v>-2611000</v>
      </c>
      <c r="N110">
        <v>796.35</v>
      </c>
    </row>
    <row r="111" spans="1:14" x14ac:dyDescent="0.3">
      <c r="A111" t="s">
        <v>14</v>
      </c>
      <c r="B111" s="1">
        <v>43430</v>
      </c>
      <c r="C111" s="1">
        <v>43461</v>
      </c>
      <c r="D111">
        <v>793.45</v>
      </c>
      <c r="E111">
        <v>802</v>
      </c>
      <c r="F111">
        <v>785.4</v>
      </c>
      <c r="G111">
        <v>799.35</v>
      </c>
      <c r="H111">
        <v>800.3</v>
      </c>
      <c r="I111">
        <v>799.35</v>
      </c>
      <c r="J111">
        <v>3144</v>
      </c>
      <c r="K111">
        <v>24890.14</v>
      </c>
      <c r="L111">
        <v>2977000</v>
      </c>
      <c r="M111">
        <v>2316000</v>
      </c>
      <c r="N111">
        <v>796.35</v>
      </c>
    </row>
    <row r="112" spans="1:14" x14ac:dyDescent="0.3">
      <c r="A112" t="s">
        <v>14</v>
      </c>
      <c r="B112" s="1">
        <v>43430</v>
      </c>
      <c r="C112" s="1">
        <v>43496</v>
      </c>
      <c r="D112">
        <v>791.1</v>
      </c>
      <c r="E112">
        <v>804.2</v>
      </c>
      <c r="F112">
        <v>791.1</v>
      </c>
      <c r="G112">
        <v>800.7</v>
      </c>
      <c r="H112">
        <v>804.2</v>
      </c>
      <c r="I112">
        <v>800.7</v>
      </c>
      <c r="J112">
        <v>15</v>
      </c>
      <c r="K112">
        <v>119.62</v>
      </c>
      <c r="L112">
        <v>24000</v>
      </c>
      <c r="M112">
        <v>8000</v>
      </c>
      <c r="N112">
        <v>796.35</v>
      </c>
    </row>
    <row r="113" spans="1:14" x14ac:dyDescent="0.3">
      <c r="A113" t="s">
        <v>14</v>
      </c>
      <c r="B113" s="1">
        <v>43431</v>
      </c>
      <c r="C113" s="1">
        <v>43433</v>
      </c>
      <c r="D113">
        <v>799.45</v>
      </c>
      <c r="E113">
        <v>807</v>
      </c>
      <c r="F113">
        <v>777.45</v>
      </c>
      <c r="G113">
        <v>786.8</v>
      </c>
      <c r="H113">
        <v>784.8</v>
      </c>
      <c r="I113">
        <v>786.8</v>
      </c>
      <c r="J113">
        <v>10388</v>
      </c>
      <c r="K113">
        <v>82104.42</v>
      </c>
      <c r="L113">
        <v>10315000</v>
      </c>
      <c r="M113">
        <v>-4064000</v>
      </c>
      <c r="N113">
        <v>787.45</v>
      </c>
    </row>
    <row r="114" spans="1:14" x14ac:dyDescent="0.3">
      <c r="A114" t="s">
        <v>14</v>
      </c>
      <c r="B114" s="1">
        <v>43431</v>
      </c>
      <c r="C114" s="1">
        <v>43461</v>
      </c>
      <c r="D114">
        <v>800.1</v>
      </c>
      <c r="E114">
        <v>810</v>
      </c>
      <c r="F114">
        <v>781.05</v>
      </c>
      <c r="G114">
        <v>790.3</v>
      </c>
      <c r="H114">
        <v>788.5</v>
      </c>
      <c r="I114">
        <v>790.3</v>
      </c>
      <c r="J114">
        <v>5892</v>
      </c>
      <c r="K114">
        <v>46709.01</v>
      </c>
      <c r="L114">
        <v>7204000</v>
      </c>
      <c r="M114">
        <v>4227000</v>
      </c>
      <c r="N114">
        <v>787.45</v>
      </c>
    </row>
    <row r="115" spans="1:14" x14ac:dyDescent="0.3">
      <c r="A115" t="s">
        <v>14</v>
      </c>
      <c r="B115" s="1">
        <v>43431</v>
      </c>
      <c r="C115" s="1">
        <v>43496</v>
      </c>
      <c r="D115">
        <v>808.5</v>
      </c>
      <c r="E115">
        <v>812</v>
      </c>
      <c r="F115">
        <v>786.65</v>
      </c>
      <c r="G115">
        <v>794.35</v>
      </c>
      <c r="H115">
        <v>795</v>
      </c>
      <c r="I115">
        <v>794.35</v>
      </c>
      <c r="J115">
        <v>14</v>
      </c>
      <c r="K115">
        <v>111.74</v>
      </c>
      <c r="L115">
        <v>26000</v>
      </c>
      <c r="M115">
        <v>2000</v>
      </c>
      <c r="N115">
        <v>787.45</v>
      </c>
    </row>
    <row r="116" spans="1:14" x14ac:dyDescent="0.3">
      <c r="A116" t="s">
        <v>14</v>
      </c>
      <c r="B116" s="1">
        <v>43432</v>
      </c>
      <c r="C116" s="1">
        <v>43433</v>
      </c>
      <c r="D116">
        <v>784.75</v>
      </c>
      <c r="E116">
        <v>791.2</v>
      </c>
      <c r="F116">
        <v>777</v>
      </c>
      <c r="G116">
        <v>788.05</v>
      </c>
      <c r="H116">
        <v>786.45</v>
      </c>
      <c r="I116">
        <v>788.05</v>
      </c>
      <c r="J116">
        <v>10624</v>
      </c>
      <c r="K116">
        <v>83486.070000000007</v>
      </c>
      <c r="L116">
        <v>5745000</v>
      </c>
      <c r="M116">
        <v>-4570000</v>
      </c>
      <c r="N116">
        <v>790</v>
      </c>
    </row>
    <row r="117" spans="1:14" x14ac:dyDescent="0.3">
      <c r="A117" t="s">
        <v>14</v>
      </c>
      <c r="B117" s="1">
        <v>43432</v>
      </c>
      <c r="C117" s="1">
        <v>43461</v>
      </c>
      <c r="D117">
        <v>786.05</v>
      </c>
      <c r="E117">
        <v>795</v>
      </c>
      <c r="F117">
        <v>780.25</v>
      </c>
      <c r="G117">
        <v>791.15</v>
      </c>
      <c r="H117">
        <v>790</v>
      </c>
      <c r="I117">
        <v>791.15</v>
      </c>
      <c r="J117">
        <v>8149</v>
      </c>
      <c r="K117">
        <v>64302.86</v>
      </c>
      <c r="L117">
        <v>13048000</v>
      </c>
      <c r="M117">
        <v>5844000</v>
      </c>
      <c r="N117">
        <v>790</v>
      </c>
    </row>
    <row r="118" spans="1:14" x14ac:dyDescent="0.3">
      <c r="A118" t="s">
        <v>14</v>
      </c>
      <c r="B118" s="1">
        <v>43432</v>
      </c>
      <c r="C118" s="1">
        <v>43496</v>
      </c>
      <c r="D118">
        <v>791.5</v>
      </c>
      <c r="E118">
        <v>795.2</v>
      </c>
      <c r="F118">
        <v>788.75</v>
      </c>
      <c r="G118">
        <v>792.7</v>
      </c>
      <c r="H118">
        <v>792.7</v>
      </c>
      <c r="I118">
        <v>800.5</v>
      </c>
      <c r="J118">
        <v>14</v>
      </c>
      <c r="K118">
        <v>110.87</v>
      </c>
      <c r="L118">
        <v>36000</v>
      </c>
      <c r="M118">
        <v>10000</v>
      </c>
      <c r="N118">
        <v>790</v>
      </c>
    </row>
    <row r="119" spans="1:14" x14ac:dyDescent="0.3">
      <c r="A119" t="s">
        <v>14</v>
      </c>
      <c r="B119" s="1">
        <v>43433</v>
      </c>
      <c r="C119" s="1">
        <v>43433</v>
      </c>
      <c r="D119">
        <v>789.95</v>
      </c>
      <c r="E119">
        <v>805.4</v>
      </c>
      <c r="F119">
        <v>788</v>
      </c>
      <c r="G119">
        <v>792.05</v>
      </c>
      <c r="H119">
        <v>792.1</v>
      </c>
      <c r="I119">
        <v>792.15</v>
      </c>
      <c r="J119">
        <v>7752</v>
      </c>
      <c r="K119">
        <v>61713.66</v>
      </c>
      <c r="L119">
        <v>2661000</v>
      </c>
      <c r="M119">
        <v>-3084000</v>
      </c>
      <c r="N119">
        <v>792.15</v>
      </c>
    </row>
    <row r="120" spans="1:14" x14ac:dyDescent="0.3">
      <c r="A120" t="s">
        <v>14</v>
      </c>
      <c r="B120" s="1">
        <v>43433</v>
      </c>
      <c r="C120" s="1">
        <v>43461</v>
      </c>
      <c r="D120">
        <v>793.35</v>
      </c>
      <c r="E120">
        <v>808.5</v>
      </c>
      <c r="F120">
        <v>791.45</v>
      </c>
      <c r="G120">
        <v>795.45</v>
      </c>
      <c r="H120">
        <v>796.4</v>
      </c>
      <c r="I120">
        <v>795.45</v>
      </c>
      <c r="J120">
        <v>8274</v>
      </c>
      <c r="K120">
        <v>66086.61</v>
      </c>
      <c r="L120">
        <v>16472000</v>
      </c>
      <c r="M120">
        <v>3424000</v>
      </c>
      <c r="N120">
        <v>792.15</v>
      </c>
    </row>
    <row r="121" spans="1:14" x14ac:dyDescent="0.3">
      <c r="A121" t="s">
        <v>14</v>
      </c>
      <c r="B121" s="1">
        <v>43433</v>
      </c>
      <c r="C121" s="1">
        <v>43496</v>
      </c>
      <c r="D121">
        <v>802.1</v>
      </c>
      <c r="E121">
        <v>811.45</v>
      </c>
      <c r="F121">
        <v>798.4</v>
      </c>
      <c r="G121">
        <v>799.45</v>
      </c>
      <c r="H121">
        <v>800</v>
      </c>
      <c r="I121">
        <v>799.45</v>
      </c>
      <c r="J121">
        <v>33</v>
      </c>
      <c r="K121">
        <v>264.97000000000003</v>
      </c>
      <c r="L121">
        <v>47000</v>
      </c>
      <c r="M121">
        <v>11000</v>
      </c>
      <c r="N121">
        <v>792.15</v>
      </c>
    </row>
    <row r="122" spans="1:14" x14ac:dyDescent="0.3">
      <c r="A122" t="s">
        <v>14</v>
      </c>
      <c r="B122" s="1">
        <v>43434</v>
      </c>
      <c r="C122" s="1">
        <v>43461</v>
      </c>
      <c r="D122">
        <v>792.9</v>
      </c>
      <c r="E122">
        <v>817.5</v>
      </c>
      <c r="F122">
        <v>792.15</v>
      </c>
      <c r="G122">
        <v>814.25</v>
      </c>
      <c r="H122">
        <v>813</v>
      </c>
      <c r="I122">
        <v>814.25</v>
      </c>
      <c r="J122">
        <v>8556</v>
      </c>
      <c r="K122">
        <v>69085.55</v>
      </c>
      <c r="L122">
        <v>17290000</v>
      </c>
      <c r="M122">
        <v>818000</v>
      </c>
      <c r="N122">
        <v>810.7</v>
      </c>
    </row>
    <row r="123" spans="1:14" x14ac:dyDescent="0.3">
      <c r="A123" t="s">
        <v>14</v>
      </c>
      <c r="B123" s="1">
        <v>43434</v>
      </c>
      <c r="C123" s="1">
        <v>43496</v>
      </c>
      <c r="D123">
        <v>802.6</v>
      </c>
      <c r="E123">
        <v>819.5</v>
      </c>
      <c r="F123">
        <v>801.5</v>
      </c>
      <c r="G123">
        <v>817.7</v>
      </c>
      <c r="H123">
        <v>816.05</v>
      </c>
      <c r="I123">
        <v>817.7</v>
      </c>
      <c r="J123">
        <v>46</v>
      </c>
      <c r="K123">
        <v>372.3</v>
      </c>
      <c r="L123">
        <v>67000</v>
      </c>
      <c r="M123">
        <v>20000</v>
      </c>
      <c r="N123">
        <v>810.7</v>
      </c>
    </row>
    <row r="124" spans="1:14" x14ac:dyDescent="0.3">
      <c r="A124" t="s">
        <v>14</v>
      </c>
      <c r="B124" s="1">
        <v>43434</v>
      </c>
      <c r="C124" s="1">
        <v>43524</v>
      </c>
      <c r="D124">
        <v>807.75</v>
      </c>
      <c r="E124">
        <v>807.75</v>
      </c>
      <c r="F124">
        <v>807.75</v>
      </c>
      <c r="G124">
        <v>807.75</v>
      </c>
      <c r="H124">
        <v>807.75</v>
      </c>
      <c r="I124">
        <v>825.85</v>
      </c>
      <c r="J124">
        <v>1</v>
      </c>
      <c r="K124">
        <v>8.08</v>
      </c>
      <c r="L124">
        <v>1000</v>
      </c>
      <c r="M124">
        <v>1000</v>
      </c>
      <c r="N124">
        <v>810.7</v>
      </c>
    </row>
    <row r="125" spans="1:14" x14ac:dyDescent="0.3">
      <c r="A125" t="s">
        <v>14</v>
      </c>
      <c r="B125" s="1">
        <v>43437</v>
      </c>
      <c r="C125" s="1">
        <v>43461</v>
      </c>
      <c r="D125">
        <v>815.65</v>
      </c>
      <c r="E125">
        <v>817.8</v>
      </c>
      <c r="F125">
        <v>800</v>
      </c>
      <c r="G125">
        <v>804.8</v>
      </c>
      <c r="H125">
        <v>801.5</v>
      </c>
      <c r="I125">
        <v>804.8</v>
      </c>
      <c r="J125">
        <v>7110</v>
      </c>
      <c r="K125">
        <v>57556.93</v>
      </c>
      <c r="L125">
        <v>17279000</v>
      </c>
      <c r="M125">
        <v>-11000</v>
      </c>
      <c r="N125">
        <v>804.85</v>
      </c>
    </row>
    <row r="126" spans="1:14" x14ac:dyDescent="0.3">
      <c r="A126" t="s">
        <v>14</v>
      </c>
      <c r="B126" s="1">
        <v>43437</v>
      </c>
      <c r="C126" s="1">
        <v>43496</v>
      </c>
      <c r="D126">
        <v>821.15</v>
      </c>
      <c r="E126">
        <v>821.15</v>
      </c>
      <c r="F126">
        <v>805</v>
      </c>
      <c r="G126">
        <v>806.85</v>
      </c>
      <c r="H126">
        <v>805</v>
      </c>
      <c r="I126">
        <v>806.85</v>
      </c>
      <c r="J126">
        <v>62</v>
      </c>
      <c r="K126">
        <v>503.4</v>
      </c>
      <c r="L126">
        <v>66000</v>
      </c>
      <c r="M126">
        <v>-1000</v>
      </c>
      <c r="N126">
        <v>804.85</v>
      </c>
    </row>
    <row r="127" spans="1:14" x14ac:dyDescent="0.3">
      <c r="A127" t="s">
        <v>14</v>
      </c>
      <c r="B127" s="1">
        <v>43437</v>
      </c>
      <c r="C127" s="1">
        <v>43524</v>
      </c>
      <c r="D127">
        <v>0</v>
      </c>
      <c r="E127">
        <v>0</v>
      </c>
      <c r="F127">
        <v>0</v>
      </c>
      <c r="G127">
        <v>807.75</v>
      </c>
      <c r="H127">
        <v>807.75</v>
      </c>
      <c r="I127">
        <v>819.35</v>
      </c>
      <c r="J127">
        <v>0</v>
      </c>
      <c r="K127">
        <v>0</v>
      </c>
      <c r="L127">
        <v>1000</v>
      </c>
      <c r="M127">
        <v>0</v>
      </c>
      <c r="N127">
        <v>804.85</v>
      </c>
    </row>
    <row r="128" spans="1:14" x14ac:dyDescent="0.3">
      <c r="A128" t="s">
        <v>14</v>
      </c>
      <c r="B128" s="1">
        <v>43438</v>
      </c>
      <c r="C128" s="1">
        <v>43461</v>
      </c>
      <c r="D128">
        <v>801.5</v>
      </c>
      <c r="E128">
        <v>834.3</v>
      </c>
      <c r="F128">
        <v>800.2</v>
      </c>
      <c r="G128">
        <v>827.6</v>
      </c>
      <c r="H128">
        <v>825.8</v>
      </c>
      <c r="I128">
        <v>827.6</v>
      </c>
      <c r="J128">
        <v>14063</v>
      </c>
      <c r="K128">
        <v>115692.37</v>
      </c>
      <c r="L128">
        <v>17617000</v>
      </c>
      <c r="M128">
        <v>338000</v>
      </c>
      <c r="N128">
        <v>823.55</v>
      </c>
    </row>
    <row r="129" spans="1:14" x14ac:dyDescent="0.3">
      <c r="A129" t="s">
        <v>14</v>
      </c>
      <c r="B129" s="1">
        <v>43438</v>
      </c>
      <c r="C129" s="1">
        <v>43496</v>
      </c>
      <c r="D129">
        <v>807</v>
      </c>
      <c r="E129">
        <v>836.3</v>
      </c>
      <c r="F129">
        <v>807</v>
      </c>
      <c r="G129">
        <v>829.55</v>
      </c>
      <c r="H129">
        <v>829.3</v>
      </c>
      <c r="I129">
        <v>829.55</v>
      </c>
      <c r="J129">
        <v>108</v>
      </c>
      <c r="K129">
        <v>890.22</v>
      </c>
      <c r="L129">
        <v>80000</v>
      </c>
      <c r="M129">
        <v>14000</v>
      </c>
      <c r="N129">
        <v>823.55</v>
      </c>
    </row>
    <row r="130" spans="1:14" x14ac:dyDescent="0.3">
      <c r="A130" t="s">
        <v>14</v>
      </c>
      <c r="B130" s="1">
        <v>43438</v>
      </c>
      <c r="C130" s="1">
        <v>43524</v>
      </c>
      <c r="D130">
        <v>829.7</v>
      </c>
      <c r="E130">
        <v>829.7</v>
      </c>
      <c r="F130">
        <v>829.7</v>
      </c>
      <c r="G130">
        <v>829.7</v>
      </c>
      <c r="H130">
        <v>829.7</v>
      </c>
      <c r="I130">
        <v>838.2</v>
      </c>
      <c r="J130">
        <v>2</v>
      </c>
      <c r="K130">
        <v>16.59</v>
      </c>
      <c r="L130">
        <v>2000</v>
      </c>
      <c r="M130">
        <v>1000</v>
      </c>
      <c r="N130">
        <v>823.55</v>
      </c>
    </row>
    <row r="131" spans="1:14" x14ac:dyDescent="0.3">
      <c r="A131" t="s">
        <v>14</v>
      </c>
      <c r="B131" s="1">
        <v>43439</v>
      </c>
      <c r="C131" s="1">
        <v>43461</v>
      </c>
      <c r="D131">
        <v>829.4</v>
      </c>
      <c r="E131">
        <v>829.4</v>
      </c>
      <c r="F131">
        <v>794.8</v>
      </c>
      <c r="G131">
        <v>800.2</v>
      </c>
      <c r="H131">
        <v>800</v>
      </c>
      <c r="I131">
        <v>800.2</v>
      </c>
      <c r="J131">
        <v>9389</v>
      </c>
      <c r="K131">
        <v>76217.16</v>
      </c>
      <c r="L131">
        <v>18045000</v>
      </c>
      <c r="M131">
        <v>428000</v>
      </c>
      <c r="N131">
        <v>796.35</v>
      </c>
    </row>
    <row r="132" spans="1:14" x14ac:dyDescent="0.3">
      <c r="A132" t="s">
        <v>14</v>
      </c>
      <c r="B132" s="1">
        <v>43439</v>
      </c>
      <c r="C132" s="1">
        <v>43496</v>
      </c>
      <c r="D132">
        <v>831.7</v>
      </c>
      <c r="E132">
        <v>831.7</v>
      </c>
      <c r="F132">
        <v>800.9</v>
      </c>
      <c r="G132">
        <v>804.15</v>
      </c>
      <c r="H132">
        <v>803.5</v>
      </c>
      <c r="I132">
        <v>804.15</v>
      </c>
      <c r="J132">
        <v>145</v>
      </c>
      <c r="K132">
        <v>1181.72</v>
      </c>
      <c r="L132">
        <v>105000</v>
      </c>
      <c r="M132">
        <v>25000</v>
      </c>
      <c r="N132">
        <v>796.35</v>
      </c>
    </row>
    <row r="133" spans="1:14" x14ac:dyDescent="0.3">
      <c r="A133" t="s">
        <v>14</v>
      </c>
      <c r="B133" s="1">
        <v>43439</v>
      </c>
      <c r="C133" s="1">
        <v>43524</v>
      </c>
      <c r="D133">
        <v>0</v>
      </c>
      <c r="E133">
        <v>0</v>
      </c>
      <c r="F133">
        <v>0</v>
      </c>
      <c r="G133">
        <v>829.7</v>
      </c>
      <c r="H133">
        <v>829.7</v>
      </c>
      <c r="I133">
        <v>810.4</v>
      </c>
      <c r="J133">
        <v>0</v>
      </c>
      <c r="K133">
        <v>0</v>
      </c>
      <c r="L133">
        <v>2000</v>
      </c>
      <c r="M133">
        <v>0</v>
      </c>
      <c r="N133">
        <v>796.35</v>
      </c>
    </row>
    <row r="134" spans="1:14" x14ac:dyDescent="0.3">
      <c r="A134" t="s">
        <v>14</v>
      </c>
      <c r="B134" s="1">
        <v>43440</v>
      </c>
      <c r="C134" s="1">
        <v>43461</v>
      </c>
      <c r="D134">
        <v>792.5</v>
      </c>
      <c r="E134">
        <v>795.55</v>
      </c>
      <c r="F134">
        <v>750.65</v>
      </c>
      <c r="G134">
        <v>753.95</v>
      </c>
      <c r="H134">
        <v>750.7</v>
      </c>
      <c r="I134">
        <v>753.95</v>
      </c>
      <c r="J134">
        <v>15832</v>
      </c>
      <c r="K134">
        <v>121565.24</v>
      </c>
      <c r="L134">
        <v>18130000</v>
      </c>
      <c r="M134">
        <v>85000</v>
      </c>
      <c r="N134">
        <v>752.35</v>
      </c>
    </row>
    <row r="135" spans="1:14" x14ac:dyDescent="0.3">
      <c r="A135" t="s">
        <v>14</v>
      </c>
      <c r="B135" s="1">
        <v>43440</v>
      </c>
      <c r="C135" s="1">
        <v>43496</v>
      </c>
      <c r="D135">
        <v>792</v>
      </c>
      <c r="E135">
        <v>797.05</v>
      </c>
      <c r="F135">
        <v>754.8</v>
      </c>
      <c r="G135">
        <v>757.8</v>
      </c>
      <c r="H135">
        <v>755</v>
      </c>
      <c r="I135">
        <v>757.8</v>
      </c>
      <c r="J135">
        <v>331</v>
      </c>
      <c r="K135">
        <v>2555.35</v>
      </c>
      <c r="L135">
        <v>173000</v>
      </c>
      <c r="M135">
        <v>68000</v>
      </c>
      <c r="N135">
        <v>752.35</v>
      </c>
    </row>
    <row r="136" spans="1:14" x14ac:dyDescent="0.3">
      <c r="A136" t="s">
        <v>14</v>
      </c>
      <c r="B136" s="1">
        <v>43440</v>
      </c>
      <c r="C136" s="1">
        <v>43524</v>
      </c>
      <c r="D136">
        <v>0</v>
      </c>
      <c r="E136">
        <v>0</v>
      </c>
      <c r="F136">
        <v>0</v>
      </c>
      <c r="G136">
        <v>829.7</v>
      </c>
      <c r="H136">
        <v>829.7</v>
      </c>
      <c r="I136">
        <v>765.4</v>
      </c>
      <c r="J136">
        <v>0</v>
      </c>
      <c r="K136">
        <v>0</v>
      </c>
      <c r="L136">
        <v>2000</v>
      </c>
      <c r="M136">
        <v>0</v>
      </c>
      <c r="N136">
        <v>752.35</v>
      </c>
    </row>
    <row r="137" spans="1:14" x14ac:dyDescent="0.3">
      <c r="A137" t="s">
        <v>14</v>
      </c>
      <c r="B137" s="1">
        <v>43441</v>
      </c>
      <c r="C137" s="1">
        <v>43461</v>
      </c>
      <c r="D137">
        <v>754.75</v>
      </c>
      <c r="E137">
        <v>772.1</v>
      </c>
      <c r="F137">
        <v>735.4</v>
      </c>
      <c r="G137">
        <v>754.7</v>
      </c>
      <c r="H137">
        <v>757</v>
      </c>
      <c r="I137">
        <v>754.7</v>
      </c>
      <c r="J137">
        <v>12315</v>
      </c>
      <c r="K137">
        <v>93214.33</v>
      </c>
      <c r="L137">
        <v>18058000</v>
      </c>
      <c r="M137">
        <v>-72000</v>
      </c>
      <c r="N137">
        <v>751.35</v>
      </c>
    </row>
    <row r="138" spans="1:14" x14ac:dyDescent="0.3">
      <c r="A138" t="s">
        <v>14</v>
      </c>
      <c r="B138" s="1">
        <v>43441</v>
      </c>
      <c r="C138" s="1">
        <v>43496</v>
      </c>
      <c r="D138">
        <v>756.95</v>
      </c>
      <c r="E138">
        <v>774.7</v>
      </c>
      <c r="F138">
        <v>743</v>
      </c>
      <c r="G138">
        <v>758.3</v>
      </c>
      <c r="H138">
        <v>760.55</v>
      </c>
      <c r="I138">
        <v>758.3</v>
      </c>
      <c r="J138">
        <v>226</v>
      </c>
      <c r="K138">
        <v>1715.7</v>
      </c>
      <c r="L138">
        <v>165000</v>
      </c>
      <c r="M138">
        <v>-8000</v>
      </c>
      <c r="N138">
        <v>751.35</v>
      </c>
    </row>
    <row r="139" spans="1:14" x14ac:dyDescent="0.3">
      <c r="A139" t="s">
        <v>14</v>
      </c>
      <c r="B139" s="1">
        <v>43441</v>
      </c>
      <c r="C139" s="1">
        <v>43524</v>
      </c>
      <c r="D139">
        <v>0</v>
      </c>
      <c r="E139">
        <v>0</v>
      </c>
      <c r="F139">
        <v>0</v>
      </c>
      <c r="G139">
        <v>829.7</v>
      </c>
      <c r="H139">
        <v>829.7</v>
      </c>
      <c r="I139">
        <v>764.25</v>
      </c>
      <c r="J139">
        <v>0</v>
      </c>
      <c r="K139">
        <v>0</v>
      </c>
      <c r="L139">
        <v>2000</v>
      </c>
      <c r="M139">
        <v>0</v>
      </c>
      <c r="N139">
        <v>751.35</v>
      </c>
    </row>
    <row r="140" spans="1:14" x14ac:dyDescent="0.3">
      <c r="A140" t="s">
        <v>14</v>
      </c>
      <c r="B140" s="1">
        <v>43444</v>
      </c>
      <c r="C140" s="1">
        <v>43461</v>
      </c>
      <c r="D140">
        <v>740.45</v>
      </c>
      <c r="E140">
        <v>756.4</v>
      </c>
      <c r="F140">
        <v>726.55</v>
      </c>
      <c r="G140">
        <v>735.15</v>
      </c>
      <c r="H140">
        <v>735.45</v>
      </c>
      <c r="I140">
        <v>735.15</v>
      </c>
      <c r="J140">
        <v>7807</v>
      </c>
      <c r="K140">
        <v>57701.14</v>
      </c>
      <c r="L140">
        <v>18003000</v>
      </c>
      <c r="M140">
        <v>-55000</v>
      </c>
      <c r="N140">
        <v>733.3</v>
      </c>
    </row>
    <row r="141" spans="1:14" x14ac:dyDescent="0.3">
      <c r="A141" t="s">
        <v>14</v>
      </c>
      <c r="B141" s="1">
        <v>43444</v>
      </c>
      <c r="C141" s="1">
        <v>43496</v>
      </c>
      <c r="D141">
        <v>754.95</v>
      </c>
      <c r="E141">
        <v>758.9</v>
      </c>
      <c r="F141">
        <v>730.8</v>
      </c>
      <c r="G141">
        <v>738.75</v>
      </c>
      <c r="H141">
        <v>738</v>
      </c>
      <c r="I141">
        <v>738.75</v>
      </c>
      <c r="J141">
        <v>176</v>
      </c>
      <c r="K141">
        <v>1306.57</v>
      </c>
      <c r="L141">
        <v>189000</v>
      </c>
      <c r="M141">
        <v>24000</v>
      </c>
      <c r="N141">
        <v>733.3</v>
      </c>
    </row>
    <row r="142" spans="1:14" x14ac:dyDescent="0.3">
      <c r="A142" t="s">
        <v>14</v>
      </c>
      <c r="B142" s="1">
        <v>43444</v>
      </c>
      <c r="C142" s="1">
        <v>43524</v>
      </c>
      <c r="D142">
        <v>755</v>
      </c>
      <c r="E142">
        <v>755</v>
      </c>
      <c r="F142">
        <v>735</v>
      </c>
      <c r="G142">
        <v>740.15</v>
      </c>
      <c r="H142">
        <v>740.15</v>
      </c>
      <c r="I142">
        <v>740.15</v>
      </c>
      <c r="J142">
        <v>4</v>
      </c>
      <c r="K142">
        <v>29.72</v>
      </c>
      <c r="L142">
        <v>4000</v>
      </c>
      <c r="M142">
        <v>2000</v>
      </c>
      <c r="N142">
        <v>733.3</v>
      </c>
    </row>
    <row r="143" spans="1:14" x14ac:dyDescent="0.3">
      <c r="A143" t="s">
        <v>14</v>
      </c>
      <c r="B143" s="1">
        <v>43445</v>
      </c>
      <c r="C143" s="1">
        <v>43461</v>
      </c>
      <c r="D143">
        <v>725.2</v>
      </c>
      <c r="E143">
        <v>746.6</v>
      </c>
      <c r="F143">
        <v>723.45</v>
      </c>
      <c r="G143">
        <v>738.25</v>
      </c>
      <c r="H143">
        <v>739.1</v>
      </c>
      <c r="I143">
        <v>738.25</v>
      </c>
      <c r="J143">
        <v>7953</v>
      </c>
      <c r="K143">
        <v>58566.04</v>
      </c>
      <c r="L143">
        <v>19094000</v>
      </c>
      <c r="M143">
        <v>1091000</v>
      </c>
      <c r="N143">
        <v>734.55</v>
      </c>
    </row>
    <row r="144" spans="1:14" x14ac:dyDescent="0.3">
      <c r="A144" t="s">
        <v>14</v>
      </c>
      <c r="B144" s="1">
        <v>43445</v>
      </c>
      <c r="C144" s="1">
        <v>43496</v>
      </c>
      <c r="D144">
        <v>731.65</v>
      </c>
      <c r="E144">
        <v>748.45</v>
      </c>
      <c r="F144">
        <v>731.65</v>
      </c>
      <c r="G144">
        <v>741.1</v>
      </c>
      <c r="H144">
        <v>742.9</v>
      </c>
      <c r="I144">
        <v>741.1</v>
      </c>
      <c r="J144">
        <v>218</v>
      </c>
      <c r="K144">
        <v>1615.64</v>
      </c>
      <c r="L144">
        <v>229000</v>
      </c>
      <c r="M144">
        <v>40000</v>
      </c>
      <c r="N144">
        <v>734.55</v>
      </c>
    </row>
    <row r="145" spans="1:14" x14ac:dyDescent="0.3">
      <c r="A145" t="s">
        <v>14</v>
      </c>
      <c r="B145" s="1">
        <v>43445</v>
      </c>
      <c r="C145" s="1">
        <v>43524</v>
      </c>
      <c r="D145">
        <v>736</v>
      </c>
      <c r="E145">
        <v>736</v>
      </c>
      <c r="F145">
        <v>733.3</v>
      </c>
      <c r="G145">
        <v>733.3</v>
      </c>
      <c r="H145">
        <v>733.3</v>
      </c>
      <c r="I145">
        <v>746.55</v>
      </c>
      <c r="J145">
        <v>2</v>
      </c>
      <c r="K145">
        <v>14.69</v>
      </c>
      <c r="L145">
        <v>5000</v>
      </c>
      <c r="M145">
        <v>1000</v>
      </c>
      <c r="N145">
        <v>734.55</v>
      </c>
    </row>
    <row r="146" spans="1:14" x14ac:dyDescent="0.3">
      <c r="A146" t="s">
        <v>14</v>
      </c>
      <c r="B146" s="1">
        <v>43446</v>
      </c>
      <c r="C146" s="1">
        <v>43461</v>
      </c>
      <c r="D146">
        <v>736.75</v>
      </c>
      <c r="E146">
        <v>749.75</v>
      </c>
      <c r="F146">
        <v>731.55</v>
      </c>
      <c r="G146">
        <v>743.75</v>
      </c>
      <c r="H146">
        <v>744.05</v>
      </c>
      <c r="I146">
        <v>743.75</v>
      </c>
      <c r="J146">
        <v>6463</v>
      </c>
      <c r="K146">
        <v>47983</v>
      </c>
      <c r="L146">
        <v>19316000</v>
      </c>
      <c r="M146">
        <v>222000</v>
      </c>
      <c r="N146">
        <v>740</v>
      </c>
    </row>
    <row r="147" spans="1:14" x14ac:dyDescent="0.3">
      <c r="A147" t="s">
        <v>14</v>
      </c>
      <c r="B147" s="1">
        <v>43446</v>
      </c>
      <c r="C147" s="1">
        <v>43496</v>
      </c>
      <c r="D147">
        <v>748.15</v>
      </c>
      <c r="E147">
        <v>752.95</v>
      </c>
      <c r="F147">
        <v>736.7</v>
      </c>
      <c r="G147">
        <v>747.7</v>
      </c>
      <c r="H147">
        <v>748.1</v>
      </c>
      <c r="I147">
        <v>747.7</v>
      </c>
      <c r="J147">
        <v>150</v>
      </c>
      <c r="K147">
        <v>1120.22</v>
      </c>
      <c r="L147">
        <v>246000</v>
      </c>
      <c r="M147">
        <v>17000</v>
      </c>
      <c r="N147">
        <v>740</v>
      </c>
    </row>
    <row r="148" spans="1:14" x14ac:dyDescent="0.3">
      <c r="A148" t="s">
        <v>14</v>
      </c>
      <c r="B148" s="1">
        <v>43446</v>
      </c>
      <c r="C148" s="1">
        <v>43524</v>
      </c>
      <c r="D148">
        <v>0</v>
      </c>
      <c r="E148">
        <v>0</v>
      </c>
      <c r="F148">
        <v>0</v>
      </c>
      <c r="G148">
        <v>733.3</v>
      </c>
      <c r="H148">
        <v>733.3</v>
      </c>
      <c r="I148">
        <v>751.95</v>
      </c>
      <c r="J148">
        <v>0</v>
      </c>
      <c r="K148">
        <v>0</v>
      </c>
      <c r="L148">
        <v>5000</v>
      </c>
      <c r="M148">
        <v>0</v>
      </c>
      <c r="N148">
        <v>740</v>
      </c>
    </row>
    <row r="149" spans="1:14" x14ac:dyDescent="0.3">
      <c r="A149" t="s">
        <v>14</v>
      </c>
      <c r="B149" s="1">
        <v>43447</v>
      </c>
      <c r="C149" s="1">
        <v>43461</v>
      </c>
      <c r="D149">
        <v>750.45</v>
      </c>
      <c r="E149">
        <v>761.35</v>
      </c>
      <c r="F149">
        <v>744.1</v>
      </c>
      <c r="G149">
        <v>752.65</v>
      </c>
      <c r="H149">
        <v>751.3</v>
      </c>
      <c r="I149">
        <v>752.65</v>
      </c>
      <c r="J149">
        <v>5980</v>
      </c>
      <c r="K149">
        <v>44989.78</v>
      </c>
      <c r="L149">
        <v>19338000</v>
      </c>
      <c r="M149">
        <v>22000</v>
      </c>
      <c r="N149">
        <v>750.6</v>
      </c>
    </row>
    <row r="150" spans="1:14" x14ac:dyDescent="0.3">
      <c r="A150" t="s">
        <v>14</v>
      </c>
      <c r="B150" s="1">
        <v>43447</v>
      </c>
      <c r="C150" s="1">
        <v>43496</v>
      </c>
      <c r="D150">
        <v>750.5</v>
      </c>
      <c r="E150">
        <v>764.15</v>
      </c>
      <c r="F150">
        <v>749.05</v>
      </c>
      <c r="G150">
        <v>754.8</v>
      </c>
      <c r="H150">
        <v>752.95</v>
      </c>
      <c r="I150">
        <v>754.8</v>
      </c>
      <c r="J150">
        <v>100</v>
      </c>
      <c r="K150">
        <v>755.79</v>
      </c>
      <c r="L150">
        <v>270000</v>
      </c>
      <c r="M150">
        <v>24000</v>
      </c>
      <c r="N150">
        <v>750.6</v>
      </c>
    </row>
    <row r="151" spans="1:14" x14ac:dyDescent="0.3">
      <c r="A151" t="s">
        <v>14</v>
      </c>
      <c r="B151" s="1">
        <v>43447</v>
      </c>
      <c r="C151" s="1">
        <v>43524</v>
      </c>
      <c r="D151">
        <v>755.35</v>
      </c>
      <c r="E151">
        <v>760</v>
      </c>
      <c r="F151">
        <v>753</v>
      </c>
      <c r="G151">
        <v>760</v>
      </c>
      <c r="H151">
        <v>760</v>
      </c>
      <c r="I151">
        <v>760</v>
      </c>
      <c r="J151">
        <v>4</v>
      </c>
      <c r="K151">
        <v>30.27</v>
      </c>
      <c r="L151">
        <v>7000</v>
      </c>
      <c r="M151">
        <v>2000</v>
      </c>
      <c r="N151">
        <v>750.6</v>
      </c>
    </row>
    <row r="152" spans="1:14" x14ac:dyDescent="0.3">
      <c r="A152" t="s">
        <v>14</v>
      </c>
      <c r="B152" s="1">
        <v>43448</v>
      </c>
      <c r="C152" s="1">
        <v>43461</v>
      </c>
      <c r="D152">
        <v>746.05</v>
      </c>
      <c r="E152">
        <v>748.6</v>
      </c>
      <c r="F152">
        <v>717.4</v>
      </c>
      <c r="G152">
        <v>729.2</v>
      </c>
      <c r="H152">
        <v>728.15</v>
      </c>
      <c r="I152">
        <v>729.2</v>
      </c>
      <c r="J152">
        <v>10579</v>
      </c>
      <c r="K152">
        <v>77321.289999999994</v>
      </c>
      <c r="L152">
        <v>20242000</v>
      </c>
      <c r="M152">
        <v>904000</v>
      </c>
      <c r="N152">
        <v>726.2</v>
      </c>
    </row>
    <row r="153" spans="1:14" x14ac:dyDescent="0.3">
      <c r="A153" t="s">
        <v>14</v>
      </c>
      <c r="B153" s="1">
        <v>43448</v>
      </c>
      <c r="C153" s="1">
        <v>43496</v>
      </c>
      <c r="D153">
        <v>748</v>
      </c>
      <c r="E153">
        <v>751.6</v>
      </c>
      <c r="F153">
        <v>721.2</v>
      </c>
      <c r="G153">
        <v>732.65</v>
      </c>
      <c r="H153">
        <v>731.45</v>
      </c>
      <c r="I153">
        <v>732.65</v>
      </c>
      <c r="J153">
        <v>539</v>
      </c>
      <c r="K153">
        <v>3953.93</v>
      </c>
      <c r="L153">
        <v>380000</v>
      </c>
      <c r="M153">
        <v>110000</v>
      </c>
      <c r="N153">
        <v>726.2</v>
      </c>
    </row>
    <row r="154" spans="1:14" x14ac:dyDescent="0.3">
      <c r="A154" t="s">
        <v>14</v>
      </c>
      <c r="B154" s="1">
        <v>43448</v>
      </c>
      <c r="C154" s="1">
        <v>43524</v>
      </c>
      <c r="D154">
        <v>748</v>
      </c>
      <c r="E154">
        <v>748.6</v>
      </c>
      <c r="F154">
        <v>730.5</v>
      </c>
      <c r="G154">
        <v>730.85</v>
      </c>
      <c r="H154">
        <v>730.85</v>
      </c>
      <c r="I154">
        <v>737.6</v>
      </c>
      <c r="J154">
        <v>15</v>
      </c>
      <c r="K154">
        <v>110.81</v>
      </c>
      <c r="L154">
        <v>14000</v>
      </c>
      <c r="M154">
        <v>7000</v>
      </c>
      <c r="N154">
        <v>726.2</v>
      </c>
    </row>
    <row r="155" spans="1:14" x14ac:dyDescent="0.3">
      <c r="A155" t="s">
        <v>14</v>
      </c>
      <c r="B155" s="1">
        <v>43451</v>
      </c>
      <c r="C155" s="1">
        <v>43461</v>
      </c>
      <c r="D155">
        <v>735.25</v>
      </c>
      <c r="E155">
        <v>753.7</v>
      </c>
      <c r="F155">
        <v>735.25</v>
      </c>
      <c r="G155">
        <v>748.95</v>
      </c>
      <c r="H155">
        <v>748.5</v>
      </c>
      <c r="I155">
        <v>748.95</v>
      </c>
      <c r="J155">
        <v>10209</v>
      </c>
      <c r="K155">
        <v>75981.19</v>
      </c>
      <c r="L155">
        <v>20870000</v>
      </c>
      <c r="M155">
        <v>628000</v>
      </c>
      <c r="N155">
        <v>745.65</v>
      </c>
    </row>
    <row r="156" spans="1:14" x14ac:dyDescent="0.3">
      <c r="A156" t="s">
        <v>14</v>
      </c>
      <c r="B156" s="1">
        <v>43451</v>
      </c>
      <c r="C156" s="1">
        <v>43496</v>
      </c>
      <c r="D156">
        <v>744</v>
      </c>
      <c r="E156">
        <v>757</v>
      </c>
      <c r="F156">
        <v>739.85</v>
      </c>
      <c r="G156">
        <v>752.15</v>
      </c>
      <c r="H156">
        <v>751.75</v>
      </c>
      <c r="I156">
        <v>752.15</v>
      </c>
      <c r="J156">
        <v>807</v>
      </c>
      <c r="K156">
        <v>6036.1</v>
      </c>
      <c r="L156">
        <v>639000</v>
      </c>
      <c r="M156">
        <v>259000</v>
      </c>
      <c r="N156">
        <v>745.65</v>
      </c>
    </row>
    <row r="157" spans="1:14" x14ac:dyDescent="0.3">
      <c r="A157" t="s">
        <v>14</v>
      </c>
      <c r="B157" s="1">
        <v>43451</v>
      </c>
      <c r="C157" s="1">
        <v>43524</v>
      </c>
      <c r="D157">
        <v>745.4</v>
      </c>
      <c r="E157">
        <v>750.55</v>
      </c>
      <c r="F157">
        <v>745.4</v>
      </c>
      <c r="G157">
        <v>750.55</v>
      </c>
      <c r="H157">
        <v>750.55</v>
      </c>
      <c r="I157">
        <v>756.9</v>
      </c>
      <c r="J157">
        <v>3</v>
      </c>
      <c r="K157">
        <v>22.42</v>
      </c>
      <c r="L157">
        <v>14000</v>
      </c>
      <c r="M157">
        <v>0</v>
      </c>
      <c r="N157">
        <v>745.65</v>
      </c>
    </row>
    <row r="158" spans="1:14" x14ac:dyDescent="0.3">
      <c r="A158" t="s">
        <v>14</v>
      </c>
      <c r="B158" s="1">
        <v>43452</v>
      </c>
      <c r="C158" s="1">
        <v>43461</v>
      </c>
      <c r="D158">
        <v>735.05</v>
      </c>
      <c r="E158">
        <v>748</v>
      </c>
      <c r="F158">
        <v>731.2</v>
      </c>
      <c r="G158">
        <v>737.5</v>
      </c>
      <c r="H158">
        <v>736.7</v>
      </c>
      <c r="I158">
        <v>737.5</v>
      </c>
      <c r="J158">
        <v>5049</v>
      </c>
      <c r="K158">
        <v>37253.32</v>
      </c>
      <c r="L158">
        <v>20973000</v>
      </c>
      <c r="M158">
        <v>103000</v>
      </c>
      <c r="N158">
        <v>735.7</v>
      </c>
    </row>
    <row r="159" spans="1:14" x14ac:dyDescent="0.3">
      <c r="A159" t="s">
        <v>14</v>
      </c>
      <c r="B159" s="1">
        <v>43452</v>
      </c>
      <c r="C159" s="1">
        <v>43496</v>
      </c>
      <c r="D159">
        <v>745</v>
      </c>
      <c r="E159">
        <v>747</v>
      </c>
      <c r="F159">
        <v>735.1</v>
      </c>
      <c r="G159">
        <v>741.6</v>
      </c>
      <c r="H159">
        <v>740.8</v>
      </c>
      <c r="I159">
        <v>741.6</v>
      </c>
      <c r="J159">
        <v>408</v>
      </c>
      <c r="K159">
        <v>3024.91</v>
      </c>
      <c r="L159">
        <v>714000</v>
      </c>
      <c r="M159">
        <v>75000</v>
      </c>
      <c r="N159">
        <v>735.7</v>
      </c>
    </row>
    <row r="160" spans="1:14" x14ac:dyDescent="0.3">
      <c r="A160" t="s">
        <v>14</v>
      </c>
      <c r="B160" s="1">
        <v>43452</v>
      </c>
      <c r="C160" s="1">
        <v>43524</v>
      </c>
      <c r="D160">
        <v>747.55</v>
      </c>
      <c r="E160">
        <v>747.55</v>
      </c>
      <c r="F160">
        <v>746</v>
      </c>
      <c r="G160">
        <v>746</v>
      </c>
      <c r="H160">
        <v>746</v>
      </c>
      <c r="I160">
        <v>746.65</v>
      </c>
      <c r="J160">
        <v>2</v>
      </c>
      <c r="K160">
        <v>14.94</v>
      </c>
      <c r="L160">
        <v>16000</v>
      </c>
      <c r="M160">
        <v>2000</v>
      </c>
      <c r="N160">
        <v>735.7</v>
      </c>
    </row>
    <row r="161" spans="1:14" x14ac:dyDescent="0.3">
      <c r="A161" t="s">
        <v>14</v>
      </c>
      <c r="B161" s="1">
        <v>43453</v>
      </c>
      <c r="C161" s="1">
        <v>43461</v>
      </c>
      <c r="D161">
        <v>738.2</v>
      </c>
      <c r="E161">
        <v>742.5</v>
      </c>
      <c r="F161">
        <v>732.35</v>
      </c>
      <c r="G161">
        <v>736.4</v>
      </c>
      <c r="H161">
        <v>736.8</v>
      </c>
      <c r="I161">
        <v>736.4</v>
      </c>
      <c r="J161">
        <v>4302</v>
      </c>
      <c r="K161">
        <v>31715.19</v>
      </c>
      <c r="L161">
        <v>20657000</v>
      </c>
      <c r="M161">
        <v>-316000</v>
      </c>
      <c r="N161">
        <v>734.35</v>
      </c>
    </row>
    <row r="162" spans="1:14" x14ac:dyDescent="0.3">
      <c r="A162" t="s">
        <v>14</v>
      </c>
      <c r="B162" s="1">
        <v>43453</v>
      </c>
      <c r="C162" s="1">
        <v>43496</v>
      </c>
      <c r="D162">
        <v>741.1</v>
      </c>
      <c r="E162">
        <v>746</v>
      </c>
      <c r="F162">
        <v>736</v>
      </c>
      <c r="G162">
        <v>740.1</v>
      </c>
      <c r="H162">
        <v>740.4</v>
      </c>
      <c r="I162">
        <v>740.1</v>
      </c>
      <c r="J162">
        <v>328</v>
      </c>
      <c r="K162">
        <v>2430.1999999999998</v>
      </c>
      <c r="L162">
        <v>808000</v>
      </c>
      <c r="M162">
        <v>94000</v>
      </c>
      <c r="N162">
        <v>734.35</v>
      </c>
    </row>
    <row r="163" spans="1:14" x14ac:dyDescent="0.3">
      <c r="A163" t="s">
        <v>14</v>
      </c>
      <c r="B163" s="1">
        <v>43453</v>
      </c>
      <c r="C163" s="1">
        <v>43524</v>
      </c>
      <c r="D163">
        <v>742.5</v>
      </c>
      <c r="E163">
        <v>747.5</v>
      </c>
      <c r="F163">
        <v>740.25</v>
      </c>
      <c r="G163">
        <v>740.25</v>
      </c>
      <c r="H163">
        <v>740.25</v>
      </c>
      <c r="I163">
        <v>745.05</v>
      </c>
      <c r="J163">
        <v>3</v>
      </c>
      <c r="K163">
        <v>22.3</v>
      </c>
      <c r="L163">
        <v>15000</v>
      </c>
      <c r="M163">
        <v>-1000</v>
      </c>
      <c r="N163">
        <v>734.35</v>
      </c>
    </row>
    <row r="164" spans="1:14" x14ac:dyDescent="0.3">
      <c r="A164" t="s">
        <v>14</v>
      </c>
      <c r="B164" s="1">
        <v>43454</v>
      </c>
      <c r="C164" s="1">
        <v>43461</v>
      </c>
      <c r="D164">
        <v>727.35</v>
      </c>
      <c r="E164">
        <v>738.45</v>
      </c>
      <c r="F164">
        <v>723.05</v>
      </c>
      <c r="G164">
        <v>728.3</v>
      </c>
      <c r="H164">
        <v>729</v>
      </c>
      <c r="I164">
        <v>728.3</v>
      </c>
      <c r="J164">
        <v>6102</v>
      </c>
      <c r="K164">
        <v>44626.32</v>
      </c>
      <c r="L164">
        <v>20180000</v>
      </c>
      <c r="M164">
        <v>-477000</v>
      </c>
      <c r="N164">
        <v>725.6</v>
      </c>
    </row>
    <row r="165" spans="1:14" x14ac:dyDescent="0.3">
      <c r="A165" t="s">
        <v>14</v>
      </c>
      <c r="B165" s="1">
        <v>43454</v>
      </c>
      <c r="C165" s="1">
        <v>43496</v>
      </c>
      <c r="D165">
        <v>730.75</v>
      </c>
      <c r="E165">
        <v>741.75</v>
      </c>
      <c r="F165">
        <v>726.45</v>
      </c>
      <c r="G165">
        <v>731.6</v>
      </c>
      <c r="H165">
        <v>732.4</v>
      </c>
      <c r="I165">
        <v>731.6</v>
      </c>
      <c r="J165">
        <v>1865</v>
      </c>
      <c r="K165">
        <v>13718.56</v>
      </c>
      <c r="L165">
        <v>2098000</v>
      </c>
      <c r="M165">
        <v>1290000</v>
      </c>
      <c r="N165">
        <v>725.6</v>
      </c>
    </row>
    <row r="166" spans="1:14" x14ac:dyDescent="0.3">
      <c r="A166" t="s">
        <v>14</v>
      </c>
      <c r="B166" s="1">
        <v>43454</v>
      </c>
      <c r="C166" s="1">
        <v>43524</v>
      </c>
      <c r="D166">
        <v>738</v>
      </c>
      <c r="E166">
        <v>744</v>
      </c>
      <c r="F166">
        <v>735.8</v>
      </c>
      <c r="G166">
        <v>735.8</v>
      </c>
      <c r="H166">
        <v>735.8</v>
      </c>
      <c r="I166">
        <v>736.05</v>
      </c>
      <c r="J166">
        <v>7</v>
      </c>
      <c r="K166">
        <v>51.72</v>
      </c>
      <c r="L166">
        <v>17000</v>
      </c>
      <c r="M166">
        <v>2000</v>
      </c>
      <c r="N166">
        <v>725.6</v>
      </c>
    </row>
    <row r="167" spans="1:14" x14ac:dyDescent="0.3">
      <c r="A167" t="s">
        <v>14</v>
      </c>
      <c r="B167" s="1">
        <v>43455</v>
      </c>
      <c r="C167" s="1">
        <v>43461</v>
      </c>
      <c r="D167">
        <v>727.5</v>
      </c>
      <c r="E167">
        <v>734.5</v>
      </c>
      <c r="F167">
        <v>716.4</v>
      </c>
      <c r="G167">
        <v>722.1</v>
      </c>
      <c r="H167">
        <v>718.5</v>
      </c>
      <c r="I167">
        <v>722.1</v>
      </c>
      <c r="J167">
        <v>8613</v>
      </c>
      <c r="K167">
        <v>62319.29</v>
      </c>
      <c r="L167">
        <v>17259000</v>
      </c>
      <c r="M167">
        <v>-2921000</v>
      </c>
      <c r="N167">
        <v>720.65</v>
      </c>
    </row>
    <row r="168" spans="1:14" x14ac:dyDescent="0.3">
      <c r="A168" t="s">
        <v>14</v>
      </c>
      <c r="B168" s="1">
        <v>43455</v>
      </c>
      <c r="C168" s="1">
        <v>43496</v>
      </c>
      <c r="D168">
        <v>734.25</v>
      </c>
      <c r="E168">
        <v>737.5</v>
      </c>
      <c r="F168">
        <v>720</v>
      </c>
      <c r="G168">
        <v>725.4</v>
      </c>
      <c r="H168">
        <v>722.5</v>
      </c>
      <c r="I168">
        <v>725.4</v>
      </c>
      <c r="J168">
        <v>4094</v>
      </c>
      <c r="K168">
        <v>29704.73</v>
      </c>
      <c r="L168">
        <v>5364000</v>
      </c>
      <c r="M168">
        <v>3266000</v>
      </c>
      <c r="N168">
        <v>720.65</v>
      </c>
    </row>
    <row r="169" spans="1:14" x14ac:dyDescent="0.3">
      <c r="A169" t="s">
        <v>14</v>
      </c>
      <c r="B169" s="1">
        <v>43455</v>
      </c>
      <c r="C169" s="1">
        <v>43524</v>
      </c>
      <c r="D169">
        <v>732</v>
      </c>
      <c r="E169">
        <v>734.4</v>
      </c>
      <c r="F169">
        <v>729</v>
      </c>
      <c r="G169">
        <v>729</v>
      </c>
      <c r="H169">
        <v>729</v>
      </c>
      <c r="I169">
        <v>729</v>
      </c>
      <c r="J169">
        <v>5</v>
      </c>
      <c r="K169">
        <v>36.56</v>
      </c>
      <c r="L169">
        <v>17000</v>
      </c>
      <c r="M169">
        <v>0</v>
      </c>
      <c r="N169">
        <v>720.65</v>
      </c>
    </row>
    <row r="170" spans="1:14" x14ac:dyDescent="0.3">
      <c r="A170" t="s">
        <v>14</v>
      </c>
      <c r="B170" s="1">
        <v>43458</v>
      </c>
      <c r="C170" s="1">
        <v>43461</v>
      </c>
      <c r="D170">
        <v>727.6</v>
      </c>
      <c r="E170">
        <v>740.7</v>
      </c>
      <c r="F170">
        <v>714.15</v>
      </c>
      <c r="G170">
        <v>716.95</v>
      </c>
      <c r="H170">
        <v>716</v>
      </c>
      <c r="I170">
        <v>716.95</v>
      </c>
      <c r="J170">
        <v>16656</v>
      </c>
      <c r="K170">
        <v>120935.65</v>
      </c>
      <c r="L170">
        <v>12067000</v>
      </c>
      <c r="M170">
        <v>-5192000</v>
      </c>
      <c r="N170">
        <v>715.4</v>
      </c>
    </row>
    <row r="171" spans="1:14" x14ac:dyDescent="0.3">
      <c r="A171" t="s">
        <v>14</v>
      </c>
      <c r="B171" s="1">
        <v>43458</v>
      </c>
      <c r="C171" s="1">
        <v>43496</v>
      </c>
      <c r="D171">
        <v>729.65</v>
      </c>
      <c r="E171">
        <v>744</v>
      </c>
      <c r="F171">
        <v>717.5</v>
      </c>
      <c r="G171">
        <v>719.95</v>
      </c>
      <c r="H171">
        <v>719</v>
      </c>
      <c r="I171">
        <v>719.95</v>
      </c>
      <c r="J171">
        <v>9852</v>
      </c>
      <c r="K171">
        <v>71771.11</v>
      </c>
      <c r="L171">
        <v>12399000</v>
      </c>
      <c r="M171">
        <v>7035000</v>
      </c>
      <c r="N171">
        <v>715.4</v>
      </c>
    </row>
    <row r="172" spans="1:14" x14ac:dyDescent="0.3">
      <c r="A172" t="s">
        <v>14</v>
      </c>
      <c r="B172" s="1">
        <v>43458</v>
      </c>
      <c r="C172" s="1">
        <v>43524</v>
      </c>
      <c r="D172">
        <v>742.55</v>
      </c>
      <c r="E172">
        <v>742.55</v>
      </c>
      <c r="F172">
        <v>722.5</v>
      </c>
      <c r="G172">
        <v>720.5</v>
      </c>
      <c r="H172">
        <v>724.75</v>
      </c>
      <c r="I172">
        <v>720.5</v>
      </c>
      <c r="J172">
        <v>17</v>
      </c>
      <c r="K172">
        <v>123.64</v>
      </c>
      <c r="L172">
        <v>23000</v>
      </c>
      <c r="M172">
        <v>6000</v>
      </c>
      <c r="N172">
        <v>715.4</v>
      </c>
    </row>
    <row r="173" spans="1:14" x14ac:dyDescent="0.3">
      <c r="A173" t="s">
        <v>14</v>
      </c>
      <c r="B173" s="1">
        <v>43460</v>
      </c>
      <c r="C173" s="1">
        <v>43461</v>
      </c>
      <c r="D173">
        <v>715.4</v>
      </c>
      <c r="E173">
        <v>721.2</v>
      </c>
      <c r="F173">
        <v>698.6</v>
      </c>
      <c r="G173">
        <v>719.5</v>
      </c>
      <c r="H173">
        <v>719.6</v>
      </c>
      <c r="I173">
        <v>719.5</v>
      </c>
      <c r="J173">
        <v>12106</v>
      </c>
      <c r="K173">
        <v>86160.14</v>
      </c>
      <c r="L173">
        <v>6696000</v>
      </c>
      <c r="M173">
        <v>-5371000</v>
      </c>
      <c r="N173">
        <v>718.5</v>
      </c>
    </row>
    <row r="174" spans="1:14" x14ac:dyDescent="0.3">
      <c r="A174" t="s">
        <v>14</v>
      </c>
      <c r="B174" s="1">
        <v>43460</v>
      </c>
      <c r="C174" s="1">
        <v>43496</v>
      </c>
      <c r="D174">
        <v>720.7</v>
      </c>
      <c r="E174">
        <v>724.65</v>
      </c>
      <c r="F174">
        <v>702</v>
      </c>
      <c r="G174">
        <v>722.7</v>
      </c>
      <c r="H174">
        <v>723.1</v>
      </c>
      <c r="I174">
        <v>722.7</v>
      </c>
      <c r="J174">
        <v>7916</v>
      </c>
      <c r="K174">
        <v>56661.46</v>
      </c>
      <c r="L174">
        <v>17665000</v>
      </c>
      <c r="M174">
        <v>5266000</v>
      </c>
      <c r="N174">
        <v>718.5</v>
      </c>
    </row>
    <row r="175" spans="1:14" x14ac:dyDescent="0.3">
      <c r="A175" t="s">
        <v>14</v>
      </c>
      <c r="B175" s="1">
        <v>43460</v>
      </c>
      <c r="C175" s="1">
        <v>43524</v>
      </c>
      <c r="D175">
        <v>714</v>
      </c>
      <c r="E175">
        <v>726.1</v>
      </c>
      <c r="F175">
        <v>707.5</v>
      </c>
      <c r="G175">
        <v>726.1</v>
      </c>
      <c r="H175">
        <v>726.1</v>
      </c>
      <c r="I175">
        <v>726.1</v>
      </c>
      <c r="J175">
        <v>14</v>
      </c>
      <c r="K175">
        <v>100.31</v>
      </c>
      <c r="L175">
        <v>27000</v>
      </c>
      <c r="M175">
        <v>4000</v>
      </c>
      <c r="N175">
        <v>718.5</v>
      </c>
    </row>
    <row r="176" spans="1:14" x14ac:dyDescent="0.3">
      <c r="A176" t="s">
        <v>14</v>
      </c>
      <c r="B176" s="1">
        <v>43461</v>
      </c>
      <c r="C176" s="1">
        <v>43461</v>
      </c>
      <c r="D176">
        <v>721.7</v>
      </c>
      <c r="E176">
        <v>727.7</v>
      </c>
      <c r="F176">
        <v>711.4</v>
      </c>
      <c r="G176">
        <v>712.65</v>
      </c>
      <c r="H176">
        <v>711.9</v>
      </c>
      <c r="I176">
        <v>711.85</v>
      </c>
      <c r="J176">
        <v>7019</v>
      </c>
      <c r="K176">
        <v>50620.24</v>
      </c>
      <c r="L176">
        <v>3645000</v>
      </c>
      <c r="M176">
        <v>-3051000</v>
      </c>
      <c r="N176">
        <v>711.85</v>
      </c>
    </row>
    <row r="177" spans="1:14" x14ac:dyDescent="0.3">
      <c r="A177" t="s">
        <v>14</v>
      </c>
      <c r="B177" s="1">
        <v>43461</v>
      </c>
      <c r="C177" s="1">
        <v>43496</v>
      </c>
      <c r="D177">
        <v>726</v>
      </c>
      <c r="E177">
        <v>730.9</v>
      </c>
      <c r="F177">
        <v>714.5</v>
      </c>
      <c r="G177">
        <v>716.2</v>
      </c>
      <c r="H177">
        <v>716.35</v>
      </c>
      <c r="I177">
        <v>716.2</v>
      </c>
      <c r="J177">
        <v>6511</v>
      </c>
      <c r="K177">
        <v>47103.97</v>
      </c>
      <c r="L177">
        <v>21155000</v>
      </c>
      <c r="M177">
        <v>3490000</v>
      </c>
      <c r="N177">
        <v>711.85</v>
      </c>
    </row>
    <row r="178" spans="1:14" x14ac:dyDescent="0.3">
      <c r="A178" t="s">
        <v>14</v>
      </c>
      <c r="B178" s="1">
        <v>43461</v>
      </c>
      <c r="C178" s="1">
        <v>43524</v>
      </c>
      <c r="D178">
        <v>729.5</v>
      </c>
      <c r="E178">
        <v>732.3</v>
      </c>
      <c r="F178">
        <v>718</v>
      </c>
      <c r="G178">
        <v>719.4</v>
      </c>
      <c r="H178">
        <v>718</v>
      </c>
      <c r="I178">
        <v>719.4</v>
      </c>
      <c r="J178">
        <v>61</v>
      </c>
      <c r="K178">
        <v>443.76</v>
      </c>
      <c r="L178">
        <v>57000</v>
      </c>
      <c r="M178">
        <v>30000</v>
      </c>
      <c r="N178">
        <v>711.85</v>
      </c>
    </row>
    <row r="179" spans="1:14" x14ac:dyDescent="0.3">
      <c r="A179" t="s">
        <v>14</v>
      </c>
      <c r="B179" s="1">
        <v>43462</v>
      </c>
      <c r="C179" s="1">
        <v>43496</v>
      </c>
      <c r="D179">
        <v>718.35</v>
      </c>
      <c r="E179">
        <v>731.4</v>
      </c>
      <c r="F179">
        <v>718.35</v>
      </c>
      <c r="G179">
        <v>727.3</v>
      </c>
      <c r="H179">
        <v>726.8</v>
      </c>
      <c r="I179">
        <v>727.3</v>
      </c>
      <c r="J179">
        <v>5094</v>
      </c>
      <c r="K179">
        <v>37020.639999999999</v>
      </c>
      <c r="L179">
        <v>21023000</v>
      </c>
      <c r="M179">
        <v>-132000</v>
      </c>
      <c r="N179">
        <v>723.95</v>
      </c>
    </row>
    <row r="180" spans="1:14" x14ac:dyDescent="0.3">
      <c r="A180" t="s">
        <v>14</v>
      </c>
      <c r="B180" s="1">
        <v>43462</v>
      </c>
      <c r="C180" s="1">
        <v>43524</v>
      </c>
      <c r="D180">
        <v>723.35</v>
      </c>
      <c r="E180">
        <v>733.65</v>
      </c>
      <c r="F180">
        <v>722.55</v>
      </c>
      <c r="G180">
        <v>729.6</v>
      </c>
      <c r="H180">
        <v>729.15</v>
      </c>
      <c r="I180">
        <v>729.6</v>
      </c>
      <c r="J180">
        <v>90</v>
      </c>
      <c r="K180">
        <v>656.05</v>
      </c>
      <c r="L180">
        <v>105000</v>
      </c>
      <c r="M180">
        <v>48000</v>
      </c>
      <c r="N180">
        <v>723.95</v>
      </c>
    </row>
    <row r="181" spans="1:14" x14ac:dyDescent="0.3">
      <c r="A181" t="s">
        <v>14</v>
      </c>
      <c r="B181" s="1">
        <v>43462</v>
      </c>
      <c r="C181" s="1">
        <v>43552</v>
      </c>
      <c r="D181">
        <v>0</v>
      </c>
      <c r="E181">
        <v>0</v>
      </c>
      <c r="F181">
        <v>0</v>
      </c>
      <c r="G181">
        <v>725.25</v>
      </c>
      <c r="H181">
        <v>0</v>
      </c>
      <c r="I181">
        <v>737.45</v>
      </c>
      <c r="J181">
        <v>0</v>
      </c>
      <c r="K181">
        <v>0</v>
      </c>
      <c r="L181">
        <v>0</v>
      </c>
      <c r="M181">
        <v>0</v>
      </c>
      <c r="N181">
        <v>723.95</v>
      </c>
    </row>
    <row r="182" spans="1:14" x14ac:dyDescent="0.3">
      <c r="A182" t="s">
        <v>14</v>
      </c>
      <c r="B182" s="1">
        <v>43465</v>
      </c>
      <c r="C182" s="1">
        <v>43496</v>
      </c>
      <c r="D182">
        <v>733.8</v>
      </c>
      <c r="E182">
        <v>737.4</v>
      </c>
      <c r="F182">
        <v>729.65</v>
      </c>
      <c r="G182">
        <v>735.8</v>
      </c>
      <c r="H182">
        <v>735.05</v>
      </c>
      <c r="I182">
        <v>735.8</v>
      </c>
      <c r="J182">
        <v>4107</v>
      </c>
      <c r="K182">
        <v>30129.81</v>
      </c>
      <c r="L182">
        <v>20949000</v>
      </c>
      <c r="M182">
        <v>-74000</v>
      </c>
      <c r="N182">
        <v>732.95</v>
      </c>
    </row>
    <row r="183" spans="1:14" x14ac:dyDescent="0.3">
      <c r="A183" t="s">
        <v>14</v>
      </c>
      <c r="B183" s="1">
        <v>43465</v>
      </c>
      <c r="C183" s="1">
        <v>43524</v>
      </c>
      <c r="D183">
        <v>735.7</v>
      </c>
      <c r="E183">
        <v>739.4</v>
      </c>
      <c r="F183">
        <v>733.7</v>
      </c>
      <c r="G183">
        <v>739.05</v>
      </c>
      <c r="H183">
        <v>738.7</v>
      </c>
      <c r="I183">
        <v>739.05</v>
      </c>
      <c r="J183">
        <v>44</v>
      </c>
      <c r="K183">
        <v>323.82</v>
      </c>
      <c r="L183">
        <v>105000</v>
      </c>
      <c r="M183">
        <v>0</v>
      </c>
      <c r="N183">
        <v>732.95</v>
      </c>
    </row>
    <row r="184" spans="1:14" x14ac:dyDescent="0.3">
      <c r="A184" t="s">
        <v>14</v>
      </c>
      <c r="B184" s="1">
        <v>43465</v>
      </c>
      <c r="C184" s="1">
        <v>43552</v>
      </c>
      <c r="D184">
        <v>0</v>
      </c>
      <c r="E184">
        <v>0</v>
      </c>
      <c r="F184">
        <v>0</v>
      </c>
      <c r="G184">
        <v>725.25</v>
      </c>
      <c r="H184">
        <v>0</v>
      </c>
      <c r="I184">
        <v>746.15</v>
      </c>
      <c r="J184">
        <v>0</v>
      </c>
      <c r="K184">
        <v>0</v>
      </c>
      <c r="L184">
        <v>0</v>
      </c>
      <c r="M184">
        <v>0</v>
      </c>
      <c r="N184">
        <v>732.95</v>
      </c>
    </row>
    <row r="185" spans="1:14" x14ac:dyDescent="0.3">
      <c r="A185" t="s">
        <v>14</v>
      </c>
      <c r="B185" s="1">
        <v>43466</v>
      </c>
      <c r="C185" s="1">
        <v>43496</v>
      </c>
      <c r="D185">
        <v>736.8</v>
      </c>
      <c r="E185">
        <v>740</v>
      </c>
      <c r="F185">
        <v>732.15</v>
      </c>
      <c r="G185">
        <v>736.15</v>
      </c>
      <c r="H185">
        <v>734.75</v>
      </c>
      <c r="I185">
        <v>736.15</v>
      </c>
      <c r="J185">
        <v>2901</v>
      </c>
      <c r="K185">
        <v>21361.81</v>
      </c>
      <c r="L185">
        <v>20862000</v>
      </c>
      <c r="M185">
        <v>-87000</v>
      </c>
      <c r="N185">
        <v>733.15</v>
      </c>
    </row>
    <row r="186" spans="1:14" x14ac:dyDescent="0.3">
      <c r="A186" t="s">
        <v>14</v>
      </c>
      <c r="B186" s="1">
        <v>43466</v>
      </c>
      <c r="C186" s="1">
        <v>43524</v>
      </c>
      <c r="D186">
        <v>738.75</v>
      </c>
      <c r="E186">
        <v>741.9</v>
      </c>
      <c r="F186">
        <v>738.75</v>
      </c>
      <c r="G186">
        <v>739.4</v>
      </c>
      <c r="H186">
        <v>739.4</v>
      </c>
      <c r="I186">
        <v>739.4</v>
      </c>
      <c r="J186">
        <v>12</v>
      </c>
      <c r="K186">
        <v>88.79</v>
      </c>
      <c r="L186">
        <v>105000</v>
      </c>
      <c r="M186">
        <v>0</v>
      </c>
      <c r="N186">
        <v>733.15</v>
      </c>
    </row>
    <row r="187" spans="1:14" x14ac:dyDescent="0.3">
      <c r="A187" t="s">
        <v>14</v>
      </c>
      <c r="B187" s="1">
        <v>43466</v>
      </c>
      <c r="C187" s="1">
        <v>43552</v>
      </c>
      <c r="D187">
        <v>0</v>
      </c>
      <c r="E187">
        <v>0</v>
      </c>
      <c r="F187">
        <v>0</v>
      </c>
      <c r="G187">
        <v>725.25</v>
      </c>
      <c r="H187">
        <v>0</v>
      </c>
      <c r="I187">
        <v>746.15</v>
      </c>
      <c r="J187">
        <v>0</v>
      </c>
      <c r="K187">
        <v>0</v>
      </c>
      <c r="L187">
        <v>0</v>
      </c>
      <c r="M187">
        <v>0</v>
      </c>
      <c r="N187">
        <v>733.15</v>
      </c>
    </row>
    <row r="188" spans="1:14" x14ac:dyDescent="0.3">
      <c r="A188" t="s">
        <v>14</v>
      </c>
      <c r="B188" s="1">
        <v>43467</v>
      </c>
      <c r="C188" s="1">
        <v>43496</v>
      </c>
      <c r="D188">
        <v>730.2</v>
      </c>
      <c r="E188">
        <v>735.7</v>
      </c>
      <c r="F188">
        <v>721</v>
      </c>
      <c r="G188">
        <v>726.05</v>
      </c>
      <c r="H188">
        <v>724.75</v>
      </c>
      <c r="I188">
        <v>726.05</v>
      </c>
      <c r="J188">
        <v>4740</v>
      </c>
      <c r="K188">
        <v>34499.26</v>
      </c>
      <c r="L188">
        <v>20656000</v>
      </c>
      <c r="M188">
        <v>-206000</v>
      </c>
      <c r="N188">
        <v>724.35</v>
      </c>
    </row>
    <row r="189" spans="1:14" x14ac:dyDescent="0.3">
      <c r="A189" t="s">
        <v>14</v>
      </c>
      <c r="B189" s="1">
        <v>43467</v>
      </c>
      <c r="C189" s="1">
        <v>43524</v>
      </c>
      <c r="D189">
        <v>732.75</v>
      </c>
      <c r="E189">
        <v>738.05</v>
      </c>
      <c r="F189">
        <v>725.4</v>
      </c>
      <c r="G189">
        <v>730.45</v>
      </c>
      <c r="H189">
        <v>727.45</v>
      </c>
      <c r="I189">
        <v>730.45</v>
      </c>
      <c r="J189">
        <v>89</v>
      </c>
      <c r="K189">
        <v>650.59</v>
      </c>
      <c r="L189">
        <v>87000</v>
      </c>
      <c r="M189">
        <v>-18000</v>
      </c>
      <c r="N189">
        <v>724.35</v>
      </c>
    </row>
    <row r="190" spans="1:14" x14ac:dyDescent="0.3">
      <c r="A190" t="s">
        <v>14</v>
      </c>
      <c r="B190" s="1">
        <v>43467</v>
      </c>
      <c r="C190" s="1">
        <v>43552</v>
      </c>
      <c r="D190">
        <v>0</v>
      </c>
      <c r="E190">
        <v>0</v>
      </c>
      <c r="F190">
        <v>0</v>
      </c>
      <c r="G190">
        <v>725.25</v>
      </c>
      <c r="H190">
        <v>0</v>
      </c>
      <c r="I190">
        <v>737.1</v>
      </c>
      <c r="J190">
        <v>0</v>
      </c>
      <c r="K190">
        <v>0</v>
      </c>
      <c r="L190">
        <v>0</v>
      </c>
      <c r="M190">
        <v>0</v>
      </c>
      <c r="N190">
        <v>724.35</v>
      </c>
    </row>
    <row r="191" spans="1:14" x14ac:dyDescent="0.3">
      <c r="A191" t="s">
        <v>14</v>
      </c>
      <c r="B191" s="1">
        <v>43468</v>
      </c>
      <c r="C191" s="1">
        <v>43496</v>
      </c>
      <c r="D191">
        <v>725</v>
      </c>
      <c r="E191">
        <v>727</v>
      </c>
      <c r="F191">
        <v>712.5</v>
      </c>
      <c r="G191">
        <v>716.9</v>
      </c>
      <c r="H191">
        <v>715.05</v>
      </c>
      <c r="I191">
        <v>716.9</v>
      </c>
      <c r="J191">
        <v>4061</v>
      </c>
      <c r="K191">
        <v>29283.43</v>
      </c>
      <c r="L191">
        <v>20519000</v>
      </c>
      <c r="M191">
        <v>-137000</v>
      </c>
      <c r="N191">
        <v>715.9</v>
      </c>
    </row>
    <row r="192" spans="1:14" x14ac:dyDescent="0.3">
      <c r="A192" t="s">
        <v>14</v>
      </c>
      <c r="B192" s="1">
        <v>43468</v>
      </c>
      <c r="C192" s="1">
        <v>43524</v>
      </c>
      <c r="D192">
        <v>725.5</v>
      </c>
      <c r="E192">
        <v>728.15</v>
      </c>
      <c r="F192">
        <v>715.5</v>
      </c>
      <c r="G192">
        <v>719.45</v>
      </c>
      <c r="H192">
        <v>717.7</v>
      </c>
      <c r="I192">
        <v>719.45</v>
      </c>
      <c r="J192">
        <v>60</v>
      </c>
      <c r="K192">
        <v>434.05</v>
      </c>
      <c r="L192">
        <v>86000</v>
      </c>
      <c r="M192">
        <v>-1000</v>
      </c>
      <c r="N192">
        <v>715.9</v>
      </c>
    </row>
    <row r="193" spans="1:14" x14ac:dyDescent="0.3">
      <c r="A193" t="s">
        <v>14</v>
      </c>
      <c r="B193" s="1">
        <v>43468</v>
      </c>
      <c r="C193" s="1">
        <v>43552</v>
      </c>
      <c r="D193">
        <v>0</v>
      </c>
      <c r="E193">
        <v>0</v>
      </c>
      <c r="F193">
        <v>0</v>
      </c>
      <c r="G193">
        <v>725.25</v>
      </c>
      <c r="H193">
        <v>0</v>
      </c>
      <c r="I193">
        <v>728.4</v>
      </c>
      <c r="J193">
        <v>0</v>
      </c>
      <c r="K193">
        <v>0</v>
      </c>
      <c r="L193">
        <v>0</v>
      </c>
      <c r="M193">
        <v>0</v>
      </c>
      <c r="N193">
        <v>715.9</v>
      </c>
    </row>
    <row r="194" spans="1:14" x14ac:dyDescent="0.3">
      <c r="A194" t="s">
        <v>14</v>
      </c>
      <c r="B194" s="1">
        <v>43469</v>
      </c>
      <c r="C194" s="1">
        <v>43496</v>
      </c>
      <c r="D194">
        <v>716.25</v>
      </c>
      <c r="E194">
        <v>732.4</v>
      </c>
      <c r="F194">
        <v>710.65</v>
      </c>
      <c r="G194">
        <v>730</v>
      </c>
      <c r="H194">
        <v>728.6</v>
      </c>
      <c r="I194">
        <v>730</v>
      </c>
      <c r="J194">
        <v>4389</v>
      </c>
      <c r="K194">
        <v>31732.65</v>
      </c>
      <c r="L194">
        <v>20316000</v>
      </c>
      <c r="M194">
        <v>-203000</v>
      </c>
      <c r="N194">
        <v>725.85</v>
      </c>
    </row>
    <row r="195" spans="1:14" x14ac:dyDescent="0.3">
      <c r="A195" t="s">
        <v>14</v>
      </c>
      <c r="B195" s="1">
        <v>43469</v>
      </c>
      <c r="C195" s="1">
        <v>43524</v>
      </c>
      <c r="D195">
        <v>720</v>
      </c>
      <c r="E195">
        <v>733.9</v>
      </c>
      <c r="F195">
        <v>716</v>
      </c>
      <c r="G195">
        <v>732.45</v>
      </c>
      <c r="H195">
        <v>731.5</v>
      </c>
      <c r="I195">
        <v>732.45</v>
      </c>
      <c r="J195">
        <v>62</v>
      </c>
      <c r="K195">
        <v>449.49</v>
      </c>
      <c r="L195">
        <v>101000</v>
      </c>
      <c r="M195">
        <v>15000</v>
      </c>
      <c r="N195">
        <v>725.85</v>
      </c>
    </row>
    <row r="196" spans="1:14" x14ac:dyDescent="0.3">
      <c r="A196" t="s">
        <v>14</v>
      </c>
      <c r="B196" s="1">
        <v>43469</v>
      </c>
      <c r="C196" s="1">
        <v>43552</v>
      </c>
      <c r="D196">
        <v>0</v>
      </c>
      <c r="E196">
        <v>0</v>
      </c>
      <c r="F196">
        <v>0</v>
      </c>
      <c r="G196">
        <v>725.25</v>
      </c>
      <c r="H196">
        <v>0</v>
      </c>
      <c r="I196">
        <v>738.4</v>
      </c>
      <c r="J196">
        <v>0</v>
      </c>
      <c r="K196">
        <v>0</v>
      </c>
      <c r="L196">
        <v>0</v>
      </c>
      <c r="M196">
        <v>0</v>
      </c>
      <c r="N196">
        <v>725.85</v>
      </c>
    </row>
    <row r="197" spans="1:14" x14ac:dyDescent="0.3">
      <c r="A197" t="s">
        <v>14</v>
      </c>
      <c r="B197" s="1">
        <v>43472</v>
      </c>
      <c r="C197" s="1">
        <v>43496</v>
      </c>
      <c r="D197">
        <v>731.6</v>
      </c>
      <c r="E197">
        <v>733.6</v>
      </c>
      <c r="F197">
        <v>722</v>
      </c>
      <c r="G197">
        <v>726.4</v>
      </c>
      <c r="H197">
        <v>726.5</v>
      </c>
      <c r="I197">
        <v>726.4</v>
      </c>
      <c r="J197">
        <v>3306</v>
      </c>
      <c r="K197">
        <v>24028.2</v>
      </c>
      <c r="L197">
        <v>20118000</v>
      </c>
      <c r="M197">
        <v>-198000</v>
      </c>
      <c r="N197">
        <v>724.75</v>
      </c>
    </row>
    <row r="198" spans="1:14" x14ac:dyDescent="0.3">
      <c r="A198" t="s">
        <v>14</v>
      </c>
      <c r="B198" s="1">
        <v>43472</v>
      </c>
      <c r="C198" s="1">
        <v>43524</v>
      </c>
      <c r="D198">
        <v>735.35</v>
      </c>
      <c r="E198">
        <v>735.35</v>
      </c>
      <c r="F198">
        <v>725</v>
      </c>
      <c r="G198">
        <v>729.65</v>
      </c>
      <c r="H198">
        <v>730</v>
      </c>
      <c r="I198">
        <v>729.65</v>
      </c>
      <c r="J198">
        <v>44</v>
      </c>
      <c r="K198">
        <v>321.02</v>
      </c>
      <c r="L198">
        <v>103000</v>
      </c>
      <c r="M198">
        <v>2000</v>
      </c>
      <c r="N198">
        <v>724.75</v>
      </c>
    </row>
    <row r="199" spans="1:14" x14ac:dyDescent="0.3">
      <c r="A199" t="s">
        <v>14</v>
      </c>
      <c r="B199" s="1">
        <v>43472</v>
      </c>
      <c r="C199" s="1">
        <v>43552</v>
      </c>
      <c r="D199">
        <v>732.35</v>
      </c>
      <c r="E199">
        <v>732.35</v>
      </c>
      <c r="F199">
        <v>732.35</v>
      </c>
      <c r="G199">
        <v>732.35</v>
      </c>
      <c r="H199">
        <v>732.35</v>
      </c>
      <c r="I199">
        <v>736.85</v>
      </c>
      <c r="J199">
        <v>1</v>
      </c>
      <c r="K199">
        <v>7.32</v>
      </c>
      <c r="L199">
        <v>1000</v>
      </c>
      <c r="M199">
        <v>1000</v>
      </c>
      <c r="N199">
        <v>724.75</v>
      </c>
    </row>
    <row r="200" spans="1:14" x14ac:dyDescent="0.3">
      <c r="A200" t="s">
        <v>14</v>
      </c>
      <c r="B200" s="1">
        <v>43473</v>
      </c>
      <c r="C200" s="1">
        <v>43496</v>
      </c>
      <c r="D200">
        <v>734.95</v>
      </c>
      <c r="E200">
        <v>753.9</v>
      </c>
      <c r="F200">
        <v>732.2</v>
      </c>
      <c r="G200">
        <v>749.35</v>
      </c>
      <c r="H200">
        <v>751</v>
      </c>
      <c r="I200">
        <v>749.35</v>
      </c>
      <c r="J200">
        <v>11343</v>
      </c>
      <c r="K200">
        <v>84487.38</v>
      </c>
      <c r="L200">
        <v>19879000</v>
      </c>
      <c r="M200">
        <v>-239000</v>
      </c>
      <c r="N200">
        <v>746.55</v>
      </c>
    </row>
    <row r="201" spans="1:14" x14ac:dyDescent="0.3">
      <c r="A201" t="s">
        <v>14</v>
      </c>
      <c r="B201" s="1">
        <v>43473</v>
      </c>
      <c r="C201" s="1">
        <v>43524</v>
      </c>
      <c r="D201">
        <v>737.6</v>
      </c>
      <c r="E201">
        <v>755.45</v>
      </c>
      <c r="F201">
        <v>737.55</v>
      </c>
      <c r="G201">
        <v>752.25</v>
      </c>
      <c r="H201">
        <v>752.9</v>
      </c>
      <c r="I201">
        <v>752.25</v>
      </c>
      <c r="J201">
        <v>186</v>
      </c>
      <c r="K201">
        <v>1392.01</v>
      </c>
      <c r="L201">
        <v>144000</v>
      </c>
      <c r="M201">
        <v>41000</v>
      </c>
      <c r="N201">
        <v>746.55</v>
      </c>
    </row>
    <row r="202" spans="1:14" x14ac:dyDescent="0.3">
      <c r="A202" t="s">
        <v>14</v>
      </c>
      <c r="B202" s="1">
        <v>43473</v>
      </c>
      <c r="C202" s="1">
        <v>43552</v>
      </c>
      <c r="D202">
        <v>742.25</v>
      </c>
      <c r="E202">
        <v>742.25</v>
      </c>
      <c r="F202">
        <v>742.25</v>
      </c>
      <c r="G202">
        <v>742.25</v>
      </c>
      <c r="H202">
        <v>742.25</v>
      </c>
      <c r="I202">
        <v>758.85</v>
      </c>
      <c r="J202">
        <v>1</v>
      </c>
      <c r="K202">
        <v>7.42</v>
      </c>
      <c r="L202">
        <v>0</v>
      </c>
      <c r="M202">
        <v>-1000</v>
      </c>
      <c r="N202">
        <v>746.55</v>
      </c>
    </row>
    <row r="203" spans="1:14" x14ac:dyDescent="0.3">
      <c r="A203" t="s">
        <v>14</v>
      </c>
      <c r="B203" s="1">
        <v>43474</v>
      </c>
      <c r="C203" s="1">
        <v>43496</v>
      </c>
      <c r="D203">
        <v>753.4</v>
      </c>
      <c r="E203">
        <v>761.15</v>
      </c>
      <c r="F203">
        <v>745.05</v>
      </c>
      <c r="G203">
        <v>759.35</v>
      </c>
      <c r="H203">
        <v>759.5</v>
      </c>
      <c r="I203">
        <v>759.35</v>
      </c>
      <c r="J203">
        <v>6760</v>
      </c>
      <c r="K203">
        <v>50993.09</v>
      </c>
      <c r="L203">
        <v>19482000</v>
      </c>
      <c r="M203">
        <v>-397000</v>
      </c>
      <c r="N203">
        <v>757.25</v>
      </c>
    </row>
    <row r="204" spans="1:14" x14ac:dyDescent="0.3">
      <c r="A204" t="s">
        <v>14</v>
      </c>
      <c r="B204" s="1">
        <v>43474</v>
      </c>
      <c r="C204" s="1">
        <v>43524</v>
      </c>
      <c r="D204">
        <v>752.3</v>
      </c>
      <c r="E204">
        <v>763.05</v>
      </c>
      <c r="F204">
        <v>748.5</v>
      </c>
      <c r="G204">
        <v>761.25</v>
      </c>
      <c r="H204">
        <v>761</v>
      </c>
      <c r="I204">
        <v>761.25</v>
      </c>
      <c r="J204">
        <v>75</v>
      </c>
      <c r="K204">
        <v>567.85</v>
      </c>
      <c r="L204">
        <v>147000</v>
      </c>
      <c r="M204">
        <v>3000</v>
      </c>
      <c r="N204">
        <v>757.25</v>
      </c>
    </row>
    <row r="205" spans="1:14" x14ac:dyDescent="0.3">
      <c r="A205" t="s">
        <v>14</v>
      </c>
      <c r="B205" s="1">
        <v>43474</v>
      </c>
      <c r="C205" s="1">
        <v>43552</v>
      </c>
      <c r="D205">
        <v>0</v>
      </c>
      <c r="E205">
        <v>0</v>
      </c>
      <c r="F205">
        <v>0</v>
      </c>
      <c r="G205">
        <v>742.25</v>
      </c>
      <c r="H205">
        <v>742.25</v>
      </c>
      <c r="I205">
        <v>769.65</v>
      </c>
      <c r="J205">
        <v>0</v>
      </c>
      <c r="K205">
        <v>0</v>
      </c>
      <c r="L205">
        <v>0</v>
      </c>
      <c r="M205">
        <v>0</v>
      </c>
      <c r="N205">
        <v>757.25</v>
      </c>
    </row>
    <row r="206" spans="1:14" x14ac:dyDescent="0.3">
      <c r="A206" t="s">
        <v>14</v>
      </c>
      <c r="B206" s="1">
        <v>43475</v>
      </c>
      <c r="C206" s="1">
        <v>43496</v>
      </c>
      <c r="D206">
        <v>758</v>
      </c>
      <c r="E206">
        <v>781</v>
      </c>
      <c r="F206">
        <v>755.9</v>
      </c>
      <c r="G206">
        <v>778.6</v>
      </c>
      <c r="H206">
        <v>777.5</v>
      </c>
      <c r="I206">
        <v>778.6</v>
      </c>
      <c r="J206">
        <v>8054</v>
      </c>
      <c r="K206">
        <v>62116.14</v>
      </c>
      <c r="L206">
        <v>18926000</v>
      </c>
      <c r="M206">
        <v>-556000</v>
      </c>
      <c r="N206">
        <v>776.95</v>
      </c>
    </row>
    <row r="207" spans="1:14" x14ac:dyDescent="0.3">
      <c r="A207" t="s">
        <v>14</v>
      </c>
      <c r="B207" s="1">
        <v>43475</v>
      </c>
      <c r="C207" s="1">
        <v>43524</v>
      </c>
      <c r="D207">
        <v>764.65</v>
      </c>
      <c r="E207">
        <v>782.8</v>
      </c>
      <c r="F207">
        <v>762.1</v>
      </c>
      <c r="G207">
        <v>782.5</v>
      </c>
      <c r="H207">
        <v>782</v>
      </c>
      <c r="I207">
        <v>782.5</v>
      </c>
      <c r="J207">
        <v>56</v>
      </c>
      <c r="K207">
        <v>434.03</v>
      </c>
      <c r="L207">
        <v>160000</v>
      </c>
      <c r="M207">
        <v>13000</v>
      </c>
      <c r="N207">
        <v>776.95</v>
      </c>
    </row>
    <row r="208" spans="1:14" x14ac:dyDescent="0.3">
      <c r="A208" t="s">
        <v>14</v>
      </c>
      <c r="B208" s="1">
        <v>43475</v>
      </c>
      <c r="C208" s="1">
        <v>43552</v>
      </c>
      <c r="D208">
        <v>0</v>
      </c>
      <c r="E208">
        <v>0</v>
      </c>
      <c r="F208">
        <v>0</v>
      </c>
      <c r="G208">
        <v>742.25</v>
      </c>
      <c r="H208">
        <v>742.25</v>
      </c>
      <c r="I208">
        <v>789.5</v>
      </c>
      <c r="J208">
        <v>0</v>
      </c>
      <c r="K208">
        <v>0</v>
      </c>
      <c r="L208">
        <v>0</v>
      </c>
      <c r="M208">
        <v>0</v>
      </c>
      <c r="N208">
        <v>776.95</v>
      </c>
    </row>
    <row r="209" spans="1:14" x14ac:dyDescent="0.3">
      <c r="A209" t="s">
        <v>14</v>
      </c>
      <c r="B209" s="1">
        <v>43476</v>
      </c>
      <c r="C209" s="1">
        <v>43496</v>
      </c>
      <c r="D209">
        <v>776</v>
      </c>
      <c r="E209">
        <v>779.95</v>
      </c>
      <c r="F209">
        <v>767.3</v>
      </c>
      <c r="G209">
        <v>773.75</v>
      </c>
      <c r="H209">
        <v>775.35</v>
      </c>
      <c r="I209">
        <v>773.75</v>
      </c>
      <c r="J209">
        <v>6489</v>
      </c>
      <c r="K209">
        <v>50149.26</v>
      </c>
      <c r="L209">
        <v>19766000</v>
      </c>
      <c r="M209">
        <v>840000</v>
      </c>
      <c r="N209">
        <v>769.85</v>
      </c>
    </row>
    <row r="210" spans="1:14" x14ac:dyDescent="0.3">
      <c r="A210" t="s">
        <v>14</v>
      </c>
      <c r="B210" s="1">
        <v>43476</v>
      </c>
      <c r="C210" s="1">
        <v>43524</v>
      </c>
      <c r="D210">
        <v>778</v>
      </c>
      <c r="E210">
        <v>779.95</v>
      </c>
      <c r="F210">
        <v>770.15</v>
      </c>
      <c r="G210">
        <v>777</v>
      </c>
      <c r="H210">
        <v>777</v>
      </c>
      <c r="I210">
        <v>777.6</v>
      </c>
      <c r="J210">
        <v>49</v>
      </c>
      <c r="K210">
        <v>379.68</v>
      </c>
      <c r="L210">
        <v>153000</v>
      </c>
      <c r="M210">
        <v>-7000</v>
      </c>
      <c r="N210">
        <v>769.85</v>
      </c>
    </row>
    <row r="211" spans="1:14" x14ac:dyDescent="0.3">
      <c r="A211" t="s">
        <v>14</v>
      </c>
      <c r="B211" s="1">
        <v>43476</v>
      </c>
      <c r="C211" s="1">
        <v>43552</v>
      </c>
      <c r="D211">
        <v>0</v>
      </c>
      <c r="E211">
        <v>0</v>
      </c>
      <c r="F211">
        <v>0</v>
      </c>
      <c r="G211">
        <v>742.25</v>
      </c>
      <c r="H211">
        <v>742.25</v>
      </c>
      <c r="I211">
        <v>782.15</v>
      </c>
      <c r="J211">
        <v>0</v>
      </c>
      <c r="K211">
        <v>0</v>
      </c>
      <c r="L211">
        <v>0</v>
      </c>
      <c r="M211">
        <v>0</v>
      </c>
      <c r="N211">
        <v>769.85</v>
      </c>
    </row>
    <row r="212" spans="1:14" x14ac:dyDescent="0.3">
      <c r="A212" t="s">
        <v>14</v>
      </c>
      <c r="B212" s="1">
        <v>43479</v>
      </c>
      <c r="C212" s="1">
        <v>43496</v>
      </c>
      <c r="D212">
        <v>772.4</v>
      </c>
      <c r="E212">
        <v>781.95</v>
      </c>
      <c r="F212">
        <v>769.05</v>
      </c>
      <c r="G212">
        <v>773.45</v>
      </c>
      <c r="H212">
        <v>775.2</v>
      </c>
      <c r="I212">
        <v>773.45</v>
      </c>
      <c r="J212">
        <v>5133</v>
      </c>
      <c r="K212">
        <v>39815.03</v>
      </c>
      <c r="L212">
        <v>19774000</v>
      </c>
      <c r="M212">
        <v>8000</v>
      </c>
      <c r="N212">
        <v>770.2</v>
      </c>
    </row>
    <row r="213" spans="1:14" x14ac:dyDescent="0.3">
      <c r="A213" t="s">
        <v>14</v>
      </c>
      <c r="B213" s="1">
        <v>43479</v>
      </c>
      <c r="C213" s="1">
        <v>43524</v>
      </c>
      <c r="D213">
        <v>775.75</v>
      </c>
      <c r="E213">
        <v>783.65</v>
      </c>
      <c r="F213">
        <v>772</v>
      </c>
      <c r="G213">
        <v>774.85</v>
      </c>
      <c r="H213">
        <v>775.95</v>
      </c>
      <c r="I213">
        <v>774.85</v>
      </c>
      <c r="J213">
        <v>66</v>
      </c>
      <c r="K213">
        <v>513.29999999999995</v>
      </c>
      <c r="L213">
        <v>149000</v>
      </c>
      <c r="M213">
        <v>-4000</v>
      </c>
      <c r="N213">
        <v>770.2</v>
      </c>
    </row>
    <row r="214" spans="1:14" x14ac:dyDescent="0.3">
      <c r="A214" t="s">
        <v>14</v>
      </c>
      <c r="B214" s="1">
        <v>43479</v>
      </c>
      <c r="C214" s="1">
        <v>43552</v>
      </c>
      <c r="D214">
        <v>0</v>
      </c>
      <c r="E214">
        <v>0</v>
      </c>
      <c r="F214">
        <v>0</v>
      </c>
      <c r="G214">
        <v>742.25</v>
      </c>
      <c r="H214">
        <v>742.25</v>
      </c>
      <c r="I214">
        <v>782.05</v>
      </c>
      <c r="J214">
        <v>0</v>
      </c>
      <c r="K214">
        <v>0</v>
      </c>
      <c r="L214">
        <v>0</v>
      </c>
      <c r="M214">
        <v>0</v>
      </c>
      <c r="N214">
        <v>770.2</v>
      </c>
    </row>
    <row r="215" spans="1:14" x14ac:dyDescent="0.3">
      <c r="A215" t="s">
        <v>14</v>
      </c>
      <c r="B215" s="1">
        <v>43480</v>
      </c>
      <c r="C215" s="1">
        <v>43496</v>
      </c>
      <c r="D215">
        <v>776.3</v>
      </c>
      <c r="E215">
        <v>792</v>
      </c>
      <c r="F215">
        <v>773.5</v>
      </c>
      <c r="G215">
        <v>789.8</v>
      </c>
      <c r="H215">
        <v>790.45</v>
      </c>
      <c r="I215">
        <v>789.8</v>
      </c>
      <c r="J215">
        <v>5118</v>
      </c>
      <c r="K215">
        <v>40166.86</v>
      </c>
      <c r="L215">
        <v>19818000</v>
      </c>
      <c r="M215">
        <v>44000</v>
      </c>
      <c r="N215">
        <v>786.55</v>
      </c>
    </row>
    <row r="216" spans="1:14" x14ac:dyDescent="0.3">
      <c r="A216" t="s">
        <v>14</v>
      </c>
      <c r="B216" s="1">
        <v>43480</v>
      </c>
      <c r="C216" s="1">
        <v>43524</v>
      </c>
      <c r="D216">
        <v>777.05</v>
      </c>
      <c r="E216">
        <v>794.4</v>
      </c>
      <c r="F216">
        <v>777</v>
      </c>
      <c r="G216">
        <v>792.4</v>
      </c>
      <c r="H216">
        <v>791.75</v>
      </c>
      <c r="I216">
        <v>792.4</v>
      </c>
      <c r="J216">
        <v>92</v>
      </c>
      <c r="K216">
        <v>723.3</v>
      </c>
      <c r="L216">
        <v>154000</v>
      </c>
      <c r="M216">
        <v>5000</v>
      </c>
      <c r="N216">
        <v>786.55</v>
      </c>
    </row>
    <row r="217" spans="1:14" x14ac:dyDescent="0.3">
      <c r="A217" t="s">
        <v>14</v>
      </c>
      <c r="B217" s="1">
        <v>43480</v>
      </c>
      <c r="C217" s="1">
        <v>43552</v>
      </c>
      <c r="D217">
        <v>0</v>
      </c>
      <c r="E217">
        <v>0</v>
      </c>
      <c r="F217">
        <v>0</v>
      </c>
      <c r="G217">
        <v>742.25</v>
      </c>
      <c r="H217">
        <v>742.25</v>
      </c>
      <c r="I217">
        <v>798.5</v>
      </c>
      <c r="J217">
        <v>0</v>
      </c>
      <c r="K217">
        <v>0</v>
      </c>
      <c r="L217">
        <v>0</v>
      </c>
      <c r="M217">
        <v>0</v>
      </c>
      <c r="N217">
        <v>786.55</v>
      </c>
    </row>
    <row r="218" spans="1:14" x14ac:dyDescent="0.3">
      <c r="A218" t="s">
        <v>14</v>
      </c>
      <c r="B218" s="1">
        <v>43481</v>
      </c>
      <c r="C218" s="1">
        <v>43496</v>
      </c>
      <c r="D218">
        <v>788.15</v>
      </c>
      <c r="E218">
        <v>794.1</v>
      </c>
      <c r="F218">
        <v>783</v>
      </c>
      <c r="G218">
        <v>791.7</v>
      </c>
      <c r="H218">
        <v>792</v>
      </c>
      <c r="I218">
        <v>791.7</v>
      </c>
      <c r="J218">
        <v>4174</v>
      </c>
      <c r="K218">
        <v>32931.550000000003</v>
      </c>
      <c r="L218">
        <v>19503000</v>
      </c>
      <c r="M218">
        <v>-315000</v>
      </c>
      <c r="N218">
        <v>788.3</v>
      </c>
    </row>
    <row r="219" spans="1:14" x14ac:dyDescent="0.3">
      <c r="A219" t="s">
        <v>14</v>
      </c>
      <c r="B219" s="1">
        <v>43481</v>
      </c>
      <c r="C219" s="1">
        <v>43524</v>
      </c>
      <c r="D219">
        <v>790.1</v>
      </c>
      <c r="E219">
        <v>795.85</v>
      </c>
      <c r="F219">
        <v>786.1</v>
      </c>
      <c r="G219">
        <v>794.6</v>
      </c>
      <c r="H219">
        <v>795</v>
      </c>
      <c r="I219">
        <v>794.6</v>
      </c>
      <c r="J219">
        <v>88</v>
      </c>
      <c r="K219">
        <v>696.81</v>
      </c>
      <c r="L219">
        <v>161000</v>
      </c>
      <c r="M219">
        <v>7000</v>
      </c>
      <c r="N219">
        <v>788.3</v>
      </c>
    </row>
    <row r="220" spans="1:14" x14ac:dyDescent="0.3">
      <c r="A220" t="s">
        <v>14</v>
      </c>
      <c r="B220" s="1">
        <v>43481</v>
      </c>
      <c r="C220" s="1">
        <v>43552</v>
      </c>
      <c r="D220">
        <v>0</v>
      </c>
      <c r="E220">
        <v>0</v>
      </c>
      <c r="F220">
        <v>0</v>
      </c>
      <c r="G220">
        <v>742.25</v>
      </c>
      <c r="H220">
        <v>742.25</v>
      </c>
      <c r="I220">
        <v>800.1</v>
      </c>
      <c r="J220">
        <v>0</v>
      </c>
      <c r="K220">
        <v>0</v>
      </c>
      <c r="L220">
        <v>0</v>
      </c>
      <c r="M220">
        <v>0</v>
      </c>
      <c r="N220">
        <v>788.3</v>
      </c>
    </row>
    <row r="221" spans="1:14" x14ac:dyDescent="0.3">
      <c r="A221" t="s">
        <v>14</v>
      </c>
      <c r="B221" s="1">
        <v>43482</v>
      </c>
      <c r="C221" s="1">
        <v>43496</v>
      </c>
      <c r="D221">
        <v>795</v>
      </c>
      <c r="E221">
        <v>795</v>
      </c>
      <c r="F221">
        <v>772</v>
      </c>
      <c r="G221">
        <v>777.15</v>
      </c>
      <c r="H221">
        <v>778.35</v>
      </c>
      <c r="I221">
        <v>777.15</v>
      </c>
      <c r="J221">
        <v>4657</v>
      </c>
      <c r="K221">
        <v>36498.660000000003</v>
      </c>
      <c r="L221">
        <v>18965000</v>
      </c>
      <c r="M221">
        <v>-538000</v>
      </c>
      <c r="N221" t="s">
        <v>15</v>
      </c>
    </row>
    <row r="222" spans="1:14" x14ac:dyDescent="0.3">
      <c r="A222" t="s">
        <v>14</v>
      </c>
      <c r="B222" s="1">
        <v>43482</v>
      </c>
      <c r="C222" s="1">
        <v>43524</v>
      </c>
      <c r="D222">
        <v>792.05</v>
      </c>
      <c r="E222">
        <v>793.8</v>
      </c>
      <c r="F222">
        <v>775.6</v>
      </c>
      <c r="G222">
        <v>778.8</v>
      </c>
      <c r="H222">
        <v>780.2</v>
      </c>
      <c r="I222">
        <v>778.8</v>
      </c>
      <c r="J222">
        <v>103</v>
      </c>
      <c r="K222">
        <v>808.24</v>
      </c>
      <c r="L222">
        <v>148000</v>
      </c>
      <c r="M222">
        <v>-13000</v>
      </c>
      <c r="N222" t="s">
        <v>15</v>
      </c>
    </row>
    <row r="223" spans="1:14" x14ac:dyDescent="0.3">
      <c r="A223" t="s">
        <v>14</v>
      </c>
      <c r="B223" s="1">
        <v>43482</v>
      </c>
      <c r="C223" s="1">
        <v>43552</v>
      </c>
      <c r="D223">
        <v>0</v>
      </c>
      <c r="E223">
        <v>0</v>
      </c>
      <c r="F223">
        <v>0</v>
      </c>
      <c r="G223">
        <v>742.25</v>
      </c>
      <c r="H223">
        <v>742.25</v>
      </c>
      <c r="I223">
        <v>786.45</v>
      </c>
      <c r="J223">
        <v>0</v>
      </c>
      <c r="K223">
        <v>0</v>
      </c>
      <c r="L223">
        <v>0</v>
      </c>
      <c r="M223">
        <v>0</v>
      </c>
      <c r="N223" t="s">
        <v>15</v>
      </c>
    </row>
    <row r="224" spans="1:14" x14ac:dyDescent="0.3">
      <c r="A224" t="s">
        <v>14</v>
      </c>
      <c r="B224" s="1">
        <v>43483</v>
      </c>
      <c r="C224" s="1">
        <v>43496</v>
      </c>
      <c r="D224">
        <v>782.5</v>
      </c>
      <c r="E224">
        <v>783</v>
      </c>
      <c r="F224">
        <v>766</v>
      </c>
      <c r="G224">
        <v>773</v>
      </c>
      <c r="H224">
        <v>777.05</v>
      </c>
      <c r="I224">
        <v>773</v>
      </c>
      <c r="J224">
        <v>6014</v>
      </c>
      <c r="K224">
        <v>46543.57</v>
      </c>
      <c r="L224">
        <v>18726000</v>
      </c>
      <c r="M224">
        <v>-239000</v>
      </c>
      <c r="N224">
        <v>770.05</v>
      </c>
    </row>
    <row r="225" spans="1:14" x14ac:dyDescent="0.3">
      <c r="A225" t="s">
        <v>14</v>
      </c>
      <c r="B225" s="1">
        <v>43483</v>
      </c>
      <c r="C225" s="1">
        <v>43524</v>
      </c>
      <c r="D225">
        <v>780</v>
      </c>
      <c r="E225">
        <v>785.2</v>
      </c>
      <c r="F225">
        <v>769.25</v>
      </c>
      <c r="G225">
        <v>776.5</v>
      </c>
      <c r="H225">
        <v>779.15</v>
      </c>
      <c r="I225">
        <v>776.5</v>
      </c>
      <c r="J225">
        <v>118</v>
      </c>
      <c r="K225">
        <v>915.67</v>
      </c>
      <c r="L225">
        <v>161000</v>
      </c>
      <c r="M225">
        <v>13000</v>
      </c>
      <c r="N225">
        <v>770.05</v>
      </c>
    </row>
    <row r="226" spans="1:14" x14ac:dyDescent="0.3">
      <c r="A226" t="s">
        <v>14</v>
      </c>
      <c r="B226" s="1">
        <v>43483</v>
      </c>
      <c r="C226" s="1">
        <v>43552</v>
      </c>
      <c r="D226">
        <v>0</v>
      </c>
      <c r="E226">
        <v>0</v>
      </c>
      <c r="F226">
        <v>0</v>
      </c>
      <c r="G226">
        <v>742.25</v>
      </c>
      <c r="H226">
        <v>742.25</v>
      </c>
      <c r="I226">
        <v>781.25</v>
      </c>
      <c r="J226">
        <v>0</v>
      </c>
      <c r="K226">
        <v>0</v>
      </c>
      <c r="L226">
        <v>0</v>
      </c>
      <c r="M226">
        <v>0</v>
      </c>
      <c r="N226">
        <v>770.05</v>
      </c>
    </row>
    <row r="227" spans="1:14" x14ac:dyDescent="0.3">
      <c r="A227" t="s">
        <v>14</v>
      </c>
      <c r="B227" s="1">
        <v>43486</v>
      </c>
      <c r="C227" s="1">
        <v>43496</v>
      </c>
      <c r="D227">
        <v>772.7</v>
      </c>
      <c r="E227">
        <v>787.7</v>
      </c>
      <c r="F227">
        <v>771.55</v>
      </c>
      <c r="G227">
        <v>779.35</v>
      </c>
      <c r="H227">
        <v>779</v>
      </c>
      <c r="I227">
        <v>779.35</v>
      </c>
      <c r="J227">
        <v>4213</v>
      </c>
      <c r="K227">
        <v>32975.14</v>
      </c>
      <c r="L227">
        <v>18376000</v>
      </c>
      <c r="M227">
        <v>-350000</v>
      </c>
      <c r="N227">
        <v>776.2</v>
      </c>
    </row>
    <row r="228" spans="1:14" x14ac:dyDescent="0.3">
      <c r="A228" t="s">
        <v>14</v>
      </c>
      <c r="B228" s="1">
        <v>43486</v>
      </c>
      <c r="C228" s="1">
        <v>43524</v>
      </c>
      <c r="D228">
        <v>780.15</v>
      </c>
      <c r="E228">
        <v>790.5</v>
      </c>
      <c r="F228">
        <v>780.15</v>
      </c>
      <c r="G228">
        <v>781.7</v>
      </c>
      <c r="H228">
        <v>782</v>
      </c>
      <c r="I228">
        <v>781.7</v>
      </c>
      <c r="J228">
        <v>229</v>
      </c>
      <c r="K228">
        <v>1800.13</v>
      </c>
      <c r="L228">
        <v>255000</v>
      </c>
      <c r="M228">
        <v>94000</v>
      </c>
      <c r="N228">
        <v>776.2</v>
      </c>
    </row>
    <row r="229" spans="1:14" x14ac:dyDescent="0.3">
      <c r="A229" t="s">
        <v>14</v>
      </c>
      <c r="B229" s="1">
        <v>43486</v>
      </c>
      <c r="C229" s="1">
        <v>43552</v>
      </c>
      <c r="D229">
        <v>0</v>
      </c>
      <c r="E229">
        <v>0</v>
      </c>
      <c r="F229">
        <v>0</v>
      </c>
      <c r="G229">
        <v>742.25</v>
      </c>
      <c r="H229">
        <v>742.25</v>
      </c>
      <c r="I229">
        <v>787</v>
      </c>
      <c r="J229">
        <v>0</v>
      </c>
      <c r="K229">
        <v>0</v>
      </c>
      <c r="L229">
        <v>0</v>
      </c>
      <c r="M229">
        <v>0</v>
      </c>
      <c r="N229">
        <v>776.2</v>
      </c>
    </row>
    <row r="230" spans="1:14" x14ac:dyDescent="0.3">
      <c r="A230" t="s">
        <v>14</v>
      </c>
      <c r="B230" s="1">
        <v>43487</v>
      </c>
      <c r="C230" s="1">
        <v>43496</v>
      </c>
      <c r="D230">
        <v>783</v>
      </c>
      <c r="E230">
        <v>794.15</v>
      </c>
      <c r="F230">
        <v>780</v>
      </c>
      <c r="G230">
        <v>791.25</v>
      </c>
      <c r="H230">
        <v>789.8</v>
      </c>
      <c r="I230">
        <v>791.25</v>
      </c>
      <c r="J230">
        <v>5144</v>
      </c>
      <c r="K230">
        <v>40518.01</v>
      </c>
      <c r="L230">
        <v>18564000</v>
      </c>
      <c r="M230">
        <v>188000</v>
      </c>
      <c r="N230">
        <v>788.95</v>
      </c>
    </row>
    <row r="231" spans="1:14" x14ac:dyDescent="0.3">
      <c r="A231" t="s">
        <v>14</v>
      </c>
      <c r="B231" s="1">
        <v>43487</v>
      </c>
      <c r="C231" s="1">
        <v>43524</v>
      </c>
      <c r="D231">
        <v>785.85</v>
      </c>
      <c r="E231">
        <v>796.4</v>
      </c>
      <c r="F231">
        <v>783.25</v>
      </c>
      <c r="G231">
        <v>794.1</v>
      </c>
      <c r="H231">
        <v>792.4</v>
      </c>
      <c r="I231">
        <v>794.1</v>
      </c>
      <c r="J231">
        <v>129</v>
      </c>
      <c r="K231">
        <v>1020.71</v>
      </c>
      <c r="L231">
        <v>289000</v>
      </c>
      <c r="M231">
        <v>34000</v>
      </c>
      <c r="N231">
        <v>788.95</v>
      </c>
    </row>
    <row r="232" spans="1:14" x14ac:dyDescent="0.3">
      <c r="A232" t="s">
        <v>14</v>
      </c>
      <c r="B232" s="1">
        <v>43487</v>
      </c>
      <c r="C232" s="1">
        <v>43552</v>
      </c>
      <c r="D232">
        <v>0</v>
      </c>
      <c r="E232">
        <v>0</v>
      </c>
      <c r="F232">
        <v>0</v>
      </c>
      <c r="G232">
        <v>742.25</v>
      </c>
      <c r="H232">
        <v>742.25</v>
      </c>
      <c r="I232">
        <v>799.75</v>
      </c>
      <c r="J232">
        <v>0</v>
      </c>
      <c r="K232">
        <v>0</v>
      </c>
      <c r="L232">
        <v>0</v>
      </c>
      <c r="M232">
        <v>0</v>
      </c>
      <c r="N232">
        <v>788.95</v>
      </c>
    </row>
    <row r="233" spans="1:14" x14ac:dyDescent="0.3">
      <c r="A233" t="s">
        <v>14</v>
      </c>
      <c r="B233" s="1">
        <v>43488</v>
      </c>
      <c r="C233" s="1">
        <v>43496</v>
      </c>
      <c r="D233">
        <v>794.5</v>
      </c>
      <c r="E233">
        <v>796.15</v>
      </c>
      <c r="F233">
        <v>782.3</v>
      </c>
      <c r="G233">
        <v>785.3</v>
      </c>
      <c r="H233">
        <v>785.95</v>
      </c>
      <c r="I233">
        <v>785.3</v>
      </c>
      <c r="J233">
        <v>4132</v>
      </c>
      <c r="K233">
        <v>32614.01</v>
      </c>
      <c r="L233">
        <v>18326000</v>
      </c>
      <c r="M233">
        <v>-238000</v>
      </c>
      <c r="N233">
        <v>783.1</v>
      </c>
    </row>
    <row r="234" spans="1:14" x14ac:dyDescent="0.3">
      <c r="A234" t="s">
        <v>14</v>
      </c>
      <c r="B234" s="1">
        <v>43488</v>
      </c>
      <c r="C234" s="1">
        <v>43524</v>
      </c>
      <c r="D234">
        <v>795</v>
      </c>
      <c r="E234">
        <v>797.7</v>
      </c>
      <c r="F234">
        <v>785.7</v>
      </c>
      <c r="G234">
        <v>788.6</v>
      </c>
      <c r="H234">
        <v>788.25</v>
      </c>
      <c r="I234">
        <v>788.6</v>
      </c>
      <c r="J234">
        <v>224</v>
      </c>
      <c r="K234">
        <v>1774.89</v>
      </c>
      <c r="L234">
        <v>307000</v>
      </c>
      <c r="M234">
        <v>18000</v>
      </c>
      <c r="N234">
        <v>783.1</v>
      </c>
    </row>
    <row r="235" spans="1:14" x14ac:dyDescent="0.3">
      <c r="A235" t="s">
        <v>14</v>
      </c>
      <c r="B235" s="1">
        <v>43488</v>
      </c>
      <c r="C235" s="1">
        <v>43552</v>
      </c>
      <c r="D235">
        <v>0</v>
      </c>
      <c r="E235">
        <v>0</v>
      </c>
      <c r="F235">
        <v>0</v>
      </c>
      <c r="G235">
        <v>742.25</v>
      </c>
      <c r="H235">
        <v>742.25</v>
      </c>
      <c r="I235">
        <v>793.65</v>
      </c>
      <c r="J235">
        <v>0</v>
      </c>
      <c r="K235">
        <v>0</v>
      </c>
      <c r="L235">
        <v>0</v>
      </c>
      <c r="M235">
        <v>0</v>
      </c>
      <c r="N235">
        <v>783.1</v>
      </c>
    </row>
    <row r="236" spans="1:14" x14ac:dyDescent="0.3">
      <c r="A236" t="s">
        <v>14</v>
      </c>
      <c r="B236" s="1">
        <v>43489</v>
      </c>
      <c r="C236" s="1">
        <v>43496</v>
      </c>
      <c r="D236">
        <v>785</v>
      </c>
      <c r="E236">
        <v>797</v>
      </c>
      <c r="F236">
        <v>781.05</v>
      </c>
      <c r="G236">
        <v>790.3</v>
      </c>
      <c r="H236">
        <v>792.7</v>
      </c>
      <c r="I236">
        <v>790.3</v>
      </c>
      <c r="J236">
        <v>3907</v>
      </c>
      <c r="K236">
        <v>30880.89</v>
      </c>
      <c r="L236">
        <v>18245000</v>
      </c>
      <c r="M236">
        <v>-81000</v>
      </c>
      <c r="N236">
        <v>788.8</v>
      </c>
    </row>
    <row r="237" spans="1:14" x14ac:dyDescent="0.3">
      <c r="A237" t="s">
        <v>14</v>
      </c>
      <c r="B237" s="1">
        <v>43489</v>
      </c>
      <c r="C237" s="1">
        <v>43524</v>
      </c>
      <c r="D237">
        <v>790.3</v>
      </c>
      <c r="E237">
        <v>799.8</v>
      </c>
      <c r="F237">
        <v>784.75</v>
      </c>
      <c r="G237">
        <v>793.05</v>
      </c>
      <c r="H237">
        <v>795.2</v>
      </c>
      <c r="I237">
        <v>793.05</v>
      </c>
      <c r="J237">
        <v>391</v>
      </c>
      <c r="K237">
        <v>3101.81</v>
      </c>
      <c r="L237">
        <v>369000</v>
      </c>
      <c r="M237">
        <v>62000</v>
      </c>
      <c r="N237">
        <v>788.8</v>
      </c>
    </row>
    <row r="238" spans="1:14" x14ac:dyDescent="0.3">
      <c r="A238" t="s">
        <v>14</v>
      </c>
      <c r="B238" s="1">
        <v>43489</v>
      </c>
      <c r="C238" s="1">
        <v>43552</v>
      </c>
      <c r="D238">
        <v>0</v>
      </c>
      <c r="E238">
        <v>0</v>
      </c>
      <c r="F238">
        <v>0</v>
      </c>
      <c r="G238">
        <v>742.25</v>
      </c>
      <c r="H238">
        <v>742.25</v>
      </c>
      <c r="I238">
        <v>799.25</v>
      </c>
      <c r="J238">
        <v>0</v>
      </c>
      <c r="K238">
        <v>0</v>
      </c>
      <c r="L238">
        <v>0</v>
      </c>
      <c r="M238">
        <v>0</v>
      </c>
      <c r="N238">
        <v>788.8</v>
      </c>
    </row>
    <row r="239" spans="1:14" x14ac:dyDescent="0.3">
      <c r="A239" t="s">
        <v>14</v>
      </c>
      <c r="B239" s="1">
        <v>43490</v>
      </c>
      <c r="C239" s="1">
        <v>43496</v>
      </c>
      <c r="D239">
        <v>790.85</v>
      </c>
      <c r="E239">
        <v>795.85</v>
      </c>
      <c r="F239">
        <v>780.35</v>
      </c>
      <c r="G239">
        <v>786.1</v>
      </c>
      <c r="H239">
        <v>787</v>
      </c>
      <c r="I239">
        <v>786.1</v>
      </c>
      <c r="J239">
        <v>3540</v>
      </c>
      <c r="K239">
        <v>27897.83</v>
      </c>
      <c r="L239">
        <v>17900000</v>
      </c>
      <c r="M239">
        <v>-345000</v>
      </c>
      <c r="N239">
        <v>786.15</v>
      </c>
    </row>
    <row r="240" spans="1:14" x14ac:dyDescent="0.3">
      <c r="A240" t="s">
        <v>14</v>
      </c>
      <c r="B240" s="1">
        <v>43490</v>
      </c>
      <c r="C240" s="1">
        <v>43524</v>
      </c>
      <c r="D240">
        <v>795.85</v>
      </c>
      <c r="E240">
        <v>798.55</v>
      </c>
      <c r="F240">
        <v>783</v>
      </c>
      <c r="G240">
        <v>788.8</v>
      </c>
      <c r="H240">
        <v>789.05</v>
      </c>
      <c r="I240">
        <v>788.8</v>
      </c>
      <c r="J240">
        <v>533</v>
      </c>
      <c r="K240">
        <v>4215.59</v>
      </c>
      <c r="L240">
        <v>557000</v>
      </c>
      <c r="M240">
        <v>188000</v>
      </c>
      <c r="N240">
        <v>786.15</v>
      </c>
    </row>
    <row r="241" spans="1:14" x14ac:dyDescent="0.3">
      <c r="A241" t="s">
        <v>14</v>
      </c>
      <c r="B241" s="1">
        <v>43490</v>
      </c>
      <c r="C241" s="1">
        <v>43552</v>
      </c>
      <c r="D241">
        <v>794</v>
      </c>
      <c r="E241">
        <v>794.65</v>
      </c>
      <c r="F241">
        <v>792.9</v>
      </c>
      <c r="G241">
        <v>794.65</v>
      </c>
      <c r="H241">
        <v>794.65</v>
      </c>
      <c r="I241">
        <v>796.4</v>
      </c>
      <c r="J241">
        <v>10</v>
      </c>
      <c r="K241">
        <v>79.37</v>
      </c>
      <c r="L241">
        <v>10000</v>
      </c>
      <c r="M241">
        <v>10000</v>
      </c>
      <c r="N241">
        <v>786.15</v>
      </c>
    </row>
    <row r="242" spans="1:14" x14ac:dyDescent="0.3">
      <c r="A242" t="s">
        <v>14</v>
      </c>
      <c r="B242" s="1">
        <v>43493</v>
      </c>
      <c r="C242" s="1">
        <v>43496</v>
      </c>
      <c r="D242">
        <v>783.05</v>
      </c>
      <c r="E242">
        <v>784.4</v>
      </c>
      <c r="F242">
        <v>747.7</v>
      </c>
      <c r="G242">
        <v>758.2</v>
      </c>
      <c r="H242">
        <v>758.1</v>
      </c>
      <c r="I242">
        <v>758.2</v>
      </c>
      <c r="J242">
        <v>7655</v>
      </c>
      <c r="K242">
        <v>58240.68</v>
      </c>
      <c r="L242">
        <v>15316000</v>
      </c>
      <c r="M242">
        <v>-2584000</v>
      </c>
      <c r="N242">
        <v>755.6</v>
      </c>
    </row>
    <row r="243" spans="1:14" x14ac:dyDescent="0.3">
      <c r="A243" t="s">
        <v>14</v>
      </c>
      <c r="B243" s="1">
        <v>43493</v>
      </c>
      <c r="C243" s="1">
        <v>43524</v>
      </c>
      <c r="D243">
        <v>785.7</v>
      </c>
      <c r="E243">
        <v>787.15</v>
      </c>
      <c r="F243">
        <v>750.2</v>
      </c>
      <c r="G243">
        <v>760.6</v>
      </c>
      <c r="H243">
        <v>760</v>
      </c>
      <c r="I243">
        <v>760.6</v>
      </c>
      <c r="J243">
        <v>4062</v>
      </c>
      <c r="K243">
        <v>30943.18</v>
      </c>
      <c r="L243">
        <v>3275000</v>
      </c>
      <c r="M243">
        <v>2718000</v>
      </c>
      <c r="N243">
        <v>755.6</v>
      </c>
    </row>
    <row r="244" spans="1:14" x14ac:dyDescent="0.3">
      <c r="A244" t="s">
        <v>14</v>
      </c>
      <c r="B244" s="1">
        <v>43493</v>
      </c>
      <c r="C244" s="1">
        <v>43552</v>
      </c>
      <c r="D244">
        <v>773</v>
      </c>
      <c r="E244">
        <v>773</v>
      </c>
      <c r="F244">
        <v>753.15</v>
      </c>
      <c r="G244">
        <v>754.6</v>
      </c>
      <c r="H244">
        <v>759.8</v>
      </c>
      <c r="I244">
        <v>754.6</v>
      </c>
      <c r="J244">
        <v>13</v>
      </c>
      <c r="K244">
        <v>98.88</v>
      </c>
      <c r="L244">
        <v>16000</v>
      </c>
      <c r="M244">
        <v>6000</v>
      </c>
      <c r="N244">
        <v>755.6</v>
      </c>
    </row>
    <row r="245" spans="1:14" x14ac:dyDescent="0.3">
      <c r="A245" t="s">
        <v>14</v>
      </c>
      <c r="B245" s="1">
        <v>43494</v>
      </c>
      <c r="C245" s="1">
        <v>43496</v>
      </c>
      <c r="D245">
        <v>756</v>
      </c>
      <c r="E245">
        <v>772.3</v>
      </c>
      <c r="F245">
        <v>746.35</v>
      </c>
      <c r="G245">
        <v>763.65</v>
      </c>
      <c r="H245">
        <v>765.95</v>
      </c>
      <c r="I245">
        <v>763.65</v>
      </c>
      <c r="J245">
        <v>8706</v>
      </c>
      <c r="K245">
        <v>66644.38</v>
      </c>
      <c r="L245">
        <v>10348000</v>
      </c>
      <c r="M245">
        <v>-4968000</v>
      </c>
      <c r="N245">
        <v>762.9</v>
      </c>
    </row>
    <row r="246" spans="1:14" x14ac:dyDescent="0.3">
      <c r="A246" t="s">
        <v>14</v>
      </c>
      <c r="B246" s="1">
        <v>43494</v>
      </c>
      <c r="C246" s="1">
        <v>43524</v>
      </c>
      <c r="D246">
        <v>756.45</v>
      </c>
      <c r="E246">
        <v>775</v>
      </c>
      <c r="F246">
        <v>749.35</v>
      </c>
      <c r="G246">
        <v>766.5</v>
      </c>
      <c r="H246">
        <v>767.5</v>
      </c>
      <c r="I246">
        <v>766.5</v>
      </c>
      <c r="J246">
        <v>4852</v>
      </c>
      <c r="K246">
        <v>37267.21</v>
      </c>
      <c r="L246">
        <v>6964000</v>
      </c>
      <c r="M246">
        <v>3689000</v>
      </c>
      <c r="N246">
        <v>762.9</v>
      </c>
    </row>
    <row r="247" spans="1:14" x14ac:dyDescent="0.3">
      <c r="A247" t="s">
        <v>14</v>
      </c>
      <c r="B247" s="1">
        <v>43494</v>
      </c>
      <c r="C247" s="1">
        <v>43552</v>
      </c>
      <c r="D247">
        <v>762</v>
      </c>
      <c r="E247">
        <v>774.3</v>
      </c>
      <c r="F247">
        <v>762</v>
      </c>
      <c r="G247">
        <v>771.6</v>
      </c>
      <c r="H247">
        <v>771.6</v>
      </c>
      <c r="I247">
        <v>771.6</v>
      </c>
      <c r="J247">
        <v>21</v>
      </c>
      <c r="K247">
        <v>161.13999999999999</v>
      </c>
      <c r="L247">
        <v>30000</v>
      </c>
      <c r="M247">
        <v>14000</v>
      </c>
      <c r="N247">
        <v>762.9</v>
      </c>
    </row>
    <row r="248" spans="1:14" x14ac:dyDescent="0.3">
      <c r="A248" t="s">
        <v>14</v>
      </c>
      <c r="B248" s="1">
        <v>43495</v>
      </c>
      <c r="C248" s="1">
        <v>43496</v>
      </c>
      <c r="D248">
        <v>766.95</v>
      </c>
      <c r="E248">
        <v>781.3</v>
      </c>
      <c r="F248">
        <v>764.55</v>
      </c>
      <c r="G248">
        <v>778.05</v>
      </c>
      <c r="H248">
        <v>778.2</v>
      </c>
      <c r="I248">
        <v>778.05</v>
      </c>
      <c r="J248">
        <v>8364</v>
      </c>
      <c r="K248">
        <v>64674.93</v>
      </c>
      <c r="L248">
        <v>5266000</v>
      </c>
      <c r="M248">
        <v>-5082000</v>
      </c>
      <c r="N248">
        <v>778.3</v>
      </c>
    </row>
    <row r="249" spans="1:14" x14ac:dyDescent="0.3">
      <c r="A249" t="s">
        <v>14</v>
      </c>
      <c r="B249" s="1">
        <v>43495</v>
      </c>
      <c r="C249" s="1">
        <v>43524</v>
      </c>
      <c r="D249">
        <v>767.95</v>
      </c>
      <c r="E249">
        <v>783</v>
      </c>
      <c r="F249">
        <v>767.1</v>
      </c>
      <c r="G249">
        <v>780.3</v>
      </c>
      <c r="H249">
        <v>781</v>
      </c>
      <c r="I249">
        <v>780.3</v>
      </c>
      <c r="J249">
        <v>5819</v>
      </c>
      <c r="K249">
        <v>45106.77</v>
      </c>
      <c r="L249">
        <v>11693000</v>
      </c>
      <c r="M249">
        <v>4729000</v>
      </c>
      <c r="N249">
        <v>778.3</v>
      </c>
    </row>
    <row r="250" spans="1:14" x14ac:dyDescent="0.3">
      <c r="A250" t="s">
        <v>14</v>
      </c>
      <c r="B250" s="1">
        <v>43495</v>
      </c>
      <c r="C250" s="1">
        <v>43552</v>
      </c>
      <c r="D250">
        <v>779.6</v>
      </c>
      <c r="E250">
        <v>781.75</v>
      </c>
      <c r="F250">
        <v>779.6</v>
      </c>
      <c r="G250">
        <v>781.65</v>
      </c>
      <c r="H250">
        <v>780.75</v>
      </c>
      <c r="I250">
        <v>781.65</v>
      </c>
      <c r="J250">
        <v>15</v>
      </c>
      <c r="K250">
        <v>117.21</v>
      </c>
      <c r="L250">
        <v>34000</v>
      </c>
      <c r="M250">
        <v>4000</v>
      </c>
      <c r="N250">
        <v>778.3</v>
      </c>
    </row>
    <row r="251" spans="1:14" x14ac:dyDescent="0.3">
      <c r="A251" t="s">
        <v>14</v>
      </c>
      <c r="B251" s="1">
        <v>43496</v>
      </c>
      <c r="C251" s="1">
        <v>43496</v>
      </c>
      <c r="D251">
        <v>778.7</v>
      </c>
      <c r="E251">
        <v>790.35</v>
      </c>
      <c r="F251">
        <v>777.65</v>
      </c>
      <c r="G251">
        <v>788.15</v>
      </c>
      <c r="H251">
        <v>787.8</v>
      </c>
      <c r="I251">
        <v>787.8</v>
      </c>
      <c r="J251">
        <v>7230</v>
      </c>
      <c r="K251">
        <v>56680</v>
      </c>
      <c r="L251">
        <v>787000</v>
      </c>
      <c r="M251">
        <v>-4479000</v>
      </c>
      <c r="N251">
        <v>787.8</v>
      </c>
    </row>
    <row r="252" spans="1:14" x14ac:dyDescent="0.3">
      <c r="A252" t="s">
        <v>14</v>
      </c>
      <c r="B252" s="1">
        <v>43496</v>
      </c>
      <c r="C252" s="1">
        <v>43524</v>
      </c>
      <c r="D252">
        <v>781.5</v>
      </c>
      <c r="E252">
        <v>793.55</v>
      </c>
      <c r="F252">
        <v>779.75</v>
      </c>
      <c r="G252">
        <v>790.7</v>
      </c>
      <c r="H252">
        <v>787.7</v>
      </c>
      <c r="I252">
        <v>790.7</v>
      </c>
      <c r="J252">
        <v>6568</v>
      </c>
      <c r="K252">
        <v>51637.94</v>
      </c>
      <c r="L252">
        <v>16375000</v>
      </c>
      <c r="M252">
        <v>4682000</v>
      </c>
      <c r="N252">
        <v>787.8</v>
      </c>
    </row>
    <row r="253" spans="1:14" x14ac:dyDescent="0.3">
      <c r="A253" t="s">
        <v>14</v>
      </c>
      <c r="B253" s="1">
        <v>43496</v>
      </c>
      <c r="C253" s="1">
        <v>43552</v>
      </c>
      <c r="D253">
        <v>789.1</v>
      </c>
      <c r="E253">
        <v>796.4</v>
      </c>
      <c r="F253">
        <v>783.05</v>
      </c>
      <c r="G253">
        <v>794.55</v>
      </c>
      <c r="H253">
        <v>793</v>
      </c>
      <c r="I253">
        <v>794.55</v>
      </c>
      <c r="J253">
        <v>23</v>
      </c>
      <c r="K253">
        <v>181.66</v>
      </c>
      <c r="L253">
        <v>35000</v>
      </c>
      <c r="M253">
        <v>1000</v>
      </c>
      <c r="N253">
        <v>787.8</v>
      </c>
    </row>
    <row r="254" spans="1:14" x14ac:dyDescent="0.3">
      <c r="A254" t="s">
        <v>14</v>
      </c>
      <c r="B254" s="1">
        <v>43497</v>
      </c>
      <c r="C254" s="1">
        <v>43524</v>
      </c>
      <c r="D254">
        <v>787.05</v>
      </c>
      <c r="E254">
        <v>806.5</v>
      </c>
      <c r="F254">
        <v>783.1</v>
      </c>
      <c r="G254">
        <v>801.9</v>
      </c>
      <c r="H254">
        <v>803.15</v>
      </c>
      <c r="I254">
        <v>801.9</v>
      </c>
      <c r="J254">
        <v>3667</v>
      </c>
      <c r="K254">
        <v>29091.81</v>
      </c>
      <c r="L254">
        <v>16692000</v>
      </c>
      <c r="M254">
        <v>317000</v>
      </c>
      <c r="N254">
        <v>797.8</v>
      </c>
    </row>
    <row r="255" spans="1:14" x14ac:dyDescent="0.3">
      <c r="A255" t="s">
        <v>14</v>
      </c>
      <c r="B255" s="1">
        <v>43497</v>
      </c>
      <c r="C255" s="1">
        <v>43552</v>
      </c>
      <c r="D255">
        <v>789.6</v>
      </c>
      <c r="E255">
        <v>807.8</v>
      </c>
      <c r="F255">
        <v>787</v>
      </c>
      <c r="G255">
        <v>805.85</v>
      </c>
      <c r="H255">
        <v>807.2</v>
      </c>
      <c r="I255">
        <v>805.85</v>
      </c>
      <c r="J255">
        <v>39</v>
      </c>
      <c r="K255">
        <v>310.51</v>
      </c>
      <c r="L255">
        <v>51000</v>
      </c>
      <c r="M255">
        <v>16000</v>
      </c>
      <c r="N255">
        <v>797.8</v>
      </c>
    </row>
    <row r="256" spans="1:14" x14ac:dyDescent="0.3">
      <c r="A256" t="s">
        <v>14</v>
      </c>
      <c r="B256" s="1">
        <v>43497</v>
      </c>
      <c r="C256" s="1">
        <v>43580</v>
      </c>
      <c r="D256">
        <v>0</v>
      </c>
      <c r="E256">
        <v>0</v>
      </c>
      <c r="F256">
        <v>0</v>
      </c>
      <c r="G256">
        <v>801.7</v>
      </c>
      <c r="H256">
        <v>0</v>
      </c>
      <c r="I256">
        <v>811.7</v>
      </c>
      <c r="J256">
        <v>0</v>
      </c>
      <c r="K256">
        <v>0</v>
      </c>
      <c r="L256">
        <v>0</v>
      </c>
      <c r="M256">
        <v>0</v>
      </c>
      <c r="N256">
        <v>797.8</v>
      </c>
    </row>
    <row r="257" spans="1:14" x14ac:dyDescent="0.3">
      <c r="A257" t="s">
        <v>14</v>
      </c>
      <c r="B257" s="1">
        <v>43500</v>
      </c>
      <c r="C257" s="1">
        <v>43524</v>
      </c>
      <c r="D257">
        <v>797.25</v>
      </c>
      <c r="E257">
        <v>807.25</v>
      </c>
      <c r="F257">
        <v>764.05</v>
      </c>
      <c r="G257">
        <v>768.1</v>
      </c>
      <c r="H257">
        <v>764.3</v>
      </c>
      <c r="I257">
        <v>768.1</v>
      </c>
      <c r="J257">
        <v>7714</v>
      </c>
      <c r="K257">
        <v>60115.09</v>
      </c>
      <c r="L257">
        <v>17340000</v>
      </c>
      <c r="M257">
        <v>648000</v>
      </c>
      <c r="N257">
        <v>763.95</v>
      </c>
    </row>
    <row r="258" spans="1:14" x14ac:dyDescent="0.3">
      <c r="A258" t="s">
        <v>14</v>
      </c>
      <c r="B258" s="1">
        <v>43500</v>
      </c>
      <c r="C258" s="1">
        <v>43552</v>
      </c>
      <c r="D258">
        <v>807.95</v>
      </c>
      <c r="E258">
        <v>809.75</v>
      </c>
      <c r="F258">
        <v>768.15</v>
      </c>
      <c r="G258">
        <v>770.9</v>
      </c>
      <c r="H258">
        <v>769.55</v>
      </c>
      <c r="I258">
        <v>770.9</v>
      </c>
      <c r="J258">
        <v>125</v>
      </c>
      <c r="K258">
        <v>972.95</v>
      </c>
      <c r="L258">
        <v>76000</v>
      </c>
      <c r="M258">
        <v>25000</v>
      </c>
      <c r="N258">
        <v>763.95</v>
      </c>
    </row>
    <row r="259" spans="1:14" x14ac:dyDescent="0.3">
      <c r="A259" t="s">
        <v>14</v>
      </c>
      <c r="B259" s="1">
        <v>43500</v>
      </c>
      <c r="C259" s="1">
        <v>43580</v>
      </c>
      <c r="D259">
        <v>0</v>
      </c>
      <c r="E259">
        <v>0</v>
      </c>
      <c r="F259">
        <v>0</v>
      </c>
      <c r="G259">
        <v>801.7</v>
      </c>
      <c r="H259">
        <v>0</v>
      </c>
      <c r="I259">
        <v>776.8</v>
      </c>
      <c r="J259">
        <v>0</v>
      </c>
      <c r="K259">
        <v>0</v>
      </c>
      <c r="L259">
        <v>0</v>
      </c>
      <c r="M259">
        <v>0</v>
      </c>
      <c r="N259">
        <v>763.95</v>
      </c>
    </row>
    <row r="260" spans="1:14" x14ac:dyDescent="0.3">
      <c r="A260" t="s">
        <v>14</v>
      </c>
      <c r="B260" s="1">
        <v>43501</v>
      </c>
      <c r="C260" s="1">
        <v>43524</v>
      </c>
      <c r="D260">
        <v>766</v>
      </c>
      <c r="E260">
        <v>772</v>
      </c>
      <c r="F260">
        <v>740.2</v>
      </c>
      <c r="G260">
        <v>747.25</v>
      </c>
      <c r="H260">
        <v>745.95</v>
      </c>
      <c r="I260">
        <v>747.25</v>
      </c>
      <c r="J260">
        <v>6921</v>
      </c>
      <c r="K260">
        <v>52221.67</v>
      </c>
      <c r="L260">
        <v>18018000</v>
      </c>
      <c r="M260">
        <v>678000</v>
      </c>
      <c r="N260">
        <v>743.5</v>
      </c>
    </row>
    <row r="261" spans="1:14" x14ac:dyDescent="0.3">
      <c r="A261" t="s">
        <v>14</v>
      </c>
      <c r="B261" s="1">
        <v>43501</v>
      </c>
      <c r="C261" s="1">
        <v>43552</v>
      </c>
      <c r="D261">
        <v>765.5</v>
      </c>
      <c r="E261">
        <v>774.4</v>
      </c>
      <c r="F261">
        <v>744.75</v>
      </c>
      <c r="G261">
        <v>750.25</v>
      </c>
      <c r="H261">
        <v>748</v>
      </c>
      <c r="I261">
        <v>750.25</v>
      </c>
      <c r="J261">
        <v>162</v>
      </c>
      <c r="K261">
        <v>1230.1600000000001</v>
      </c>
      <c r="L261">
        <v>109000</v>
      </c>
      <c r="M261">
        <v>33000</v>
      </c>
      <c r="N261">
        <v>743.5</v>
      </c>
    </row>
    <row r="262" spans="1:14" x14ac:dyDescent="0.3">
      <c r="A262" t="s">
        <v>14</v>
      </c>
      <c r="B262" s="1">
        <v>43501</v>
      </c>
      <c r="C262" s="1">
        <v>43580</v>
      </c>
      <c r="D262">
        <v>759.35</v>
      </c>
      <c r="E262">
        <v>759.35</v>
      </c>
      <c r="F262">
        <v>751.5</v>
      </c>
      <c r="G262">
        <v>757</v>
      </c>
      <c r="H262">
        <v>757</v>
      </c>
      <c r="I262">
        <v>757</v>
      </c>
      <c r="J262">
        <v>5</v>
      </c>
      <c r="K262">
        <v>37.840000000000003</v>
      </c>
      <c r="L262">
        <v>1000</v>
      </c>
      <c r="M262">
        <v>1000</v>
      </c>
      <c r="N262">
        <v>743.5</v>
      </c>
    </row>
    <row r="263" spans="1:14" x14ac:dyDescent="0.3">
      <c r="A263" t="s">
        <v>14</v>
      </c>
      <c r="B263" s="1">
        <v>43502</v>
      </c>
      <c r="C263" s="1">
        <v>43524</v>
      </c>
      <c r="D263">
        <v>747.25</v>
      </c>
      <c r="E263">
        <v>768</v>
      </c>
      <c r="F263">
        <v>740.05</v>
      </c>
      <c r="G263">
        <v>763.9</v>
      </c>
      <c r="H263">
        <v>764.95</v>
      </c>
      <c r="I263">
        <v>763.9</v>
      </c>
      <c r="J263">
        <v>4652</v>
      </c>
      <c r="K263">
        <v>35104.879999999997</v>
      </c>
      <c r="L263">
        <v>18060000</v>
      </c>
      <c r="M263">
        <v>42000</v>
      </c>
      <c r="N263">
        <v>759.85</v>
      </c>
    </row>
    <row r="264" spans="1:14" x14ac:dyDescent="0.3">
      <c r="A264" t="s">
        <v>14</v>
      </c>
      <c r="B264" s="1">
        <v>43502</v>
      </c>
      <c r="C264" s="1">
        <v>43552</v>
      </c>
      <c r="D264">
        <v>746.4</v>
      </c>
      <c r="E264">
        <v>771</v>
      </c>
      <c r="F264">
        <v>745.25</v>
      </c>
      <c r="G264">
        <v>768.95</v>
      </c>
      <c r="H264">
        <v>770.55</v>
      </c>
      <c r="I264">
        <v>768.95</v>
      </c>
      <c r="J264">
        <v>109</v>
      </c>
      <c r="K264">
        <v>827.51</v>
      </c>
      <c r="L264">
        <v>128000</v>
      </c>
      <c r="M264">
        <v>19000</v>
      </c>
      <c r="N264">
        <v>759.85</v>
      </c>
    </row>
    <row r="265" spans="1:14" x14ac:dyDescent="0.3">
      <c r="A265" t="s">
        <v>14</v>
      </c>
      <c r="B265" s="1">
        <v>43502</v>
      </c>
      <c r="C265" s="1">
        <v>43580</v>
      </c>
      <c r="D265">
        <v>0</v>
      </c>
      <c r="E265">
        <v>0</v>
      </c>
      <c r="F265">
        <v>0</v>
      </c>
      <c r="G265">
        <v>757</v>
      </c>
      <c r="H265">
        <v>757</v>
      </c>
      <c r="I265">
        <v>772.3</v>
      </c>
      <c r="J265">
        <v>0</v>
      </c>
      <c r="K265">
        <v>0</v>
      </c>
      <c r="L265">
        <v>1000</v>
      </c>
      <c r="M265">
        <v>0</v>
      </c>
      <c r="N265">
        <v>759.85</v>
      </c>
    </row>
    <row r="266" spans="1:14" x14ac:dyDescent="0.3">
      <c r="A266" t="s">
        <v>14</v>
      </c>
      <c r="B266" s="1">
        <v>43503</v>
      </c>
      <c r="C266" s="1">
        <v>43524</v>
      </c>
      <c r="D266">
        <v>766.95</v>
      </c>
      <c r="E266">
        <v>785.9</v>
      </c>
      <c r="F266">
        <v>762.6</v>
      </c>
      <c r="G266">
        <v>781.3</v>
      </c>
      <c r="H266">
        <v>776</v>
      </c>
      <c r="I266">
        <v>781.3</v>
      </c>
      <c r="J266">
        <v>5887</v>
      </c>
      <c r="K266">
        <v>45725.760000000002</v>
      </c>
      <c r="L266">
        <v>18145000</v>
      </c>
      <c r="M266">
        <v>85000</v>
      </c>
      <c r="N266">
        <v>778.45</v>
      </c>
    </row>
    <row r="267" spans="1:14" x14ac:dyDescent="0.3">
      <c r="A267" t="s">
        <v>14</v>
      </c>
      <c r="B267" s="1">
        <v>43503</v>
      </c>
      <c r="C267" s="1">
        <v>43552</v>
      </c>
      <c r="D267">
        <v>771.2</v>
      </c>
      <c r="E267">
        <v>789.1</v>
      </c>
      <c r="F267">
        <v>770.75</v>
      </c>
      <c r="G267">
        <v>784.65</v>
      </c>
      <c r="H267">
        <v>778</v>
      </c>
      <c r="I267">
        <v>784.65</v>
      </c>
      <c r="J267">
        <v>102</v>
      </c>
      <c r="K267">
        <v>796.26</v>
      </c>
      <c r="L267">
        <v>152000</v>
      </c>
      <c r="M267">
        <v>24000</v>
      </c>
      <c r="N267">
        <v>778.45</v>
      </c>
    </row>
    <row r="268" spans="1:14" x14ac:dyDescent="0.3">
      <c r="A268" t="s">
        <v>14</v>
      </c>
      <c r="B268" s="1">
        <v>43503</v>
      </c>
      <c r="C268" s="1">
        <v>43580</v>
      </c>
      <c r="D268">
        <v>0</v>
      </c>
      <c r="E268">
        <v>0</v>
      </c>
      <c r="F268">
        <v>0</v>
      </c>
      <c r="G268">
        <v>757</v>
      </c>
      <c r="H268">
        <v>757</v>
      </c>
      <c r="I268">
        <v>791.05</v>
      </c>
      <c r="J268">
        <v>0</v>
      </c>
      <c r="K268">
        <v>0</v>
      </c>
      <c r="L268">
        <v>1000</v>
      </c>
      <c r="M268">
        <v>0</v>
      </c>
      <c r="N268">
        <v>778.45</v>
      </c>
    </row>
    <row r="269" spans="1:14" x14ac:dyDescent="0.3">
      <c r="A269" t="s">
        <v>14</v>
      </c>
      <c r="B269" s="1">
        <v>43504</v>
      </c>
      <c r="C269" s="1">
        <v>43524</v>
      </c>
      <c r="D269">
        <v>784.95</v>
      </c>
      <c r="E269">
        <v>791.5</v>
      </c>
      <c r="F269">
        <v>752</v>
      </c>
      <c r="G269">
        <v>762.95</v>
      </c>
      <c r="H269">
        <v>762.95</v>
      </c>
      <c r="I269">
        <v>762.95</v>
      </c>
      <c r="J269">
        <v>11442</v>
      </c>
      <c r="K269">
        <v>88049.13</v>
      </c>
      <c r="L269">
        <v>19115000</v>
      </c>
      <c r="M269">
        <v>970000</v>
      </c>
      <c r="N269">
        <v>761.15</v>
      </c>
    </row>
    <row r="270" spans="1:14" x14ac:dyDescent="0.3">
      <c r="A270" t="s">
        <v>14</v>
      </c>
      <c r="B270" s="1">
        <v>43504</v>
      </c>
      <c r="C270" s="1">
        <v>43552</v>
      </c>
      <c r="D270">
        <v>795</v>
      </c>
      <c r="E270">
        <v>797.65</v>
      </c>
      <c r="F270">
        <v>757</v>
      </c>
      <c r="G270">
        <v>765.85</v>
      </c>
      <c r="H270">
        <v>767.4</v>
      </c>
      <c r="I270">
        <v>765.85</v>
      </c>
      <c r="J270">
        <v>245</v>
      </c>
      <c r="K270">
        <v>1892.96</v>
      </c>
      <c r="L270">
        <v>213000</v>
      </c>
      <c r="M270">
        <v>61000</v>
      </c>
      <c r="N270">
        <v>761.15</v>
      </c>
    </row>
    <row r="271" spans="1:14" x14ac:dyDescent="0.3">
      <c r="A271" t="s">
        <v>14</v>
      </c>
      <c r="B271" s="1">
        <v>43504</v>
      </c>
      <c r="C271" s="1">
        <v>43580</v>
      </c>
      <c r="D271">
        <v>792.5</v>
      </c>
      <c r="E271">
        <v>792.5</v>
      </c>
      <c r="F271">
        <v>792.5</v>
      </c>
      <c r="G271">
        <v>792.5</v>
      </c>
      <c r="H271">
        <v>792.5</v>
      </c>
      <c r="I271">
        <v>773.05</v>
      </c>
      <c r="J271">
        <v>1</v>
      </c>
      <c r="K271">
        <v>7.93</v>
      </c>
      <c r="L271">
        <v>2000</v>
      </c>
      <c r="M271">
        <v>1000</v>
      </c>
      <c r="N271">
        <v>761.15</v>
      </c>
    </row>
    <row r="272" spans="1:14" x14ac:dyDescent="0.3">
      <c r="A272" t="s">
        <v>14</v>
      </c>
      <c r="B272" s="1">
        <v>43507</v>
      </c>
      <c r="C272" s="1">
        <v>43524</v>
      </c>
      <c r="D272">
        <v>764.95</v>
      </c>
      <c r="E272">
        <v>771.4</v>
      </c>
      <c r="F272">
        <v>750.5</v>
      </c>
      <c r="G272">
        <v>766.05</v>
      </c>
      <c r="H272">
        <v>768.5</v>
      </c>
      <c r="I272">
        <v>766.05</v>
      </c>
      <c r="J272">
        <v>5238</v>
      </c>
      <c r="K272">
        <v>39936.03</v>
      </c>
      <c r="L272">
        <v>18969000</v>
      </c>
      <c r="M272">
        <v>-146000</v>
      </c>
      <c r="N272">
        <v>763.15</v>
      </c>
    </row>
    <row r="273" spans="1:14" x14ac:dyDescent="0.3">
      <c r="A273" t="s">
        <v>14</v>
      </c>
      <c r="B273" s="1">
        <v>43507</v>
      </c>
      <c r="C273" s="1">
        <v>43552</v>
      </c>
      <c r="D273">
        <v>768</v>
      </c>
      <c r="E273">
        <v>774</v>
      </c>
      <c r="F273">
        <v>757</v>
      </c>
      <c r="G273">
        <v>768.85</v>
      </c>
      <c r="H273">
        <v>771.2</v>
      </c>
      <c r="I273">
        <v>768.85</v>
      </c>
      <c r="J273">
        <v>74</v>
      </c>
      <c r="K273">
        <v>566.98</v>
      </c>
      <c r="L273">
        <v>215000</v>
      </c>
      <c r="M273">
        <v>2000</v>
      </c>
      <c r="N273">
        <v>763.15</v>
      </c>
    </row>
    <row r="274" spans="1:14" x14ac:dyDescent="0.3">
      <c r="A274" t="s">
        <v>14</v>
      </c>
      <c r="B274" s="1">
        <v>43507</v>
      </c>
      <c r="C274" s="1">
        <v>43580</v>
      </c>
      <c r="D274">
        <v>0</v>
      </c>
      <c r="E274">
        <v>0</v>
      </c>
      <c r="F274">
        <v>0</v>
      </c>
      <c r="G274">
        <v>792.5</v>
      </c>
      <c r="H274">
        <v>792.5</v>
      </c>
      <c r="I274">
        <v>774.65</v>
      </c>
      <c r="J274">
        <v>0</v>
      </c>
      <c r="K274">
        <v>0</v>
      </c>
      <c r="L274">
        <v>2000</v>
      </c>
      <c r="M274">
        <v>0</v>
      </c>
      <c r="N274">
        <v>763.15</v>
      </c>
    </row>
    <row r="275" spans="1:14" x14ac:dyDescent="0.3">
      <c r="A275" t="s">
        <v>14</v>
      </c>
      <c r="B275" s="1">
        <v>43508</v>
      </c>
      <c r="C275" s="1">
        <v>43524</v>
      </c>
      <c r="D275">
        <v>769.85</v>
      </c>
      <c r="E275">
        <v>775.9</v>
      </c>
      <c r="F275">
        <v>762.2</v>
      </c>
      <c r="G275">
        <v>771.1</v>
      </c>
      <c r="H275">
        <v>771</v>
      </c>
      <c r="I275">
        <v>771.1</v>
      </c>
      <c r="J275">
        <v>3517</v>
      </c>
      <c r="K275">
        <v>27075.360000000001</v>
      </c>
      <c r="L275">
        <v>18671000</v>
      </c>
      <c r="M275">
        <v>-298000</v>
      </c>
      <c r="N275">
        <v>767.9</v>
      </c>
    </row>
    <row r="276" spans="1:14" x14ac:dyDescent="0.3">
      <c r="A276" t="s">
        <v>14</v>
      </c>
      <c r="B276" s="1">
        <v>43508</v>
      </c>
      <c r="C276" s="1">
        <v>43552</v>
      </c>
      <c r="D276">
        <v>774.25</v>
      </c>
      <c r="E276">
        <v>777.05</v>
      </c>
      <c r="F276">
        <v>766.65</v>
      </c>
      <c r="G276">
        <v>774.65</v>
      </c>
      <c r="H276">
        <v>773.95</v>
      </c>
      <c r="I276">
        <v>774.65</v>
      </c>
      <c r="J276">
        <v>47</v>
      </c>
      <c r="K276">
        <v>363.62</v>
      </c>
      <c r="L276">
        <v>216000</v>
      </c>
      <c r="M276">
        <v>1000</v>
      </c>
      <c r="N276">
        <v>767.9</v>
      </c>
    </row>
    <row r="277" spans="1:14" x14ac:dyDescent="0.3">
      <c r="A277" t="s">
        <v>14</v>
      </c>
      <c r="B277" s="1">
        <v>43508</v>
      </c>
      <c r="C277" s="1">
        <v>43580</v>
      </c>
      <c r="D277">
        <v>0</v>
      </c>
      <c r="E277">
        <v>0</v>
      </c>
      <c r="F277">
        <v>0</v>
      </c>
      <c r="G277">
        <v>792.5</v>
      </c>
      <c r="H277">
        <v>792.5</v>
      </c>
      <c r="I277">
        <v>779.25</v>
      </c>
      <c r="J277">
        <v>0</v>
      </c>
      <c r="K277">
        <v>0</v>
      </c>
      <c r="L277">
        <v>2000</v>
      </c>
      <c r="M277">
        <v>0</v>
      </c>
      <c r="N277">
        <v>767.9</v>
      </c>
    </row>
    <row r="278" spans="1:14" x14ac:dyDescent="0.3">
      <c r="A278" t="s">
        <v>14</v>
      </c>
      <c r="B278" s="1">
        <v>43509</v>
      </c>
      <c r="C278" s="1">
        <v>43524</v>
      </c>
      <c r="D278">
        <v>765.25</v>
      </c>
      <c r="E278">
        <v>771.95</v>
      </c>
      <c r="F278">
        <v>728.9</v>
      </c>
      <c r="G278">
        <v>749.5</v>
      </c>
      <c r="H278">
        <v>747.8</v>
      </c>
      <c r="I278">
        <v>749.5</v>
      </c>
      <c r="J278">
        <v>14099</v>
      </c>
      <c r="K278">
        <v>104941.3</v>
      </c>
      <c r="L278">
        <v>18481000</v>
      </c>
      <c r="M278">
        <v>-190000</v>
      </c>
      <c r="N278">
        <v>749.7</v>
      </c>
    </row>
    <row r="279" spans="1:14" x14ac:dyDescent="0.3">
      <c r="A279" t="s">
        <v>14</v>
      </c>
      <c r="B279" s="1">
        <v>43509</v>
      </c>
      <c r="C279" s="1">
        <v>43552</v>
      </c>
      <c r="D279">
        <v>769.8</v>
      </c>
      <c r="E279">
        <v>771.95</v>
      </c>
      <c r="F279">
        <v>732.8</v>
      </c>
      <c r="G279">
        <v>753.25</v>
      </c>
      <c r="H279">
        <v>752</v>
      </c>
      <c r="I279">
        <v>753.25</v>
      </c>
      <c r="J279">
        <v>486</v>
      </c>
      <c r="K279">
        <v>3632.95</v>
      </c>
      <c r="L279">
        <v>282000</v>
      </c>
      <c r="M279">
        <v>66000</v>
      </c>
      <c r="N279">
        <v>749.7</v>
      </c>
    </row>
    <row r="280" spans="1:14" x14ac:dyDescent="0.3">
      <c r="A280" t="s">
        <v>14</v>
      </c>
      <c r="B280" s="1">
        <v>43509</v>
      </c>
      <c r="C280" s="1">
        <v>43580</v>
      </c>
      <c r="D280">
        <v>760</v>
      </c>
      <c r="E280">
        <v>760</v>
      </c>
      <c r="F280">
        <v>740</v>
      </c>
      <c r="G280">
        <v>740</v>
      </c>
      <c r="H280">
        <v>740</v>
      </c>
      <c r="I280">
        <v>760.6</v>
      </c>
      <c r="J280">
        <v>4</v>
      </c>
      <c r="K280">
        <v>29.82</v>
      </c>
      <c r="L280">
        <v>6000</v>
      </c>
      <c r="M280">
        <v>4000</v>
      </c>
      <c r="N280">
        <v>749.7</v>
      </c>
    </row>
    <row r="281" spans="1:14" x14ac:dyDescent="0.3">
      <c r="A281" t="s">
        <v>14</v>
      </c>
      <c r="B281" s="1">
        <v>43510</v>
      </c>
      <c r="C281" s="1">
        <v>43524</v>
      </c>
      <c r="D281">
        <v>746</v>
      </c>
      <c r="E281">
        <v>758.8</v>
      </c>
      <c r="F281">
        <v>746</v>
      </c>
      <c r="G281">
        <v>751.4</v>
      </c>
      <c r="H281">
        <v>752.85</v>
      </c>
      <c r="I281">
        <v>751.4</v>
      </c>
      <c r="J281">
        <v>3326</v>
      </c>
      <c r="K281">
        <v>25012.19</v>
      </c>
      <c r="L281">
        <v>18105000</v>
      </c>
      <c r="M281">
        <v>-376000</v>
      </c>
      <c r="N281">
        <v>748.75</v>
      </c>
    </row>
    <row r="282" spans="1:14" x14ac:dyDescent="0.3">
      <c r="A282" t="s">
        <v>14</v>
      </c>
      <c r="B282" s="1">
        <v>43510</v>
      </c>
      <c r="C282" s="1">
        <v>43552</v>
      </c>
      <c r="D282">
        <v>751.95</v>
      </c>
      <c r="E282">
        <v>761</v>
      </c>
      <c r="F282">
        <v>750.35</v>
      </c>
      <c r="G282">
        <v>754.9</v>
      </c>
      <c r="H282">
        <v>754</v>
      </c>
      <c r="I282">
        <v>754.9</v>
      </c>
      <c r="J282">
        <v>174</v>
      </c>
      <c r="K282">
        <v>1313.36</v>
      </c>
      <c r="L282">
        <v>373000</v>
      </c>
      <c r="M282">
        <v>91000</v>
      </c>
      <c r="N282">
        <v>748.75</v>
      </c>
    </row>
    <row r="283" spans="1:14" x14ac:dyDescent="0.3">
      <c r="A283" t="s">
        <v>14</v>
      </c>
      <c r="B283" s="1">
        <v>43510</v>
      </c>
      <c r="C283" s="1">
        <v>43580</v>
      </c>
      <c r="D283">
        <v>0</v>
      </c>
      <c r="E283">
        <v>0</v>
      </c>
      <c r="F283">
        <v>0</v>
      </c>
      <c r="G283">
        <v>740</v>
      </c>
      <c r="H283">
        <v>740</v>
      </c>
      <c r="I283">
        <v>759.5</v>
      </c>
      <c r="J283">
        <v>0</v>
      </c>
      <c r="K283">
        <v>0</v>
      </c>
      <c r="L283">
        <v>6000</v>
      </c>
      <c r="M283">
        <v>0</v>
      </c>
      <c r="N283">
        <v>748.75</v>
      </c>
    </row>
    <row r="284" spans="1:14" x14ac:dyDescent="0.3">
      <c r="A284" t="s">
        <v>14</v>
      </c>
      <c r="B284" s="1">
        <v>43511</v>
      </c>
      <c r="C284" s="1">
        <v>43524</v>
      </c>
      <c r="D284">
        <v>748.7</v>
      </c>
      <c r="E284">
        <v>748.7</v>
      </c>
      <c r="F284">
        <v>720</v>
      </c>
      <c r="G284">
        <v>725.95</v>
      </c>
      <c r="H284">
        <v>725.05</v>
      </c>
      <c r="I284">
        <v>725.95</v>
      </c>
      <c r="J284">
        <v>7562</v>
      </c>
      <c r="K284">
        <v>55081.41</v>
      </c>
      <c r="L284">
        <v>18602000</v>
      </c>
      <c r="M284">
        <v>497000</v>
      </c>
      <c r="N284">
        <v>722.6</v>
      </c>
    </row>
    <row r="285" spans="1:14" x14ac:dyDescent="0.3">
      <c r="A285" t="s">
        <v>14</v>
      </c>
      <c r="B285" s="1">
        <v>43511</v>
      </c>
      <c r="C285" s="1">
        <v>43552</v>
      </c>
      <c r="D285">
        <v>748.2</v>
      </c>
      <c r="E285">
        <v>748.2</v>
      </c>
      <c r="F285">
        <v>724</v>
      </c>
      <c r="G285">
        <v>729.15</v>
      </c>
      <c r="H285">
        <v>728.75</v>
      </c>
      <c r="I285">
        <v>729.15</v>
      </c>
      <c r="J285">
        <v>338</v>
      </c>
      <c r="K285">
        <v>2471.33</v>
      </c>
      <c r="L285">
        <v>463000</v>
      </c>
      <c r="M285">
        <v>90000</v>
      </c>
      <c r="N285">
        <v>722.6</v>
      </c>
    </row>
    <row r="286" spans="1:14" x14ac:dyDescent="0.3">
      <c r="A286" t="s">
        <v>14</v>
      </c>
      <c r="B286" s="1">
        <v>43511</v>
      </c>
      <c r="C286" s="1">
        <v>43580</v>
      </c>
      <c r="D286">
        <v>738.1</v>
      </c>
      <c r="E286">
        <v>738.1</v>
      </c>
      <c r="F286">
        <v>730</v>
      </c>
      <c r="G286">
        <v>730</v>
      </c>
      <c r="H286">
        <v>730</v>
      </c>
      <c r="I286">
        <v>732.8</v>
      </c>
      <c r="J286">
        <v>6</v>
      </c>
      <c r="K286">
        <v>43.96</v>
      </c>
      <c r="L286">
        <v>11000</v>
      </c>
      <c r="M286">
        <v>5000</v>
      </c>
      <c r="N286">
        <v>722.6</v>
      </c>
    </row>
    <row r="287" spans="1:14" x14ac:dyDescent="0.3">
      <c r="A287" t="s">
        <v>14</v>
      </c>
      <c r="B287" s="1">
        <v>43514</v>
      </c>
      <c r="C287" s="1">
        <v>43524</v>
      </c>
      <c r="D287">
        <v>726</v>
      </c>
      <c r="E287">
        <v>729</v>
      </c>
      <c r="F287">
        <v>716.8</v>
      </c>
      <c r="G287">
        <v>719.5</v>
      </c>
      <c r="H287">
        <v>719.95</v>
      </c>
      <c r="I287">
        <v>719.5</v>
      </c>
      <c r="J287">
        <v>4975</v>
      </c>
      <c r="K287">
        <v>35965.440000000002</v>
      </c>
      <c r="L287">
        <v>18486000</v>
      </c>
      <c r="M287">
        <v>-116000</v>
      </c>
      <c r="N287">
        <v>716.75</v>
      </c>
    </row>
    <row r="288" spans="1:14" x14ac:dyDescent="0.3">
      <c r="A288" t="s">
        <v>14</v>
      </c>
      <c r="B288" s="1">
        <v>43514</v>
      </c>
      <c r="C288" s="1">
        <v>43552</v>
      </c>
      <c r="D288">
        <v>734.95</v>
      </c>
      <c r="E288">
        <v>734.95</v>
      </c>
      <c r="F288">
        <v>721.35</v>
      </c>
      <c r="G288">
        <v>722.85</v>
      </c>
      <c r="H288">
        <v>722.9</v>
      </c>
      <c r="I288">
        <v>722.85</v>
      </c>
      <c r="J288">
        <v>307</v>
      </c>
      <c r="K288">
        <v>2234.09</v>
      </c>
      <c r="L288">
        <v>603000</v>
      </c>
      <c r="M288">
        <v>140000</v>
      </c>
      <c r="N288">
        <v>716.75</v>
      </c>
    </row>
    <row r="289" spans="1:14" x14ac:dyDescent="0.3">
      <c r="A289" t="s">
        <v>14</v>
      </c>
      <c r="B289" s="1">
        <v>43514</v>
      </c>
      <c r="C289" s="1">
        <v>43580</v>
      </c>
      <c r="D289">
        <v>725</v>
      </c>
      <c r="E289">
        <v>725</v>
      </c>
      <c r="F289">
        <v>725</v>
      </c>
      <c r="G289">
        <v>725</v>
      </c>
      <c r="H289">
        <v>725</v>
      </c>
      <c r="I289">
        <v>725</v>
      </c>
      <c r="J289">
        <v>1</v>
      </c>
      <c r="K289">
        <v>7.25</v>
      </c>
      <c r="L289">
        <v>11000</v>
      </c>
      <c r="M289">
        <v>0</v>
      </c>
      <c r="N289">
        <v>716.75</v>
      </c>
    </row>
    <row r="290" spans="1:14" x14ac:dyDescent="0.3">
      <c r="A290" t="s">
        <v>14</v>
      </c>
      <c r="B290" s="1">
        <v>43515</v>
      </c>
      <c r="C290" s="1">
        <v>43524</v>
      </c>
      <c r="D290">
        <v>720</v>
      </c>
      <c r="E290">
        <v>723.9</v>
      </c>
      <c r="F290">
        <v>709.15</v>
      </c>
      <c r="G290">
        <v>710.95</v>
      </c>
      <c r="H290">
        <v>710.3</v>
      </c>
      <c r="I290">
        <v>710.95</v>
      </c>
      <c r="J290">
        <v>4372</v>
      </c>
      <c r="K290">
        <v>31306.83</v>
      </c>
      <c r="L290">
        <v>18687000</v>
      </c>
      <c r="M290">
        <v>201000</v>
      </c>
      <c r="N290">
        <v>708.05</v>
      </c>
    </row>
    <row r="291" spans="1:14" x14ac:dyDescent="0.3">
      <c r="A291" t="s">
        <v>14</v>
      </c>
      <c r="B291" s="1">
        <v>43515</v>
      </c>
      <c r="C291" s="1">
        <v>43552</v>
      </c>
      <c r="D291">
        <v>722.4</v>
      </c>
      <c r="E291">
        <v>724.2</v>
      </c>
      <c r="F291">
        <v>712.3</v>
      </c>
      <c r="G291">
        <v>714.4</v>
      </c>
      <c r="H291">
        <v>713.5</v>
      </c>
      <c r="I291">
        <v>714.4</v>
      </c>
      <c r="J291">
        <v>348</v>
      </c>
      <c r="K291">
        <v>2500.39</v>
      </c>
      <c r="L291">
        <v>728000</v>
      </c>
      <c r="M291">
        <v>125000</v>
      </c>
      <c r="N291">
        <v>708.05</v>
      </c>
    </row>
    <row r="292" spans="1:14" x14ac:dyDescent="0.3">
      <c r="A292" t="s">
        <v>14</v>
      </c>
      <c r="B292" s="1">
        <v>43515</v>
      </c>
      <c r="C292" s="1">
        <v>43580</v>
      </c>
      <c r="D292">
        <v>727</v>
      </c>
      <c r="E292">
        <v>727</v>
      </c>
      <c r="F292">
        <v>715.2</v>
      </c>
      <c r="G292">
        <v>715.2</v>
      </c>
      <c r="H292">
        <v>715.2</v>
      </c>
      <c r="I292">
        <v>715.2</v>
      </c>
      <c r="J292">
        <v>3</v>
      </c>
      <c r="K292">
        <v>21.63</v>
      </c>
      <c r="L292">
        <v>13000</v>
      </c>
      <c r="M292">
        <v>2000</v>
      </c>
      <c r="N292">
        <v>708.05</v>
      </c>
    </row>
    <row r="293" spans="1:14" x14ac:dyDescent="0.3">
      <c r="A293" t="s">
        <v>14</v>
      </c>
      <c r="B293" s="1">
        <v>43516</v>
      </c>
      <c r="C293" s="1">
        <v>43524</v>
      </c>
      <c r="D293">
        <v>711.05</v>
      </c>
      <c r="E293">
        <v>726.2</v>
      </c>
      <c r="F293">
        <v>711.05</v>
      </c>
      <c r="G293">
        <v>723.95</v>
      </c>
      <c r="H293">
        <v>723.5</v>
      </c>
      <c r="I293">
        <v>723.95</v>
      </c>
      <c r="J293">
        <v>6268</v>
      </c>
      <c r="K293">
        <v>45143.38</v>
      </c>
      <c r="L293">
        <v>17469000</v>
      </c>
      <c r="M293">
        <v>-1218000</v>
      </c>
      <c r="N293">
        <v>722.8</v>
      </c>
    </row>
    <row r="294" spans="1:14" x14ac:dyDescent="0.3">
      <c r="A294" t="s">
        <v>14</v>
      </c>
      <c r="B294" s="1">
        <v>43516</v>
      </c>
      <c r="C294" s="1">
        <v>43552</v>
      </c>
      <c r="D294">
        <v>716.4</v>
      </c>
      <c r="E294">
        <v>729</v>
      </c>
      <c r="F294">
        <v>715.4</v>
      </c>
      <c r="G294">
        <v>727.9</v>
      </c>
      <c r="H294">
        <v>725.9</v>
      </c>
      <c r="I294">
        <v>727.9</v>
      </c>
      <c r="J294">
        <v>1329</v>
      </c>
      <c r="K294">
        <v>9633.69</v>
      </c>
      <c r="L294">
        <v>1705000</v>
      </c>
      <c r="M294">
        <v>977000</v>
      </c>
      <c r="N294">
        <v>722.8</v>
      </c>
    </row>
    <row r="295" spans="1:14" x14ac:dyDescent="0.3">
      <c r="A295" t="s">
        <v>14</v>
      </c>
      <c r="B295" s="1">
        <v>43516</v>
      </c>
      <c r="C295" s="1">
        <v>43580</v>
      </c>
      <c r="D295">
        <v>727</v>
      </c>
      <c r="E295">
        <v>731.95</v>
      </c>
      <c r="F295">
        <v>727</v>
      </c>
      <c r="G295">
        <v>731.95</v>
      </c>
      <c r="H295">
        <v>731.95</v>
      </c>
      <c r="I295">
        <v>732.3</v>
      </c>
      <c r="J295">
        <v>2</v>
      </c>
      <c r="K295">
        <v>14.59</v>
      </c>
      <c r="L295">
        <v>13000</v>
      </c>
      <c r="M295">
        <v>0</v>
      </c>
      <c r="N295">
        <v>722.8</v>
      </c>
    </row>
    <row r="296" spans="1:14" x14ac:dyDescent="0.3">
      <c r="A296" t="s">
        <v>14</v>
      </c>
      <c r="B296" s="1">
        <v>43517</v>
      </c>
      <c r="C296" s="1">
        <v>43524</v>
      </c>
      <c r="D296">
        <v>724.2</v>
      </c>
      <c r="E296">
        <v>733.7</v>
      </c>
      <c r="F296">
        <v>721.4</v>
      </c>
      <c r="G296">
        <v>731.95</v>
      </c>
      <c r="H296">
        <v>732</v>
      </c>
      <c r="I296">
        <v>731.95</v>
      </c>
      <c r="J296">
        <v>4897</v>
      </c>
      <c r="K296">
        <v>35644.28</v>
      </c>
      <c r="L296">
        <v>17352000</v>
      </c>
      <c r="M296">
        <v>-117000</v>
      </c>
      <c r="N296">
        <v>731.1</v>
      </c>
    </row>
    <row r="297" spans="1:14" x14ac:dyDescent="0.3">
      <c r="A297" t="s">
        <v>14</v>
      </c>
      <c r="B297" s="1">
        <v>43517</v>
      </c>
      <c r="C297" s="1">
        <v>43552</v>
      </c>
      <c r="D297">
        <v>730.25</v>
      </c>
      <c r="E297">
        <v>736.8</v>
      </c>
      <c r="F297">
        <v>725.3</v>
      </c>
      <c r="G297">
        <v>735.25</v>
      </c>
      <c r="H297">
        <v>734.4</v>
      </c>
      <c r="I297">
        <v>735.25</v>
      </c>
      <c r="J297">
        <v>736</v>
      </c>
      <c r="K297">
        <v>5378.39</v>
      </c>
      <c r="L297">
        <v>1935000</v>
      </c>
      <c r="M297">
        <v>230000</v>
      </c>
      <c r="N297">
        <v>731.1</v>
      </c>
    </row>
    <row r="298" spans="1:14" x14ac:dyDescent="0.3">
      <c r="A298" t="s">
        <v>14</v>
      </c>
      <c r="B298" s="1">
        <v>43517</v>
      </c>
      <c r="C298" s="1">
        <v>43580</v>
      </c>
      <c r="D298">
        <v>734.2</v>
      </c>
      <c r="E298">
        <v>738</v>
      </c>
      <c r="F298">
        <v>734.2</v>
      </c>
      <c r="G298">
        <v>738</v>
      </c>
      <c r="H298">
        <v>738</v>
      </c>
      <c r="I298">
        <v>740.6</v>
      </c>
      <c r="J298">
        <v>3</v>
      </c>
      <c r="K298">
        <v>22.08</v>
      </c>
      <c r="L298">
        <v>12000</v>
      </c>
      <c r="M298">
        <v>-1000</v>
      </c>
      <c r="N298">
        <v>731.1</v>
      </c>
    </row>
    <row r="299" spans="1:14" x14ac:dyDescent="0.3">
      <c r="A299" t="s">
        <v>14</v>
      </c>
      <c r="B299" s="1">
        <v>43518</v>
      </c>
      <c r="C299" s="1">
        <v>43524</v>
      </c>
      <c r="D299">
        <v>730.15</v>
      </c>
      <c r="E299">
        <v>737.3</v>
      </c>
      <c r="F299">
        <v>727.45</v>
      </c>
      <c r="G299">
        <v>731.45</v>
      </c>
      <c r="H299">
        <v>731.05</v>
      </c>
      <c r="I299">
        <v>731.45</v>
      </c>
      <c r="J299">
        <v>4503</v>
      </c>
      <c r="K299">
        <v>33002.26</v>
      </c>
      <c r="L299">
        <v>15769000</v>
      </c>
      <c r="M299">
        <v>-1583000</v>
      </c>
      <c r="N299">
        <v>731.2</v>
      </c>
    </row>
    <row r="300" spans="1:14" x14ac:dyDescent="0.3">
      <c r="A300" t="s">
        <v>14</v>
      </c>
      <c r="B300" s="1">
        <v>43518</v>
      </c>
      <c r="C300" s="1">
        <v>43552</v>
      </c>
      <c r="D300">
        <v>734.9</v>
      </c>
      <c r="E300">
        <v>740</v>
      </c>
      <c r="F300">
        <v>730.9</v>
      </c>
      <c r="G300">
        <v>733.95</v>
      </c>
      <c r="H300">
        <v>734.75</v>
      </c>
      <c r="I300">
        <v>733.95</v>
      </c>
      <c r="J300">
        <v>1710</v>
      </c>
      <c r="K300">
        <v>12593.68</v>
      </c>
      <c r="L300">
        <v>3355000</v>
      </c>
      <c r="M300">
        <v>1420000</v>
      </c>
      <c r="N300">
        <v>731.2</v>
      </c>
    </row>
    <row r="301" spans="1:14" x14ac:dyDescent="0.3">
      <c r="A301" t="s">
        <v>14</v>
      </c>
      <c r="B301" s="1">
        <v>43518</v>
      </c>
      <c r="C301" s="1">
        <v>43580</v>
      </c>
      <c r="D301">
        <v>740</v>
      </c>
      <c r="E301">
        <v>740</v>
      </c>
      <c r="F301">
        <v>740</v>
      </c>
      <c r="G301">
        <v>740</v>
      </c>
      <c r="H301">
        <v>740</v>
      </c>
      <c r="I301">
        <v>740.55</v>
      </c>
      <c r="J301">
        <v>1</v>
      </c>
      <c r="K301">
        <v>7.4</v>
      </c>
      <c r="L301">
        <v>13000</v>
      </c>
      <c r="M301">
        <v>1000</v>
      </c>
      <c r="N301">
        <v>731.2</v>
      </c>
    </row>
    <row r="302" spans="1:14" x14ac:dyDescent="0.3">
      <c r="A302" t="s">
        <v>14</v>
      </c>
      <c r="B302" s="1">
        <v>43521</v>
      </c>
      <c r="C302" s="1">
        <v>43524</v>
      </c>
      <c r="D302">
        <v>733.95</v>
      </c>
      <c r="E302">
        <v>733.95</v>
      </c>
      <c r="F302">
        <v>706.6</v>
      </c>
      <c r="G302">
        <v>710.35</v>
      </c>
      <c r="H302">
        <v>709.6</v>
      </c>
      <c r="I302">
        <v>710.35</v>
      </c>
      <c r="J302">
        <v>11737</v>
      </c>
      <c r="K302">
        <v>84118.66</v>
      </c>
      <c r="L302">
        <v>12319000</v>
      </c>
      <c r="M302">
        <v>-3450000</v>
      </c>
      <c r="N302">
        <v>708.85</v>
      </c>
    </row>
    <row r="303" spans="1:14" x14ac:dyDescent="0.3">
      <c r="A303" t="s">
        <v>14</v>
      </c>
      <c r="B303" s="1">
        <v>43521</v>
      </c>
      <c r="C303" s="1">
        <v>43552</v>
      </c>
      <c r="D303">
        <v>734.5</v>
      </c>
      <c r="E303">
        <v>735.35</v>
      </c>
      <c r="F303">
        <v>709.35</v>
      </c>
      <c r="G303">
        <v>713.8</v>
      </c>
      <c r="H303">
        <v>713.4</v>
      </c>
      <c r="I303">
        <v>713.8</v>
      </c>
      <c r="J303">
        <v>7009</v>
      </c>
      <c r="K303">
        <v>50401.35</v>
      </c>
      <c r="L303">
        <v>8511000</v>
      </c>
      <c r="M303">
        <v>5156000</v>
      </c>
      <c r="N303">
        <v>708.85</v>
      </c>
    </row>
    <row r="304" spans="1:14" x14ac:dyDescent="0.3">
      <c r="A304" t="s">
        <v>14</v>
      </c>
      <c r="B304" s="1">
        <v>43521</v>
      </c>
      <c r="C304" s="1">
        <v>43580</v>
      </c>
      <c r="D304">
        <v>726.8</v>
      </c>
      <c r="E304">
        <v>726.8</v>
      </c>
      <c r="F304">
        <v>715</v>
      </c>
      <c r="G304">
        <v>716.9</v>
      </c>
      <c r="H304">
        <v>716</v>
      </c>
      <c r="I304">
        <v>716.9</v>
      </c>
      <c r="J304">
        <v>24</v>
      </c>
      <c r="K304">
        <v>173.03</v>
      </c>
      <c r="L304">
        <v>21000</v>
      </c>
      <c r="M304">
        <v>8000</v>
      </c>
      <c r="N304">
        <v>708.85</v>
      </c>
    </row>
    <row r="305" spans="1:14" x14ac:dyDescent="0.3">
      <c r="A305" t="s">
        <v>14</v>
      </c>
      <c r="B305" s="1">
        <v>43522</v>
      </c>
      <c r="C305" s="1">
        <v>43524</v>
      </c>
      <c r="D305">
        <v>705</v>
      </c>
      <c r="E305">
        <v>724.4</v>
      </c>
      <c r="F305">
        <v>696</v>
      </c>
      <c r="G305">
        <v>718.7</v>
      </c>
      <c r="H305">
        <v>718.7</v>
      </c>
      <c r="I305">
        <v>718.7</v>
      </c>
      <c r="J305">
        <v>9023</v>
      </c>
      <c r="K305">
        <v>64408.22</v>
      </c>
      <c r="L305">
        <v>9079000</v>
      </c>
      <c r="M305">
        <v>-3240000</v>
      </c>
      <c r="N305">
        <v>719.25</v>
      </c>
    </row>
    <row r="306" spans="1:14" x14ac:dyDescent="0.3">
      <c r="A306" t="s">
        <v>14</v>
      </c>
      <c r="B306" s="1">
        <v>43522</v>
      </c>
      <c r="C306" s="1">
        <v>43552</v>
      </c>
      <c r="D306">
        <v>703.65</v>
      </c>
      <c r="E306">
        <v>727.45</v>
      </c>
      <c r="F306">
        <v>698.55</v>
      </c>
      <c r="G306">
        <v>722.15</v>
      </c>
      <c r="H306">
        <v>721.55</v>
      </c>
      <c r="I306">
        <v>722.15</v>
      </c>
      <c r="J306">
        <v>4568</v>
      </c>
      <c r="K306">
        <v>32755.78</v>
      </c>
      <c r="L306">
        <v>10629000</v>
      </c>
      <c r="M306">
        <v>2118000</v>
      </c>
      <c r="N306">
        <v>719.25</v>
      </c>
    </row>
    <row r="307" spans="1:14" x14ac:dyDescent="0.3">
      <c r="A307" t="s">
        <v>14</v>
      </c>
      <c r="B307" s="1">
        <v>43522</v>
      </c>
      <c r="C307" s="1">
        <v>43580</v>
      </c>
      <c r="D307">
        <v>716</v>
      </c>
      <c r="E307">
        <v>725.35</v>
      </c>
      <c r="F307">
        <v>716</v>
      </c>
      <c r="G307">
        <v>725.35</v>
      </c>
      <c r="H307">
        <v>725.35</v>
      </c>
      <c r="I307">
        <v>725.35</v>
      </c>
      <c r="J307">
        <v>17</v>
      </c>
      <c r="K307">
        <v>122.75</v>
      </c>
      <c r="L307">
        <v>31000</v>
      </c>
      <c r="M307">
        <v>10000</v>
      </c>
      <c r="N307">
        <v>719.25</v>
      </c>
    </row>
    <row r="308" spans="1:14" x14ac:dyDescent="0.3">
      <c r="A308" t="s">
        <v>14</v>
      </c>
      <c r="B308" s="1">
        <v>43523</v>
      </c>
      <c r="C308" s="1">
        <v>43524</v>
      </c>
      <c r="D308">
        <v>720</v>
      </c>
      <c r="E308">
        <v>730.6</v>
      </c>
      <c r="F308">
        <v>714.25</v>
      </c>
      <c r="G308">
        <v>718.05</v>
      </c>
      <c r="H308">
        <v>715.45</v>
      </c>
      <c r="I308">
        <v>718.05</v>
      </c>
      <c r="J308">
        <v>7882</v>
      </c>
      <c r="K308">
        <v>57017.33</v>
      </c>
      <c r="L308">
        <v>4847000</v>
      </c>
      <c r="M308">
        <v>-4232000</v>
      </c>
      <c r="N308">
        <v>719.45</v>
      </c>
    </row>
    <row r="309" spans="1:14" x14ac:dyDescent="0.3">
      <c r="A309" t="s">
        <v>14</v>
      </c>
      <c r="B309" s="1">
        <v>43523</v>
      </c>
      <c r="C309" s="1">
        <v>43552</v>
      </c>
      <c r="D309">
        <v>722.9</v>
      </c>
      <c r="E309">
        <v>733.8</v>
      </c>
      <c r="F309">
        <v>718.15</v>
      </c>
      <c r="G309">
        <v>721.35</v>
      </c>
      <c r="H309">
        <v>718.85</v>
      </c>
      <c r="I309">
        <v>721.35</v>
      </c>
      <c r="J309">
        <v>6097</v>
      </c>
      <c r="K309">
        <v>44300.88</v>
      </c>
      <c r="L309">
        <v>14404000</v>
      </c>
      <c r="M309">
        <v>3775000</v>
      </c>
      <c r="N309">
        <v>719.45</v>
      </c>
    </row>
    <row r="310" spans="1:14" x14ac:dyDescent="0.3">
      <c r="A310" t="s">
        <v>14</v>
      </c>
      <c r="B310" s="1">
        <v>43523</v>
      </c>
      <c r="C310" s="1">
        <v>43580</v>
      </c>
      <c r="D310">
        <v>730.3</v>
      </c>
      <c r="E310">
        <v>730.3</v>
      </c>
      <c r="F310">
        <v>720.6</v>
      </c>
      <c r="G310">
        <v>726.7</v>
      </c>
      <c r="H310">
        <v>726.7</v>
      </c>
      <c r="I310">
        <v>726.7</v>
      </c>
      <c r="J310">
        <v>5</v>
      </c>
      <c r="K310">
        <v>36.28</v>
      </c>
      <c r="L310">
        <v>31000</v>
      </c>
      <c r="M310">
        <v>0</v>
      </c>
      <c r="N310">
        <v>719.45</v>
      </c>
    </row>
    <row r="311" spans="1:14" x14ac:dyDescent="0.3">
      <c r="A311" t="s">
        <v>14</v>
      </c>
      <c r="B311" s="1">
        <v>43524</v>
      </c>
      <c r="C311" s="1">
        <v>43524</v>
      </c>
      <c r="D311">
        <v>719.95</v>
      </c>
      <c r="E311">
        <v>726.1</v>
      </c>
      <c r="F311">
        <v>711</v>
      </c>
      <c r="G311">
        <v>712.3</v>
      </c>
      <c r="H311">
        <v>712</v>
      </c>
      <c r="I311">
        <v>712.05</v>
      </c>
      <c r="J311">
        <v>6746</v>
      </c>
      <c r="K311">
        <v>48523.72</v>
      </c>
      <c r="L311">
        <v>1749000</v>
      </c>
      <c r="M311">
        <v>-3098000</v>
      </c>
      <c r="N311">
        <v>712.05</v>
      </c>
    </row>
    <row r="312" spans="1:14" x14ac:dyDescent="0.3">
      <c r="A312" t="s">
        <v>14</v>
      </c>
      <c r="B312" s="1">
        <v>43524</v>
      </c>
      <c r="C312" s="1">
        <v>43552</v>
      </c>
      <c r="D312">
        <v>723.05</v>
      </c>
      <c r="E312">
        <v>730</v>
      </c>
      <c r="F312">
        <v>713.5</v>
      </c>
      <c r="G312">
        <v>715.75</v>
      </c>
      <c r="H312">
        <v>715</v>
      </c>
      <c r="I312">
        <v>715.75</v>
      </c>
      <c r="J312">
        <v>7609</v>
      </c>
      <c r="K312">
        <v>54947.33</v>
      </c>
      <c r="L312">
        <v>18289000</v>
      </c>
      <c r="M312">
        <v>3885000</v>
      </c>
      <c r="N312">
        <v>712.05</v>
      </c>
    </row>
    <row r="313" spans="1:14" x14ac:dyDescent="0.3">
      <c r="A313" t="s">
        <v>14</v>
      </c>
      <c r="B313" s="1">
        <v>43524</v>
      </c>
      <c r="C313" s="1">
        <v>43580</v>
      </c>
      <c r="D313">
        <v>730.4</v>
      </c>
      <c r="E313">
        <v>731.65</v>
      </c>
      <c r="F313">
        <v>718</v>
      </c>
      <c r="G313">
        <v>719</v>
      </c>
      <c r="H313">
        <v>719.2</v>
      </c>
      <c r="I313">
        <v>719</v>
      </c>
      <c r="J313">
        <v>27</v>
      </c>
      <c r="K313">
        <v>195.05</v>
      </c>
      <c r="L313">
        <v>38000</v>
      </c>
      <c r="M313">
        <v>7000</v>
      </c>
      <c r="N313">
        <v>712.05</v>
      </c>
    </row>
    <row r="314" spans="1:14" x14ac:dyDescent="0.3">
      <c r="A314" t="s">
        <v>14</v>
      </c>
      <c r="B314" s="1">
        <v>43525</v>
      </c>
      <c r="C314" s="1">
        <v>43552</v>
      </c>
      <c r="D314">
        <v>717.1</v>
      </c>
      <c r="E314">
        <v>732</v>
      </c>
      <c r="F314">
        <v>716.7</v>
      </c>
      <c r="G314">
        <v>727.65</v>
      </c>
      <c r="H314">
        <v>726.65</v>
      </c>
      <c r="I314">
        <v>727.65</v>
      </c>
      <c r="J314">
        <v>5058</v>
      </c>
      <c r="K314">
        <v>36666.559999999998</v>
      </c>
      <c r="L314">
        <v>18470000</v>
      </c>
      <c r="M314">
        <v>181000</v>
      </c>
      <c r="N314">
        <v>724.95</v>
      </c>
    </row>
    <row r="315" spans="1:14" x14ac:dyDescent="0.3">
      <c r="A315" t="s">
        <v>14</v>
      </c>
      <c r="B315" s="1">
        <v>43525</v>
      </c>
      <c r="C315" s="1">
        <v>43580</v>
      </c>
      <c r="D315">
        <v>721.75</v>
      </c>
      <c r="E315">
        <v>733.6</v>
      </c>
      <c r="F315">
        <v>721.75</v>
      </c>
      <c r="G315">
        <v>730.6</v>
      </c>
      <c r="H315">
        <v>730</v>
      </c>
      <c r="I315">
        <v>730.6</v>
      </c>
      <c r="J315">
        <v>58</v>
      </c>
      <c r="K315">
        <v>422.5</v>
      </c>
      <c r="L315">
        <v>60000</v>
      </c>
      <c r="M315">
        <v>22000</v>
      </c>
      <c r="N315">
        <v>724.95</v>
      </c>
    </row>
    <row r="316" spans="1:14" x14ac:dyDescent="0.3">
      <c r="A316" t="s">
        <v>14</v>
      </c>
      <c r="B316" s="1">
        <v>43525</v>
      </c>
      <c r="C316" s="1">
        <v>43615</v>
      </c>
      <c r="D316">
        <v>730</v>
      </c>
      <c r="E316">
        <v>730</v>
      </c>
      <c r="F316">
        <v>730</v>
      </c>
      <c r="G316">
        <v>730</v>
      </c>
      <c r="H316">
        <v>730</v>
      </c>
      <c r="I316">
        <v>738.5</v>
      </c>
      <c r="J316">
        <v>1</v>
      </c>
      <c r="K316">
        <v>7.3</v>
      </c>
      <c r="L316">
        <v>1000</v>
      </c>
      <c r="M316">
        <v>1000</v>
      </c>
      <c r="N316">
        <v>724.95</v>
      </c>
    </row>
    <row r="317" spans="1:14" x14ac:dyDescent="0.3">
      <c r="A317" t="s">
        <v>14</v>
      </c>
      <c r="B317" s="1">
        <v>43529</v>
      </c>
      <c r="C317" s="1">
        <v>43552</v>
      </c>
      <c r="D317">
        <v>730.65</v>
      </c>
      <c r="E317">
        <v>743.6</v>
      </c>
      <c r="F317">
        <v>722</v>
      </c>
      <c r="G317">
        <v>738.8</v>
      </c>
      <c r="H317">
        <v>737.15</v>
      </c>
      <c r="I317">
        <v>738.8</v>
      </c>
      <c r="J317">
        <v>6090</v>
      </c>
      <c r="K317">
        <v>44818.66</v>
      </c>
      <c r="L317">
        <v>18434000</v>
      </c>
      <c r="M317">
        <v>-36000</v>
      </c>
      <c r="N317">
        <v>736.1</v>
      </c>
    </row>
    <row r="318" spans="1:14" x14ac:dyDescent="0.3">
      <c r="A318" t="s">
        <v>14</v>
      </c>
      <c r="B318" s="1">
        <v>43529</v>
      </c>
      <c r="C318" s="1">
        <v>43580</v>
      </c>
      <c r="D318">
        <v>735.9</v>
      </c>
      <c r="E318">
        <v>745.25</v>
      </c>
      <c r="F318">
        <v>732</v>
      </c>
      <c r="G318">
        <v>742.25</v>
      </c>
      <c r="H318">
        <v>741.6</v>
      </c>
      <c r="I318">
        <v>742.25</v>
      </c>
      <c r="J318">
        <v>46</v>
      </c>
      <c r="K318">
        <v>340.2</v>
      </c>
      <c r="L318">
        <v>70000</v>
      </c>
      <c r="M318">
        <v>10000</v>
      </c>
      <c r="N318">
        <v>736.1</v>
      </c>
    </row>
    <row r="319" spans="1:14" x14ac:dyDescent="0.3">
      <c r="A319" t="s">
        <v>14</v>
      </c>
      <c r="B319" s="1">
        <v>43529</v>
      </c>
      <c r="C319" s="1">
        <v>43615</v>
      </c>
      <c r="D319">
        <v>0</v>
      </c>
      <c r="E319">
        <v>0</v>
      </c>
      <c r="F319">
        <v>0</v>
      </c>
      <c r="G319">
        <v>730</v>
      </c>
      <c r="H319">
        <v>730</v>
      </c>
      <c r="I319">
        <v>749.25</v>
      </c>
      <c r="J319">
        <v>0</v>
      </c>
      <c r="K319">
        <v>0</v>
      </c>
      <c r="L319">
        <v>1000</v>
      </c>
      <c r="M319">
        <v>0</v>
      </c>
      <c r="N319">
        <v>736.1</v>
      </c>
    </row>
    <row r="320" spans="1:14" x14ac:dyDescent="0.3">
      <c r="A320" t="s">
        <v>14</v>
      </c>
      <c r="B320" s="1">
        <v>43530</v>
      </c>
      <c r="C320" s="1">
        <v>43552</v>
      </c>
      <c r="D320">
        <v>741.6</v>
      </c>
      <c r="E320">
        <v>747.2</v>
      </c>
      <c r="F320">
        <v>734.1</v>
      </c>
      <c r="G320">
        <v>738.25</v>
      </c>
      <c r="H320">
        <v>736.9</v>
      </c>
      <c r="I320">
        <v>738.25</v>
      </c>
      <c r="J320">
        <v>3817</v>
      </c>
      <c r="K320">
        <v>28241.7</v>
      </c>
      <c r="L320">
        <v>18386000</v>
      </c>
      <c r="M320">
        <v>-48000</v>
      </c>
      <c r="N320">
        <v>733.35</v>
      </c>
    </row>
    <row r="321" spans="1:14" x14ac:dyDescent="0.3">
      <c r="A321" t="s">
        <v>14</v>
      </c>
      <c r="B321" s="1">
        <v>43530</v>
      </c>
      <c r="C321" s="1">
        <v>43580</v>
      </c>
      <c r="D321">
        <v>747.05</v>
      </c>
      <c r="E321">
        <v>748</v>
      </c>
      <c r="F321">
        <v>738.5</v>
      </c>
      <c r="G321">
        <v>742.15</v>
      </c>
      <c r="H321">
        <v>740.5</v>
      </c>
      <c r="I321">
        <v>742.15</v>
      </c>
      <c r="J321">
        <v>33</v>
      </c>
      <c r="K321">
        <v>245.26</v>
      </c>
      <c r="L321">
        <v>80000</v>
      </c>
      <c r="M321">
        <v>10000</v>
      </c>
      <c r="N321">
        <v>733.35</v>
      </c>
    </row>
    <row r="322" spans="1:14" x14ac:dyDescent="0.3">
      <c r="A322" t="s">
        <v>14</v>
      </c>
      <c r="B322" s="1">
        <v>43530</v>
      </c>
      <c r="C322" s="1">
        <v>43615</v>
      </c>
      <c r="D322">
        <v>745</v>
      </c>
      <c r="E322">
        <v>745</v>
      </c>
      <c r="F322">
        <v>745</v>
      </c>
      <c r="G322">
        <v>745</v>
      </c>
      <c r="H322">
        <v>745</v>
      </c>
      <c r="I322">
        <v>746.3</v>
      </c>
      <c r="J322">
        <v>1</v>
      </c>
      <c r="K322">
        <v>7.45</v>
      </c>
      <c r="L322">
        <v>1000</v>
      </c>
      <c r="M322">
        <v>0</v>
      </c>
      <c r="N322">
        <v>733.35</v>
      </c>
    </row>
    <row r="323" spans="1:14" x14ac:dyDescent="0.3">
      <c r="A323" t="s">
        <v>14</v>
      </c>
      <c r="B323" s="1">
        <v>43531</v>
      </c>
      <c r="C323" s="1">
        <v>43552</v>
      </c>
      <c r="D323">
        <v>738.45</v>
      </c>
      <c r="E323">
        <v>743.95</v>
      </c>
      <c r="F323">
        <v>723.2</v>
      </c>
      <c r="G323">
        <v>728.2</v>
      </c>
      <c r="H323">
        <v>725</v>
      </c>
      <c r="I323">
        <v>728.2</v>
      </c>
      <c r="J323">
        <v>3534</v>
      </c>
      <c r="K323">
        <v>25982.69</v>
      </c>
      <c r="L323">
        <v>18576000</v>
      </c>
      <c r="M323">
        <v>190000</v>
      </c>
      <c r="N323">
        <v>725.2</v>
      </c>
    </row>
    <row r="324" spans="1:14" x14ac:dyDescent="0.3">
      <c r="A324" t="s">
        <v>14</v>
      </c>
      <c r="B324" s="1">
        <v>43531</v>
      </c>
      <c r="C324" s="1">
        <v>43580</v>
      </c>
      <c r="D324">
        <v>743</v>
      </c>
      <c r="E324">
        <v>746.8</v>
      </c>
      <c r="F324">
        <v>727.55</v>
      </c>
      <c r="G324">
        <v>731.55</v>
      </c>
      <c r="H324">
        <v>729.1</v>
      </c>
      <c r="I324">
        <v>731.55</v>
      </c>
      <c r="J324">
        <v>26</v>
      </c>
      <c r="K324">
        <v>191.67</v>
      </c>
      <c r="L324">
        <v>83000</v>
      </c>
      <c r="M324">
        <v>3000</v>
      </c>
      <c r="N324">
        <v>725.2</v>
      </c>
    </row>
    <row r="325" spans="1:14" x14ac:dyDescent="0.3">
      <c r="A325" t="s">
        <v>14</v>
      </c>
      <c r="B325" s="1">
        <v>43531</v>
      </c>
      <c r="C325" s="1">
        <v>43615</v>
      </c>
      <c r="D325">
        <v>732.05</v>
      </c>
      <c r="E325">
        <v>732.05</v>
      </c>
      <c r="F325">
        <v>732.05</v>
      </c>
      <c r="G325">
        <v>732.05</v>
      </c>
      <c r="H325">
        <v>732.05</v>
      </c>
      <c r="I325">
        <v>732.05</v>
      </c>
      <c r="J325">
        <v>1</v>
      </c>
      <c r="K325">
        <v>7.32</v>
      </c>
      <c r="L325">
        <v>2000</v>
      </c>
      <c r="M325">
        <v>1000</v>
      </c>
      <c r="N325">
        <v>725.2</v>
      </c>
    </row>
    <row r="326" spans="1:14" x14ac:dyDescent="0.3">
      <c r="A326" t="s">
        <v>14</v>
      </c>
      <c r="B326" s="1">
        <v>43532</v>
      </c>
      <c r="C326" s="1">
        <v>43552</v>
      </c>
      <c r="D326">
        <v>722.65</v>
      </c>
      <c r="E326">
        <v>739.8</v>
      </c>
      <c r="F326">
        <v>718.05</v>
      </c>
      <c r="G326">
        <v>738.4</v>
      </c>
      <c r="H326">
        <v>738.7</v>
      </c>
      <c r="I326">
        <v>738.4</v>
      </c>
      <c r="J326">
        <v>4488</v>
      </c>
      <c r="K326">
        <v>32938.57</v>
      </c>
      <c r="L326">
        <v>17974000</v>
      </c>
      <c r="M326">
        <v>-602000</v>
      </c>
      <c r="N326">
        <v>735.85</v>
      </c>
    </row>
    <row r="327" spans="1:14" x14ac:dyDescent="0.3">
      <c r="A327" t="s">
        <v>14</v>
      </c>
      <c r="B327" s="1">
        <v>43532</v>
      </c>
      <c r="C327" s="1">
        <v>43580</v>
      </c>
      <c r="D327">
        <v>735</v>
      </c>
      <c r="E327">
        <v>743</v>
      </c>
      <c r="F327">
        <v>727.85</v>
      </c>
      <c r="G327">
        <v>742</v>
      </c>
      <c r="H327">
        <v>742.4</v>
      </c>
      <c r="I327">
        <v>742</v>
      </c>
      <c r="J327">
        <v>46</v>
      </c>
      <c r="K327">
        <v>339.46</v>
      </c>
      <c r="L327">
        <v>94000</v>
      </c>
      <c r="M327">
        <v>11000</v>
      </c>
      <c r="N327">
        <v>735.85</v>
      </c>
    </row>
    <row r="328" spans="1:14" x14ac:dyDescent="0.3">
      <c r="A328" t="s">
        <v>14</v>
      </c>
      <c r="B328" s="1">
        <v>43532</v>
      </c>
      <c r="C328" s="1">
        <v>43615</v>
      </c>
      <c r="D328">
        <v>734.85</v>
      </c>
      <c r="E328">
        <v>742.05</v>
      </c>
      <c r="F328">
        <v>734</v>
      </c>
      <c r="G328">
        <v>742.05</v>
      </c>
      <c r="H328">
        <v>742.05</v>
      </c>
      <c r="I328">
        <v>748.55</v>
      </c>
      <c r="J328">
        <v>10</v>
      </c>
      <c r="K328">
        <v>73.790000000000006</v>
      </c>
      <c r="L328">
        <v>5000</v>
      </c>
      <c r="M328">
        <v>3000</v>
      </c>
      <c r="N328">
        <v>735.85</v>
      </c>
    </row>
    <row r="329" spans="1:14" x14ac:dyDescent="0.3">
      <c r="A329" t="s">
        <v>14</v>
      </c>
      <c r="B329" s="1">
        <v>43535</v>
      </c>
      <c r="C329" s="1">
        <v>43552</v>
      </c>
      <c r="D329">
        <v>741.2</v>
      </c>
      <c r="E329">
        <v>754.35</v>
      </c>
      <c r="F329">
        <v>739.1</v>
      </c>
      <c r="G329">
        <v>752.85</v>
      </c>
      <c r="H329">
        <v>752.6</v>
      </c>
      <c r="I329">
        <v>752.85</v>
      </c>
      <c r="J329">
        <v>3697</v>
      </c>
      <c r="K329">
        <v>27726.7</v>
      </c>
      <c r="L329">
        <v>17552000</v>
      </c>
      <c r="M329">
        <v>-422000</v>
      </c>
      <c r="N329">
        <v>750.75</v>
      </c>
    </row>
    <row r="330" spans="1:14" x14ac:dyDescent="0.3">
      <c r="A330" t="s">
        <v>14</v>
      </c>
      <c r="B330" s="1">
        <v>43535</v>
      </c>
      <c r="C330" s="1">
        <v>43580</v>
      </c>
      <c r="D330">
        <v>749</v>
      </c>
      <c r="E330">
        <v>757.1</v>
      </c>
      <c r="F330">
        <v>749</v>
      </c>
      <c r="G330">
        <v>756.85</v>
      </c>
      <c r="H330">
        <v>757</v>
      </c>
      <c r="I330">
        <v>756.85</v>
      </c>
      <c r="J330">
        <v>35</v>
      </c>
      <c r="K330">
        <v>263.87</v>
      </c>
      <c r="L330">
        <v>106000</v>
      </c>
      <c r="M330">
        <v>12000</v>
      </c>
      <c r="N330">
        <v>750.75</v>
      </c>
    </row>
    <row r="331" spans="1:14" x14ac:dyDescent="0.3">
      <c r="A331" t="s">
        <v>14</v>
      </c>
      <c r="B331" s="1">
        <v>43535</v>
      </c>
      <c r="C331" s="1">
        <v>43615</v>
      </c>
      <c r="D331">
        <v>0</v>
      </c>
      <c r="E331">
        <v>0</v>
      </c>
      <c r="F331">
        <v>0</v>
      </c>
      <c r="G331">
        <v>742.05</v>
      </c>
      <c r="H331">
        <v>742.05</v>
      </c>
      <c r="I331">
        <v>763.25</v>
      </c>
      <c r="J331">
        <v>0</v>
      </c>
      <c r="K331">
        <v>0</v>
      </c>
      <c r="L331">
        <v>5000</v>
      </c>
      <c r="M331">
        <v>0</v>
      </c>
      <c r="N331">
        <v>750.75</v>
      </c>
    </row>
    <row r="332" spans="1:14" x14ac:dyDescent="0.3">
      <c r="A332" t="s">
        <v>14</v>
      </c>
      <c r="B332" s="1">
        <v>43536</v>
      </c>
      <c r="C332" s="1">
        <v>43552</v>
      </c>
      <c r="D332">
        <v>758</v>
      </c>
      <c r="E332">
        <v>789.95</v>
      </c>
      <c r="F332">
        <v>744.7</v>
      </c>
      <c r="G332">
        <v>776.8</v>
      </c>
      <c r="H332">
        <v>779.9</v>
      </c>
      <c r="I332">
        <v>776.8</v>
      </c>
      <c r="J332">
        <v>13974</v>
      </c>
      <c r="K332">
        <v>107992.99</v>
      </c>
      <c r="L332">
        <v>17328000</v>
      </c>
      <c r="M332">
        <v>-224000</v>
      </c>
      <c r="N332">
        <v>773.25</v>
      </c>
    </row>
    <row r="333" spans="1:14" x14ac:dyDescent="0.3">
      <c r="A333" t="s">
        <v>14</v>
      </c>
      <c r="B333" s="1">
        <v>43536</v>
      </c>
      <c r="C333" s="1">
        <v>43580</v>
      </c>
      <c r="D333">
        <v>760.8</v>
      </c>
      <c r="E333">
        <v>791.35</v>
      </c>
      <c r="F333">
        <v>749</v>
      </c>
      <c r="G333">
        <v>779.85</v>
      </c>
      <c r="H333">
        <v>782.35</v>
      </c>
      <c r="I333">
        <v>779.85</v>
      </c>
      <c r="J333">
        <v>285</v>
      </c>
      <c r="K333">
        <v>2209.85</v>
      </c>
      <c r="L333">
        <v>106000</v>
      </c>
      <c r="M333">
        <v>0</v>
      </c>
      <c r="N333">
        <v>773.25</v>
      </c>
    </row>
    <row r="334" spans="1:14" x14ac:dyDescent="0.3">
      <c r="A334" t="s">
        <v>14</v>
      </c>
      <c r="B334" s="1">
        <v>43536</v>
      </c>
      <c r="C334" s="1">
        <v>43615</v>
      </c>
      <c r="D334">
        <v>764.25</v>
      </c>
      <c r="E334">
        <v>793.9</v>
      </c>
      <c r="F334">
        <v>764.25</v>
      </c>
      <c r="G334">
        <v>792.2</v>
      </c>
      <c r="H334">
        <v>792.2</v>
      </c>
      <c r="I334">
        <v>786</v>
      </c>
      <c r="J334">
        <v>8</v>
      </c>
      <c r="K334">
        <v>62.4</v>
      </c>
      <c r="L334">
        <v>5000</v>
      </c>
      <c r="M334">
        <v>0</v>
      </c>
      <c r="N334">
        <v>773.25</v>
      </c>
    </row>
    <row r="335" spans="1:14" x14ac:dyDescent="0.3">
      <c r="A335" t="s">
        <v>14</v>
      </c>
      <c r="B335" s="1">
        <v>43537</v>
      </c>
      <c r="C335" s="1">
        <v>43552</v>
      </c>
      <c r="D335">
        <v>777.6</v>
      </c>
      <c r="E335">
        <v>784.75</v>
      </c>
      <c r="F335">
        <v>758.05</v>
      </c>
      <c r="G335">
        <v>768.25</v>
      </c>
      <c r="H335">
        <v>769.05</v>
      </c>
      <c r="I335">
        <v>768.25</v>
      </c>
      <c r="J335">
        <v>6128</v>
      </c>
      <c r="K335">
        <v>47360.85</v>
      </c>
      <c r="L335">
        <v>17199000</v>
      </c>
      <c r="M335">
        <v>-129000</v>
      </c>
      <c r="N335">
        <v>766.25</v>
      </c>
    </row>
    <row r="336" spans="1:14" x14ac:dyDescent="0.3">
      <c r="A336" t="s">
        <v>14</v>
      </c>
      <c r="B336" s="1">
        <v>43537</v>
      </c>
      <c r="C336" s="1">
        <v>43580</v>
      </c>
      <c r="D336">
        <v>776.4</v>
      </c>
      <c r="E336">
        <v>788.65</v>
      </c>
      <c r="F336">
        <v>766.8</v>
      </c>
      <c r="G336">
        <v>770.85</v>
      </c>
      <c r="H336">
        <v>773.45</v>
      </c>
      <c r="I336">
        <v>770.85</v>
      </c>
      <c r="J336">
        <v>167</v>
      </c>
      <c r="K336">
        <v>1296.18</v>
      </c>
      <c r="L336">
        <v>134000</v>
      </c>
      <c r="M336">
        <v>28000</v>
      </c>
      <c r="N336">
        <v>766.25</v>
      </c>
    </row>
    <row r="337" spans="1:14" x14ac:dyDescent="0.3">
      <c r="A337" t="s">
        <v>14</v>
      </c>
      <c r="B337" s="1">
        <v>43537</v>
      </c>
      <c r="C337" s="1">
        <v>43615</v>
      </c>
      <c r="D337">
        <v>787.2</v>
      </c>
      <c r="E337">
        <v>787.2</v>
      </c>
      <c r="F337">
        <v>772.9</v>
      </c>
      <c r="G337">
        <v>772.9</v>
      </c>
      <c r="H337">
        <v>772.9</v>
      </c>
      <c r="I337">
        <v>778.75</v>
      </c>
      <c r="J337">
        <v>4</v>
      </c>
      <c r="K337">
        <v>31.24</v>
      </c>
      <c r="L337">
        <v>7000</v>
      </c>
      <c r="M337">
        <v>2000</v>
      </c>
      <c r="N337">
        <v>766.25</v>
      </c>
    </row>
    <row r="338" spans="1:14" x14ac:dyDescent="0.3">
      <c r="A338" t="s">
        <v>14</v>
      </c>
      <c r="B338" s="1">
        <v>43538</v>
      </c>
      <c r="C338" s="1">
        <v>43552</v>
      </c>
      <c r="D338">
        <v>768</v>
      </c>
      <c r="E338">
        <v>787.95</v>
      </c>
      <c r="F338">
        <v>765.3</v>
      </c>
      <c r="G338">
        <v>782.3</v>
      </c>
      <c r="H338">
        <v>782.5</v>
      </c>
      <c r="I338">
        <v>782.3</v>
      </c>
      <c r="J338">
        <v>5564</v>
      </c>
      <c r="K338">
        <v>43461.66</v>
      </c>
      <c r="L338">
        <v>16377000</v>
      </c>
      <c r="M338">
        <v>-822000</v>
      </c>
      <c r="N338">
        <v>778.65</v>
      </c>
    </row>
    <row r="339" spans="1:14" x14ac:dyDescent="0.3">
      <c r="A339" t="s">
        <v>14</v>
      </c>
      <c r="B339" s="1">
        <v>43538</v>
      </c>
      <c r="C339" s="1">
        <v>43580</v>
      </c>
      <c r="D339">
        <v>779.15</v>
      </c>
      <c r="E339">
        <v>791.4</v>
      </c>
      <c r="F339">
        <v>774</v>
      </c>
      <c r="G339">
        <v>786.9</v>
      </c>
      <c r="H339">
        <v>785.9</v>
      </c>
      <c r="I339">
        <v>786.9</v>
      </c>
      <c r="J339">
        <v>948</v>
      </c>
      <c r="K339">
        <v>7457.2</v>
      </c>
      <c r="L339">
        <v>896000</v>
      </c>
      <c r="M339">
        <v>762000</v>
      </c>
      <c r="N339">
        <v>778.65</v>
      </c>
    </row>
    <row r="340" spans="1:14" x14ac:dyDescent="0.3">
      <c r="A340" t="s">
        <v>14</v>
      </c>
      <c r="B340" s="1">
        <v>43538</v>
      </c>
      <c r="C340" s="1">
        <v>43615</v>
      </c>
      <c r="D340">
        <v>778.55</v>
      </c>
      <c r="E340">
        <v>778.55</v>
      </c>
      <c r="F340">
        <v>778.55</v>
      </c>
      <c r="G340">
        <v>778.55</v>
      </c>
      <c r="H340">
        <v>778.55</v>
      </c>
      <c r="I340">
        <v>791.1</v>
      </c>
      <c r="J340">
        <v>1</v>
      </c>
      <c r="K340">
        <v>7.79</v>
      </c>
      <c r="L340">
        <v>8000</v>
      </c>
      <c r="M340">
        <v>1000</v>
      </c>
      <c r="N340">
        <v>778.65</v>
      </c>
    </row>
    <row r="341" spans="1:14" x14ac:dyDescent="0.3">
      <c r="A341" t="s">
        <v>14</v>
      </c>
      <c r="B341" s="1">
        <v>43539</v>
      </c>
      <c r="C341" s="1">
        <v>43552</v>
      </c>
      <c r="D341">
        <v>785</v>
      </c>
      <c r="E341">
        <v>787</v>
      </c>
      <c r="F341">
        <v>771.95</v>
      </c>
      <c r="G341">
        <v>775.1</v>
      </c>
      <c r="H341">
        <v>775.25</v>
      </c>
      <c r="I341">
        <v>775.1</v>
      </c>
      <c r="J341">
        <v>2964</v>
      </c>
      <c r="K341">
        <v>23057.49</v>
      </c>
      <c r="L341">
        <v>16235000</v>
      </c>
      <c r="M341">
        <v>-142000</v>
      </c>
      <c r="N341">
        <v>771.6</v>
      </c>
    </row>
    <row r="342" spans="1:14" x14ac:dyDescent="0.3">
      <c r="A342" t="s">
        <v>14</v>
      </c>
      <c r="B342" s="1">
        <v>43539</v>
      </c>
      <c r="C342" s="1">
        <v>43580</v>
      </c>
      <c r="D342">
        <v>787.6</v>
      </c>
      <c r="E342">
        <v>789.4</v>
      </c>
      <c r="F342">
        <v>776.45</v>
      </c>
      <c r="G342">
        <v>778.9</v>
      </c>
      <c r="H342">
        <v>780</v>
      </c>
      <c r="I342">
        <v>778.9</v>
      </c>
      <c r="J342">
        <v>138</v>
      </c>
      <c r="K342">
        <v>1078.43</v>
      </c>
      <c r="L342">
        <v>896000</v>
      </c>
      <c r="M342">
        <v>0</v>
      </c>
      <c r="N342">
        <v>771.6</v>
      </c>
    </row>
    <row r="343" spans="1:14" x14ac:dyDescent="0.3">
      <c r="A343" t="s">
        <v>14</v>
      </c>
      <c r="B343" s="1">
        <v>43539</v>
      </c>
      <c r="C343" s="1">
        <v>43615</v>
      </c>
      <c r="D343">
        <v>0</v>
      </c>
      <c r="E343">
        <v>0</v>
      </c>
      <c r="F343">
        <v>0</v>
      </c>
      <c r="G343">
        <v>778.55</v>
      </c>
      <c r="H343">
        <v>778.55</v>
      </c>
      <c r="I343">
        <v>783.8</v>
      </c>
      <c r="J343">
        <v>0</v>
      </c>
      <c r="K343">
        <v>0</v>
      </c>
      <c r="L343">
        <v>8000</v>
      </c>
      <c r="M343">
        <v>0</v>
      </c>
      <c r="N343">
        <v>771.6</v>
      </c>
    </row>
    <row r="344" spans="1:14" x14ac:dyDescent="0.3">
      <c r="A344" t="s">
        <v>14</v>
      </c>
      <c r="B344" s="1">
        <v>43542</v>
      </c>
      <c r="C344" s="1">
        <v>43552</v>
      </c>
      <c r="D344">
        <v>774.75</v>
      </c>
      <c r="E344">
        <v>783.5</v>
      </c>
      <c r="F344">
        <v>767.25</v>
      </c>
      <c r="G344">
        <v>780.4</v>
      </c>
      <c r="H344">
        <v>779.55</v>
      </c>
      <c r="I344">
        <v>780.4</v>
      </c>
      <c r="J344">
        <v>3516</v>
      </c>
      <c r="K344">
        <v>27301.72</v>
      </c>
      <c r="L344">
        <v>15487000</v>
      </c>
      <c r="M344">
        <v>-748000</v>
      </c>
      <c r="N344">
        <v>777.35</v>
      </c>
    </row>
    <row r="345" spans="1:14" x14ac:dyDescent="0.3">
      <c r="A345" t="s">
        <v>14</v>
      </c>
      <c r="B345" s="1">
        <v>43542</v>
      </c>
      <c r="C345" s="1">
        <v>43580</v>
      </c>
      <c r="D345">
        <v>777.6</v>
      </c>
      <c r="E345">
        <v>786.75</v>
      </c>
      <c r="F345">
        <v>773.95</v>
      </c>
      <c r="G345">
        <v>784.75</v>
      </c>
      <c r="H345">
        <v>783</v>
      </c>
      <c r="I345">
        <v>784.75</v>
      </c>
      <c r="J345">
        <v>571</v>
      </c>
      <c r="K345">
        <v>4474</v>
      </c>
      <c r="L345">
        <v>1366000</v>
      </c>
      <c r="M345">
        <v>470000</v>
      </c>
      <c r="N345">
        <v>777.35</v>
      </c>
    </row>
    <row r="346" spans="1:14" x14ac:dyDescent="0.3">
      <c r="A346" t="s">
        <v>14</v>
      </c>
      <c r="B346" s="1">
        <v>43542</v>
      </c>
      <c r="C346" s="1">
        <v>43615</v>
      </c>
      <c r="D346">
        <v>0</v>
      </c>
      <c r="E346">
        <v>0</v>
      </c>
      <c r="F346">
        <v>0</v>
      </c>
      <c r="G346">
        <v>778.55</v>
      </c>
      <c r="H346">
        <v>778.55</v>
      </c>
      <c r="I346">
        <v>789.1</v>
      </c>
      <c r="J346">
        <v>0</v>
      </c>
      <c r="K346">
        <v>0</v>
      </c>
      <c r="L346">
        <v>8000</v>
      </c>
      <c r="M346">
        <v>0</v>
      </c>
      <c r="N346">
        <v>777.35</v>
      </c>
    </row>
    <row r="347" spans="1:14" x14ac:dyDescent="0.3">
      <c r="A347" t="s">
        <v>14</v>
      </c>
      <c r="B347" s="1">
        <v>43543</v>
      </c>
      <c r="C347" s="1">
        <v>43552</v>
      </c>
      <c r="D347">
        <v>782.5</v>
      </c>
      <c r="E347">
        <v>793.6</v>
      </c>
      <c r="F347">
        <v>774.2</v>
      </c>
      <c r="G347">
        <v>780.5</v>
      </c>
      <c r="H347">
        <v>780.95</v>
      </c>
      <c r="I347">
        <v>780.5</v>
      </c>
      <c r="J347">
        <v>5530</v>
      </c>
      <c r="K347">
        <v>43483.74</v>
      </c>
      <c r="L347">
        <v>15422000</v>
      </c>
      <c r="M347">
        <v>-65000</v>
      </c>
      <c r="N347">
        <v>777.35</v>
      </c>
    </row>
    <row r="348" spans="1:14" x14ac:dyDescent="0.3">
      <c r="A348" t="s">
        <v>14</v>
      </c>
      <c r="B348" s="1">
        <v>43543</v>
      </c>
      <c r="C348" s="1">
        <v>43580</v>
      </c>
      <c r="D348">
        <v>784.75</v>
      </c>
      <c r="E348">
        <v>796.95</v>
      </c>
      <c r="F348">
        <v>778.5</v>
      </c>
      <c r="G348">
        <v>784.4</v>
      </c>
      <c r="H348">
        <v>784.2</v>
      </c>
      <c r="I348">
        <v>784.4</v>
      </c>
      <c r="J348">
        <v>214</v>
      </c>
      <c r="K348">
        <v>1690.94</v>
      </c>
      <c r="L348">
        <v>1430000</v>
      </c>
      <c r="M348">
        <v>64000</v>
      </c>
      <c r="N348">
        <v>777.35</v>
      </c>
    </row>
    <row r="349" spans="1:14" x14ac:dyDescent="0.3">
      <c r="A349" t="s">
        <v>14</v>
      </c>
      <c r="B349" s="1">
        <v>43543</v>
      </c>
      <c r="C349" s="1">
        <v>43615</v>
      </c>
      <c r="D349">
        <v>792.7</v>
      </c>
      <c r="E349">
        <v>797</v>
      </c>
      <c r="F349">
        <v>787.7</v>
      </c>
      <c r="G349">
        <v>788.05</v>
      </c>
      <c r="H349">
        <v>788.4</v>
      </c>
      <c r="I349">
        <v>788.05</v>
      </c>
      <c r="J349">
        <v>7</v>
      </c>
      <c r="K349">
        <v>55.48</v>
      </c>
      <c r="L349">
        <v>8000</v>
      </c>
      <c r="M349">
        <v>0</v>
      </c>
      <c r="N349">
        <v>777.35</v>
      </c>
    </row>
    <row r="350" spans="1:14" x14ac:dyDescent="0.3">
      <c r="A350" t="s">
        <v>14</v>
      </c>
      <c r="B350" s="1">
        <v>43544</v>
      </c>
      <c r="C350" s="1">
        <v>43552</v>
      </c>
      <c r="D350">
        <v>780</v>
      </c>
      <c r="E350">
        <v>788.95</v>
      </c>
      <c r="F350">
        <v>776.4</v>
      </c>
      <c r="G350">
        <v>779.25</v>
      </c>
      <c r="H350">
        <v>780.05</v>
      </c>
      <c r="I350">
        <v>779.25</v>
      </c>
      <c r="J350">
        <v>2623</v>
      </c>
      <c r="K350">
        <v>20486.990000000002</v>
      </c>
      <c r="L350">
        <v>15339000</v>
      </c>
      <c r="M350">
        <v>-83000</v>
      </c>
      <c r="N350">
        <v>776.6</v>
      </c>
    </row>
    <row r="351" spans="1:14" x14ac:dyDescent="0.3">
      <c r="A351" t="s">
        <v>14</v>
      </c>
      <c r="B351" s="1">
        <v>43544</v>
      </c>
      <c r="C351" s="1">
        <v>43580</v>
      </c>
      <c r="D351">
        <v>786.25</v>
      </c>
      <c r="E351">
        <v>792.75</v>
      </c>
      <c r="F351">
        <v>780.55</v>
      </c>
      <c r="G351">
        <v>783.6</v>
      </c>
      <c r="H351">
        <v>784.65</v>
      </c>
      <c r="I351">
        <v>783.6</v>
      </c>
      <c r="J351">
        <v>125</v>
      </c>
      <c r="K351">
        <v>981.6</v>
      </c>
      <c r="L351">
        <v>1471000</v>
      </c>
      <c r="M351">
        <v>41000</v>
      </c>
      <c r="N351">
        <v>776.6</v>
      </c>
    </row>
    <row r="352" spans="1:14" x14ac:dyDescent="0.3">
      <c r="A352" t="s">
        <v>14</v>
      </c>
      <c r="B352" s="1">
        <v>43544</v>
      </c>
      <c r="C352" s="1">
        <v>43615</v>
      </c>
      <c r="D352">
        <v>0</v>
      </c>
      <c r="E352">
        <v>0</v>
      </c>
      <c r="F352">
        <v>0</v>
      </c>
      <c r="G352">
        <v>788.05</v>
      </c>
      <c r="H352">
        <v>788.4</v>
      </c>
      <c r="I352">
        <v>788.05</v>
      </c>
      <c r="J352">
        <v>0</v>
      </c>
      <c r="K352">
        <v>0</v>
      </c>
      <c r="L352">
        <v>8000</v>
      </c>
      <c r="M352">
        <v>0</v>
      </c>
      <c r="N352">
        <v>776.6</v>
      </c>
    </row>
    <row r="353" spans="1:14" x14ac:dyDescent="0.3">
      <c r="A353" t="s">
        <v>14</v>
      </c>
      <c r="B353" s="1">
        <v>43546</v>
      </c>
      <c r="C353" s="1">
        <v>43552</v>
      </c>
      <c r="D353">
        <v>782</v>
      </c>
      <c r="E353">
        <v>788.8</v>
      </c>
      <c r="F353">
        <v>764.55</v>
      </c>
      <c r="G353">
        <v>769.9</v>
      </c>
      <c r="H353">
        <v>770.05</v>
      </c>
      <c r="I353">
        <v>769.9</v>
      </c>
      <c r="J353">
        <v>4488</v>
      </c>
      <c r="K353">
        <v>34718.71</v>
      </c>
      <c r="L353">
        <v>14783000</v>
      </c>
      <c r="M353">
        <v>-556000</v>
      </c>
      <c r="N353">
        <v>768.3</v>
      </c>
    </row>
    <row r="354" spans="1:14" x14ac:dyDescent="0.3">
      <c r="A354" t="s">
        <v>14</v>
      </c>
      <c r="B354" s="1">
        <v>43546</v>
      </c>
      <c r="C354" s="1">
        <v>43580</v>
      </c>
      <c r="D354">
        <v>786</v>
      </c>
      <c r="E354">
        <v>791.75</v>
      </c>
      <c r="F354">
        <v>769</v>
      </c>
      <c r="G354">
        <v>775.05</v>
      </c>
      <c r="H354">
        <v>774.5</v>
      </c>
      <c r="I354">
        <v>775.05</v>
      </c>
      <c r="J354">
        <v>873</v>
      </c>
      <c r="K354">
        <v>6758.83</v>
      </c>
      <c r="L354">
        <v>2138000</v>
      </c>
      <c r="M354">
        <v>667000</v>
      </c>
      <c r="N354">
        <v>768.3</v>
      </c>
    </row>
    <row r="355" spans="1:14" x14ac:dyDescent="0.3">
      <c r="A355" t="s">
        <v>14</v>
      </c>
      <c r="B355" s="1">
        <v>43546</v>
      </c>
      <c r="C355" s="1">
        <v>43615</v>
      </c>
      <c r="D355">
        <v>793.15</v>
      </c>
      <c r="E355">
        <v>793.15</v>
      </c>
      <c r="F355">
        <v>777.3</v>
      </c>
      <c r="G355">
        <v>777.85</v>
      </c>
      <c r="H355">
        <v>777.35</v>
      </c>
      <c r="I355">
        <v>777.85</v>
      </c>
      <c r="J355">
        <v>6</v>
      </c>
      <c r="K355">
        <v>46.93</v>
      </c>
      <c r="L355">
        <v>8000</v>
      </c>
      <c r="M355">
        <v>0</v>
      </c>
      <c r="N355">
        <v>768.3</v>
      </c>
    </row>
    <row r="356" spans="1:14" x14ac:dyDescent="0.3">
      <c r="A356" t="s">
        <v>14</v>
      </c>
      <c r="B356" s="1">
        <v>43549</v>
      </c>
      <c r="C356" s="1">
        <v>43552</v>
      </c>
      <c r="D356">
        <v>764</v>
      </c>
      <c r="E356">
        <v>779</v>
      </c>
      <c r="F356">
        <v>760.25</v>
      </c>
      <c r="G356">
        <v>776.7</v>
      </c>
      <c r="H356">
        <v>776.3</v>
      </c>
      <c r="I356">
        <v>776.7</v>
      </c>
      <c r="J356">
        <v>7064</v>
      </c>
      <c r="K356">
        <v>54590.17</v>
      </c>
      <c r="L356">
        <v>10463000</v>
      </c>
      <c r="M356">
        <v>-4320000</v>
      </c>
      <c r="N356">
        <v>775.85</v>
      </c>
    </row>
    <row r="357" spans="1:14" x14ac:dyDescent="0.3">
      <c r="A357" t="s">
        <v>14</v>
      </c>
      <c r="B357" s="1">
        <v>43549</v>
      </c>
      <c r="C357" s="1">
        <v>43580</v>
      </c>
      <c r="D357">
        <v>766.1</v>
      </c>
      <c r="E357">
        <v>783</v>
      </c>
      <c r="F357">
        <v>765.05</v>
      </c>
      <c r="G357">
        <v>780.8</v>
      </c>
      <c r="H357">
        <v>781.8</v>
      </c>
      <c r="I357">
        <v>780.8</v>
      </c>
      <c r="J357">
        <v>4514</v>
      </c>
      <c r="K357">
        <v>35067.519999999997</v>
      </c>
      <c r="L357">
        <v>6222000</v>
      </c>
      <c r="M357">
        <v>4084000</v>
      </c>
      <c r="N357">
        <v>775.85</v>
      </c>
    </row>
    <row r="358" spans="1:14" x14ac:dyDescent="0.3">
      <c r="A358" t="s">
        <v>14</v>
      </c>
      <c r="B358" s="1">
        <v>43549</v>
      </c>
      <c r="C358" s="1">
        <v>43615</v>
      </c>
      <c r="D358">
        <v>771</v>
      </c>
      <c r="E358">
        <v>783.1</v>
      </c>
      <c r="F358">
        <v>771</v>
      </c>
      <c r="G358">
        <v>783.1</v>
      </c>
      <c r="H358">
        <v>783.1</v>
      </c>
      <c r="I358">
        <v>783.1</v>
      </c>
      <c r="J358">
        <v>4</v>
      </c>
      <c r="K358">
        <v>31.15</v>
      </c>
      <c r="L358">
        <v>11000</v>
      </c>
      <c r="M358">
        <v>3000</v>
      </c>
      <c r="N358">
        <v>775.85</v>
      </c>
    </row>
    <row r="359" spans="1:14" x14ac:dyDescent="0.3">
      <c r="A359" t="s">
        <v>14</v>
      </c>
      <c r="B359" s="1">
        <v>43550</v>
      </c>
      <c r="C359" s="1">
        <v>43552</v>
      </c>
      <c r="D359">
        <v>779.75</v>
      </c>
      <c r="E359">
        <v>784.5</v>
      </c>
      <c r="F359">
        <v>771.6</v>
      </c>
      <c r="G359">
        <v>783.15</v>
      </c>
      <c r="H359">
        <v>783.05</v>
      </c>
      <c r="I359">
        <v>783.15</v>
      </c>
      <c r="J359">
        <v>6346</v>
      </c>
      <c r="K359">
        <v>49447.32</v>
      </c>
      <c r="L359">
        <v>6637000</v>
      </c>
      <c r="M359">
        <v>-3826000</v>
      </c>
      <c r="N359">
        <v>781.9</v>
      </c>
    </row>
    <row r="360" spans="1:14" x14ac:dyDescent="0.3">
      <c r="A360" t="s">
        <v>14</v>
      </c>
      <c r="B360" s="1">
        <v>43550</v>
      </c>
      <c r="C360" s="1">
        <v>43580</v>
      </c>
      <c r="D360">
        <v>783</v>
      </c>
      <c r="E360">
        <v>788.95</v>
      </c>
      <c r="F360">
        <v>775.6</v>
      </c>
      <c r="G360">
        <v>787.5</v>
      </c>
      <c r="H360">
        <v>788.05</v>
      </c>
      <c r="I360">
        <v>787.5</v>
      </c>
      <c r="J360">
        <v>4532</v>
      </c>
      <c r="K360">
        <v>35507.47</v>
      </c>
      <c r="L360">
        <v>9907000</v>
      </c>
      <c r="M360">
        <v>3685000</v>
      </c>
      <c r="N360">
        <v>781.9</v>
      </c>
    </row>
    <row r="361" spans="1:14" x14ac:dyDescent="0.3">
      <c r="A361" t="s">
        <v>14</v>
      </c>
      <c r="B361" s="1">
        <v>43550</v>
      </c>
      <c r="C361" s="1">
        <v>43615</v>
      </c>
      <c r="D361">
        <v>784</v>
      </c>
      <c r="E361">
        <v>790.9</v>
      </c>
      <c r="F361">
        <v>784</v>
      </c>
      <c r="G361">
        <v>790.9</v>
      </c>
      <c r="H361">
        <v>790.9</v>
      </c>
      <c r="I361">
        <v>790.9</v>
      </c>
      <c r="J361">
        <v>6</v>
      </c>
      <c r="K361">
        <v>47.24</v>
      </c>
      <c r="L361">
        <v>9000</v>
      </c>
      <c r="M361">
        <v>-2000</v>
      </c>
      <c r="N361">
        <v>781.9</v>
      </c>
    </row>
    <row r="362" spans="1:14" x14ac:dyDescent="0.3">
      <c r="A362" t="s">
        <v>14</v>
      </c>
      <c r="B362" s="1">
        <v>43551</v>
      </c>
      <c r="C362" s="1">
        <v>43552</v>
      </c>
      <c r="D362">
        <v>784.5</v>
      </c>
      <c r="E362">
        <v>789.6</v>
      </c>
      <c r="F362">
        <v>772</v>
      </c>
      <c r="G362">
        <v>777.35</v>
      </c>
      <c r="H362">
        <v>772.1</v>
      </c>
      <c r="I362">
        <v>777.35</v>
      </c>
      <c r="J362">
        <v>5878</v>
      </c>
      <c r="K362">
        <v>45850.9</v>
      </c>
      <c r="L362">
        <v>3934000</v>
      </c>
      <c r="M362">
        <v>-2703000</v>
      </c>
      <c r="N362">
        <v>775.05</v>
      </c>
    </row>
    <row r="363" spans="1:14" x14ac:dyDescent="0.3">
      <c r="A363" t="s">
        <v>14</v>
      </c>
      <c r="B363" s="1">
        <v>43551</v>
      </c>
      <c r="C363" s="1">
        <v>43580</v>
      </c>
      <c r="D363">
        <v>788</v>
      </c>
      <c r="E363">
        <v>793.75</v>
      </c>
      <c r="F363">
        <v>776.75</v>
      </c>
      <c r="G363">
        <v>782.05</v>
      </c>
      <c r="H363">
        <v>777.35</v>
      </c>
      <c r="I363">
        <v>782.05</v>
      </c>
      <c r="J363">
        <v>4378</v>
      </c>
      <c r="K363">
        <v>34343.839999999997</v>
      </c>
      <c r="L363">
        <v>12471000</v>
      </c>
      <c r="M363">
        <v>2564000</v>
      </c>
      <c r="N363">
        <v>775.05</v>
      </c>
    </row>
    <row r="364" spans="1:14" x14ac:dyDescent="0.3">
      <c r="A364" t="s">
        <v>14</v>
      </c>
      <c r="B364" s="1">
        <v>43551</v>
      </c>
      <c r="C364" s="1">
        <v>43615</v>
      </c>
      <c r="D364">
        <v>796.2</v>
      </c>
      <c r="E364">
        <v>796.2</v>
      </c>
      <c r="F364">
        <v>786.1</v>
      </c>
      <c r="G364">
        <v>785.45</v>
      </c>
      <c r="H364">
        <v>790.55</v>
      </c>
      <c r="I364">
        <v>785.45</v>
      </c>
      <c r="J364">
        <v>16</v>
      </c>
      <c r="K364">
        <v>126.26</v>
      </c>
      <c r="L364">
        <v>20000</v>
      </c>
      <c r="M364">
        <v>11000</v>
      </c>
      <c r="N364">
        <v>775.05</v>
      </c>
    </row>
    <row r="365" spans="1:14" x14ac:dyDescent="0.3">
      <c r="A365" t="s">
        <v>14</v>
      </c>
      <c r="B365" s="1">
        <v>43552</v>
      </c>
      <c r="C365" s="1">
        <v>43552</v>
      </c>
      <c r="D365">
        <v>775</v>
      </c>
      <c r="E365">
        <v>778.15</v>
      </c>
      <c r="F365">
        <v>766.35</v>
      </c>
      <c r="G365">
        <v>769.25</v>
      </c>
      <c r="H365">
        <v>769.25</v>
      </c>
      <c r="I365">
        <v>769.25</v>
      </c>
      <c r="J365">
        <v>4580</v>
      </c>
      <c r="K365">
        <v>35294.99</v>
      </c>
      <c r="L365">
        <v>1641000</v>
      </c>
      <c r="M365">
        <v>-2293000</v>
      </c>
      <c r="N365">
        <v>769.25</v>
      </c>
    </row>
    <row r="366" spans="1:14" x14ac:dyDescent="0.3">
      <c r="A366" t="s">
        <v>14</v>
      </c>
      <c r="B366" s="1">
        <v>43552</v>
      </c>
      <c r="C366" s="1">
        <v>43580</v>
      </c>
      <c r="D366">
        <v>782.05</v>
      </c>
      <c r="E366">
        <v>783.85</v>
      </c>
      <c r="F366">
        <v>771.1</v>
      </c>
      <c r="G366">
        <v>776.35</v>
      </c>
      <c r="H366">
        <v>779</v>
      </c>
      <c r="I366">
        <v>776.35</v>
      </c>
      <c r="J366">
        <v>4524</v>
      </c>
      <c r="K366">
        <v>35103.4</v>
      </c>
      <c r="L366">
        <v>14758000</v>
      </c>
      <c r="M366">
        <v>2287000</v>
      </c>
      <c r="N366">
        <v>769.25</v>
      </c>
    </row>
    <row r="367" spans="1:14" x14ac:dyDescent="0.3">
      <c r="A367" t="s">
        <v>14</v>
      </c>
      <c r="B367" s="1">
        <v>43552</v>
      </c>
      <c r="C367" s="1">
        <v>43615</v>
      </c>
      <c r="D367">
        <v>781.35</v>
      </c>
      <c r="E367">
        <v>782</v>
      </c>
      <c r="F367">
        <v>775</v>
      </c>
      <c r="G367">
        <v>780.9</v>
      </c>
      <c r="H367">
        <v>782</v>
      </c>
      <c r="I367">
        <v>780.9</v>
      </c>
      <c r="J367">
        <v>15</v>
      </c>
      <c r="K367">
        <v>116.86</v>
      </c>
      <c r="L367">
        <v>29000</v>
      </c>
      <c r="M367">
        <v>9000</v>
      </c>
      <c r="N367">
        <v>769.25</v>
      </c>
    </row>
    <row r="368" spans="1:14" x14ac:dyDescent="0.3">
      <c r="A368" t="s">
        <v>14</v>
      </c>
      <c r="B368" s="1">
        <v>43553</v>
      </c>
      <c r="C368" s="1">
        <v>43580</v>
      </c>
      <c r="D368">
        <v>779.9</v>
      </c>
      <c r="E368">
        <v>809.25</v>
      </c>
      <c r="F368">
        <v>779.05</v>
      </c>
      <c r="G368">
        <v>790.8</v>
      </c>
      <c r="H368">
        <v>793.05</v>
      </c>
      <c r="I368">
        <v>790.8</v>
      </c>
      <c r="J368">
        <v>7443</v>
      </c>
      <c r="K368">
        <v>59364.72</v>
      </c>
      <c r="L368">
        <v>15181000</v>
      </c>
      <c r="M368">
        <v>423000</v>
      </c>
      <c r="N368">
        <v>784.25</v>
      </c>
    </row>
    <row r="369" spans="1:14" x14ac:dyDescent="0.3">
      <c r="A369" t="s">
        <v>14</v>
      </c>
      <c r="B369" s="1">
        <v>43553</v>
      </c>
      <c r="C369" s="1">
        <v>43615</v>
      </c>
      <c r="D369">
        <v>783.6</v>
      </c>
      <c r="E369">
        <v>813</v>
      </c>
      <c r="F369">
        <v>783.55</v>
      </c>
      <c r="G369">
        <v>796.5</v>
      </c>
      <c r="H369">
        <v>796.5</v>
      </c>
      <c r="I369">
        <v>796.5</v>
      </c>
      <c r="J369">
        <v>115</v>
      </c>
      <c r="K369">
        <v>923.21</v>
      </c>
      <c r="L369">
        <v>60000</v>
      </c>
      <c r="M369">
        <v>31000</v>
      </c>
      <c r="N369">
        <v>784.25</v>
      </c>
    </row>
    <row r="370" spans="1:14" x14ac:dyDescent="0.3">
      <c r="A370" t="s">
        <v>14</v>
      </c>
      <c r="B370" s="1">
        <v>43553</v>
      </c>
      <c r="C370" s="1">
        <v>43643</v>
      </c>
      <c r="D370">
        <v>807.2</v>
      </c>
      <c r="E370">
        <v>807.2</v>
      </c>
      <c r="F370">
        <v>807.2</v>
      </c>
      <c r="G370">
        <v>807.2</v>
      </c>
      <c r="H370">
        <v>807.2</v>
      </c>
      <c r="I370">
        <v>799.55</v>
      </c>
      <c r="J370">
        <v>1</v>
      </c>
      <c r="K370">
        <v>8.07</v>
      </c>
      <c r="L370">
        <v>1000</v>
      </c>
      <c r="M370">
        <v>1000</v>
      </c>
      <c r="N370">
        <v>784.25</v>
      </c>
    </row>
    <row r="371" spans="1:14" x14ac:dyDescent="0.3">
      <c r="A371" t="s">
        <v>14</v>
      </c>
      <c r="B371" s="1">
        <v>43556</v>
      </c>
      <c r="C371" s="1">
        <v>43580</v>
      </c>
      <c r="D371">
        <v>794.45</v>
      </c>
      <c r="E371">
        <v>813.95</v>
      </c>
      <c r="F371">
        <v>792.1</v>
      </c>
      <c r="G371">
        <v>798.75</v>
      </c>
      <c r="H371">
        <v>798.45</v>
      </c>
      <c r="I371">
        <v>798.75</v>
      </c>
      <c r="J371">
        <v>5852</v>
      </c>
      <c r="K371">
        <v>46991.27</v>
      </c>
      <c r="L371">
        <v>15355000</v>
      </c>
      <c r="M371">
        <v>174000</v>
      </c>
      <c r="N371">
        <v>792.35</v>
      </c>
    </row>
    <row r="372" spans="1:14" x14ac:dyDescent="0.3">
      <c r="A372" t="s">
        <v>14</v>
      </c>
      <c r="B372" s="1">
        <v>43556</v>
      </c>
      <c r="C372" s="1">
        <v>43615</v>
      </c>
      <c r="D372">
        <v>805.6</v>
      </c>
      <c r="E372">
        <v>817</v>
      </c>
      <c r="F372">
        <v>797.2</v>
      </c>
      <c r="G372">
        <v>803.7</v>
      </c>
      <c r="H372">
        <v>801.4</v>
      </c>
      <c r="I372">
        <v>803.7</v>
      </c>
      <c r="J372">
        <v>79</v>
      </c>
      <c r="K372">
        <v>638.71</v>
      </c>
      <c r="L372">
        <v>76000</v>
      </c>
      <c r="M372">
        <v>16000</v>
      </c>
      <c r="N372">
        <v>792.35</v>
      </c>
    </row>
    <row r="373" spans="1:14" x14ac:dyDescent="0.3">
      <c r="A373" t="s">
        <v>14</v>
      </c>
      <c r="B373" s="1">
        <v>43556</v>
      </c>
      <c r="C373" s="1">
        <v>43643</v>
      </c>
      <c r="D373">
        <v>0</v>
      </c>
      <c r="E373">
        <v>0</v>
      </c>
      <c r="F373">
        <v>0</v>
      </c>
      <c r="G373">
        <v>807.2</v>
      </c>
      <c r="H373">
        <v>807.2</v>
      </c>
      <c r="I373">
        <v>807.3</v>
      </c>
      <c r="J373">
        <v>0</v>
      </c>
      <c r="K373">
        <v>0</v>
      </c>
      <c r="L373">
        <v>1000</v>
      </c>
      <c r="M373">
        <v>0</v>
      </c>
      <c r="N373">
        <v>792.35</v>
      </c>
    </row>
    <row r="374" spans="1:14" x14ac:dyDescent="0.3">
      <c r="A374" t="s">
        <v>14</v>
      </c>
      <c r="B374" s="1">
        <v>43557</v>
      </c>
      <c r="C374" s="1">
        <v>43580</v>
      </c>
      <c r="D374">
        <v>796.6</v>
      </c>
      <c r="E374">
        <v>807</v>
      </c>
      <c r="F374">
        <v>785.95</v>
      </c>
      <c r="G374">
        <v>792.35</v>
      </c>
      <c r="H374">
        <v>793</v>
      </c>
      <c r="I374">
        <v>792.35</v>
      </c>
      <c r="J374">
        <v>3504</v>
      </c>
      <c r="K374">
        <v>27871.72</v>
      </c>
      <c r="L374">
        <v>15554000</v>
      </c>
      <c r="M374">
        <v>199000</v>
      </c>
      <c r="N374">
        <v>786.25</v>
      </c>
    </row>
    <row r="375" spans="1:14" x14ac:dyDescent="0.3">
      <c r="A375" t="s">
        <v>14</v>
      </c>
      <c r="B375" s="1">
        <v>43557</v>
      </c>
      <c r="C375" s="1">
        <v>43615</v>
      </c>
      <c r="D375">
        <v>804.6</v>
      </c>
      <c r="E375">
        <v>809.9</v>
      </c>
      <c r="F375">
        <v>792</v>
      </c>
      <c r="G375">
        <v>797.1</v>
      </c>
      <c r="H375">
        <v>797.45</v>
      </c>
      <c r="I375">
        <v>797.1</v>
      </c>
      <c r="J375">
        <v>27</v>
      </c>
      <c r="K375">
        <v>215.86</v>
      </c>
      <c r="L375">
        <v>80000</v>
      </c>
      <c r="M375">
        <v>4000</v>
      </c>
      <c r="N375">
        <v>786.25</v>
      </c>
    </row>
    <row r="376" spans="1:14" x14ac:dyDescent="0.3">
      <c r="A376" t="s">
        <v>14</v>
      </c>
      <c r="B376" s="1">
        <v>43557</v>
      </c>
      <c r="C376" s="1">
        <v>43643</v>
      </c>
      <c r="D376">
        <v>808.35</v>
      </c>
      <c r="E376">
        <v>811.45</v>
      </c>
      <c r="F376">
        <v>795.9</v>
      </c>
      <c r="G376">
        <v>795.9</v>
      </c>
      <c r="H376">
        <v>795.9</v>
      </c>
      <c r="I376">
        <v>799.65</v>
      </c>
      <c r="J376">
        <v>5</v>
      </c>
      <c r="K376">
        <v>40.24</v>
      </c>
      <c r="L376">
        <v>3000</v>
      </c>
      <c r="M376">
        <v>2000</v>
      </c>
      <c r="N376">
        <v>786.25</v>
      </c>
    </row>
    <row r="377" spans="1:14" x14ac:dyDescent="0.3">
      <c r="A377" t="s">
        <v>14</v>
      </c>
      <c r="B377" s="1">
        <v>43558</v>
      </c>
      <c r="C377" s="1">
        <v>43580</v>
      </c>
      <c r="D377">
        <v>794.1</v>
      </c>
      <c r="E377">
        <v>800.2</v>
      </c>
      <c r="F377">
        <v>775.75</v>
      </c>
      <c r="G377">
        <v>778.1</v>
      </c>
      <c r="H377">
        <v>778.6</v>
      </c>
      <c r="I377">
        <v>778.1</v>
      </c>
      <c r="J377">
        <v>3813</v>
      </c>
      <c r="K377">
        <v>29951.99</v>
      </c>
      <c r="L377">
        <v>15567000</v>
      </c>
      <c r="M377">
        <v>13000</v>
      </c>
      <c r="N377">
        <v>772.65</v>
      </c>
    </row>
    <row r="378" spans="1:14" x14ac:dyDescent="0.3">
      <c r="A378" t="s">
        <v>14</v>
      </c>
      <c r="B378" s="1">
        <v>43558</v>
      </c>
      <c r="C378" s="1">
        <v>43615</v>
      </c>
      <c r="D378">
        <v>800.1</v>
      </c>
      <c r="E378">
        <v>802.8</v>
      </c>
      <c r="F378">
        <v>781</v>
      </c>
      <c r="G378">
        <v>783.35</v>
      </c>
      <c r="H378">
        <v>782.05</v>
      </c>
      <c r="I378">
        <v>783.35</v>
      </c>
      <c r="J378">
        <v>51</v>
      </c>
      <c r="K378">
        <v>401.19</v>
      </c>
      <c r="L378">
        <v>82000</v>
      </c>
      <c r="M378">
        <v>2000</v>
      </c>
      <c r="N378">
        <v>772.65</v>
      </c>
    </row>
    <row r="379" spans="1:14" x14ac:dyDescent="0.3">
      <c r="A379" t="s">
        <v>14</v>
      </c>
      <c r="B379" s="1">
        <v>43558</v>
      </c>
      <c r="C379" s="1">
        <v>43643</v>
      </c>
      <c r="D379">
        <v>795.9</v>
      </c>
      <c r="E379">
        <v>795.9</v>
      </c>
      <c r="F379">
        <v>795.9</v>
      </c>
      <c r="G379">
        <v>795.9</v>
      </c>
      <c r="H379">
        <v>795.9</v>
      </c>
      <c r="I379">
        <v>785.6</v>
      </c>
      <c r="J379">
        <v>2</v>
      </c>
      <c r="K379">
        <v>15.92</v>
      </c>
      <c r="L379">
        <v>4000</v>
      </c>
      <c r="M379">
        <v>1000</v>
      </c>
      <c r="N379">
        <v>772.65</v>
      </c>
    </row>
    <row r="380" spans="1:14" x14ac:dyDescent="0.3">
      <c r="A380" t="s">
        <v>14</v>
      </c>
      <c r="B380" s="1">
        <v>43559</v>
      </c>
      <c r="C380" s="1">
        <v>43580</v>
      </c>
      <c r="D380">
        <v>780.95</v>
      </c>
      <c r="E380">
        <v>793.75</v>
      </c>
      <c r="F380">
        <v>778.75</v>
      </c>
      <c r="G380">
        <v>790.6</v>
      </c>
      <c r="H380">
        <v>793</v>
      </c>
      <c r="I380">
        <v>790.6</v>
      </c>
      <c r="J380">
        <v>3024</v>
      </c>
      <c r="K380">
        <v>23744.77</v>
      </c>
      <c r="L380">
        <v>15458000</v>
      </c>
      <c r="M380">
        <v>-109000</v>
      </c>
      <c r="N380">
        <v>784.35</v>
      </c>
    </row>
    <row r="381" spans="1:14" x14ac:dyDescent="0.3">
      <c r="A381" t="s">
        <v>14</v>
      </c>
      <c r="B381" s="1">
        <v>43559</v>
      </c>
      <c r="C381" s="1">
        <v>43615</v>
      </c>
      <c r="D381">
        <v>784.5</v>
      </c>
      <c r="E381">
        <v>798.5</v>
      </c>
      <c r="F381">
        <v>784.5</v>
      </c>
      <c r="G381">
        <v>794.9</v>
      </c>
      <c r="H381">
        <v>798</v>
      </c>
      <c r="I381">
        <v>794.9</v>
      </c>
      <c r="J381">
        <v>20</v>
      </c>
      <c r="K381">
        <v>157.97</v>
      </c>
      <c r="L381">
        <v>85000</v>
      </c>
      <c r="M381">
        <v>3000</v>
      </c>
      <c r="N381">
        <v>784.35</v>
      </c>
    </row>
    <row r="382" spans="1:14" x14ac:dyDescent="0.3">
      <c r="A382" t="s">
        <v>14</v>
      </c>
      <c r="B382" s="1">
        <v>43559</v>
      </c>
      <c r="C382" s="1">
        <v>43643</v>
      </c>
      <c r="D382">
        <v>0</v>
      </c>
      <c r="E382">
        <v>0</v>
      </c>
      <c r="F382">
        <v>0</v>
      </c>
      <c r="G382">
        <v>795.9</v>
      </c>
      <c r="H382">
        <v>795.9</v>
      </c>
      <c r="I382">
        <v>797.25</v>
      </c>
      <c r="J382">
        <v>0</v>
      </c>
      <c r="K382">
        <v>0</v>
      </c>
      <c r="L382">
        <v>4000</v>
      </c>
      <c r="M382">
        <v>0</v>
      </c>
      <c r="N382">
        <v>784.35</v>
      </c>
    </row>
    <row r="383" spans="1:14" x14ac:dyDescent="0.3">
      <c r="A383" t="s">
        <v>14</v>
      </c>
      <c r="B383" s="1">
        <v>43560</v>
      </c>
      <c r="C383" s="1">
        <v>43580</v>
      </c>
      <c r="D383">
        <v>792.85</v>
      </c>
      <c r="E383">
        <v>797.75</v>
      </c>
      <c r="F383">
        <v>788.45</v>
      </c>
      <c r="G383">
        <v>792.3</v>
      </c>
      <c r="H383">
        <v>792</v>
      </c>
      <c r="I383">
        <v>792.3</v>
      </c>
      <c r="J383">
        <v>2402</v>
      </c>
      <c r="K383">
        <v>19054.939999999999</v>
      </c>
      <c r="L383">
        <v>15401000</v>
      </c>
      <c r="M383">
        <v>-57000</v>
      </c>
      <c r="N383">
        <v>786.6</v>
      </c>
    </row>
    <row r="384" spans="1:14" x14ac:dyDescent="0.3">
      <c r="A384" t="s">
        <v>14</v>
      </c>
      <c r="B384" s="1">
        <v>43560</v>
      </c>
      <c r="C384" s="1">
        <v>43615</v>
      </c>
      <c r="D384">
        <v>800.45</v>
      </c>
      <c r="E384">
        <v>801.9</v>
      </c>
      <c r="F384">
        <v>796.05</v>
      </c>
      <c r="G384">
        <v>798.65</v>
      </c>
      <c r="H384">
        <v>798.65</v>
      </c>
      <c r="I384">
        <v>794.85</v>
      </c>
      <c r="J384">
        <v>19</v>
      </c>
      <c r="K384">
        <v>151.81</v>
      </c>
      <c r="L384">
        <v>93000</v>
      </c>
      <c r="M384">
        <v>8000</v>
      </c>
      <c r="N384">
        <v>786.6</v>
      </c>
    </row>
    <row r="385" spans="1:14" x14ac:dyDescent="0.3">
      <c r="A385" t="s">
        <v>14</v>
      </c>
      <c r="B385" s="1">
        <v>43560</v>
      </c>
      <c r="C385" s="1">
        <v>43643</v>
      </c>
      <c r="D385">
        <v>0</v>
      </c>
      <c r="E385">
        <v>0</v>
      </c>
      <c r="F385">
        <v>0</v>
      </c>
      <c r="G385">
        <v>795.9</v>
      </c>
      <c r="H385">
        <v>795.9</v>
      </c>
      <c r="I385">
        <v>799.1</v>
      </c>
      <c r="J385">
        <v>0</v>
      </c>
      <c r="K385">
        <v>0</v>
      </c>
      <c r="L385">
        <v>4000</v>
      </c>
      <c r="M385">
        <v>0</v>
      </c>
      <c r="N385">
        <v>786.6</v>
      </c>
    </row>
    <row r="386" spans="1:14" x14ac:dyDescent="0.3">
      <c r="A386" t="s">
        <v>14</v>
      </c>
      <c r="B386" s="1">
        <v>43563</v>
      </c>
      <c r="C386" s="1">
        <v>43580</v>
      </c>
      <c r="D386">
        <v>789</v>
      </c>
      <c r="E386">
        <v>800.5</v>
      </c>
      <c r="F386">
        <v>778.5</v>
      </c>
      <c r="G386">
        <v>785.8</v>
      </c>
      <c r="H386">
        <v>784.5</v>
      </c>
      <c r="I386">
        <v>785.8</v>
      </c>
      <c r="J386">
        <v>3249</v>
      </c>
      <c r="K386">
        <v>25626.28</v>
      </c>
      <c r="L386">
        <v>15464000</v>
      </c>
      <c r="M386">
        <v>63000</v>
      </c>
      <c r="N386">
        <v>782.1</v>
      </c>
    </row>
    <row r="387" spans="1:14" x14ac:dyDescent="0.3">
      <c r="A387" t="s">
        <v>14</v>
      </c>
      <c r="B387" s="1">
        <v>43563</v>
      </c>
      <c r="C387" s="1">
        <v>43615</v>
      </c>
      <c r="D387">
        <v>798.05</v>
      </c>
      <c r="E387">
        <v>805</v>
      </c>
      <c r="F387">
        <v>786.8</v>
      </c>
      <c r="G387">
        <v>791.3</v>
      </c>
      <c r="H387">
        <v>791.65</v>
      </c>
      <c r="I387">
        <v>791.3</v>
      </c>
      <c r="J387">
        <v>18</v>
      </c>
      <c r="K387">
        <v>142.97</v>
      </c>
      <c r="L387">
        <v>93000</v>
      </c>
      <c r="M387">
        <v>0</v>
      </c>
      <c r="N387">
        <v>782.1</v>
      </c>
    </row>
    <row r="388" spans="1:14" x14ac:dyDescent="0.3">
      <c r="A388" t="s">
        <v>14</v>
      </c>
      <c r="B388" s="1">
        <v>43563</v>
      </c>
      <c r="C388" s="1">
        <v>43643</v>
      </c>
      <c r="D388">
        <v>804</v>
      </c>
      <c r="E388">
        <v>804</v>
      </c>
      <c r="F388">
        <v>802</v>
      </c>
      <c r="G388">
        <v>802</v>
      </c>
      <c r="H388">
        <v>802</v>
      </c>
      <c r="I388">
        <v>794</v>
      </c>
      <c r="J388">
        <v>2</v>
      </c>
      <c r="K388">
        <v>16.059999999999999</v>
      </c>
      <c r="L388">
        <v>4000</v>
      </c>
      <c r="M388">
        <v>0</v>
      </c>
      <c r="N388">
        <v>782.1</v>
      </c>
    </row>
    <row r="389" spans="1:14" x14ac:dyDescent="0.3">
      <c r="A389" t="s">
        <v>14</v>
      </c>
      <c r="B389" s="1">
        <v>43564</v>
      </c>
      <c r="C389" s="1">
        <v>43580</v>
      </c>
      <c r="D389">
        <v>784</v>
      </c>
      <c r="E389">
        <v>792.5</v>
      </c>
      <c r="F389">
        <v>775.6</v>
      </c>
      <c r="G389">
        <v>789.85</v>
      </c>
      <c r="H389">
        <v>790</v>
      </c>
      <c r="I389">
        <v>789.85</v>
      </c>
      <c r="J389">
        <v>4571</v>
      </c>
      <c r="K389">
        <v>35842.910000000003</v>
      </c>
      <c r="L389">
        <v>15456000</v>
      </c>
      <c r="M389">
        <v>-8000</v>
      </c>
      <c r="N389">
        <v>785.95</v>
      </c>
    </row>
    <row r="390" spans="1:14" x14ac:dyDescent="0.3">
      <c r="A390" t="s">
        <v>14</v>
      </c>
      <c r="B390" s="1">
        <v>43564</v>
      </c>
      <c r="C390" s="1">
        <v>43615</v>
      </c>
      <c r="D390">
        <v>792.1</v>
      </c>
      <c r="E390">
        <v>796.45</v>
      </c>
      <c r="F390">
        <v>781.5</v>
      </c>
      <c r="G390">
        <v>794.85</v>
      </c>
      <c r="H390">
        <v>794</v>
      </c>
      <c r="I390">
        <v>794.85</v>
      </c>
      <c r="J390">
        <v>54</v>
      </c>
      <c r="K390">
        <v>426.53</v>
      </c>
      <c r="L390">
        <v>90000</v>
      </c>
      <c r="M390">
        <v>-3000</v>
      </c>
      <c r="N390">
        <v>785.95</v>
      </c>
    </row>
    <row r="391" spans="1:14" x14ac:dyDescent="0.3">
      <c r="A391" t="s">
        <v>14</v>
      </c>
      <c r="B391" s="1">
        <v>43564</v>
      </c>
      <c r="C391" s="1">
        <v>43643</v>
      </c>
      <c r="D391">
        <v>0</v>
      </c>
      <c r="E391">
        <v>0</v>
      </c>
      <c r="F391">
        <v>0</v>
      </c>
      <c r="G391">
        <v>802</v>
      </c>
      <c r="H391">
        <v>802</v>
      </c>
      <c r="I391">
        <v>797.8</v>
      </c>
      <c r="J391">
        <v>0</v>
      </c>
      <c r="K391">
        <v>0</v>
      </c>
      <c r="L391">
        <v>4000</v>
      </c>
      <c r="M391">
        <v>0</v>
      </c>
      <c r="N391">
        <v>785.95</v>
      </c>
    </row>
    <row r="392" spans="1:14" x14ac:dyDescent="0.3">
      <c r="A392" t="s">
        <v>14</v>
      </c>
      <c r="B392" s="1">
        <v>43565</v>
      </c>
      <c r="C392" s="1">
        <v>43580</v>
      </c>
      <c r="D392">
        <v>787.45</v>
      </c>
      <c r="E392">
        <v>807.5</v>
      </c>
      <c r="F392">
        <v>785</v>
      </c>
      <c r="G392">
        <v>796.1</v>
      </c>
      <c r="H392">
        <v>796.55</v>
      </c>
      <c r="I392">
        <v>796.1</v>
      </c>
      <c r="J392">
        <v>6075</v>
      </c>
      <c r="K392">
        <v>48411.45</v>
      </c>
      <c r="L392">
        <v>15580000</v>
      </c>
      <c r="M392">
        <v>124000</v>
      </c>
      <c r="N392">
        <v>790.05</v>
      </c>
    </row>
    <row r="393" spans="1:14" x14ac:dyDescent="0.3">
      <c r="A393" t="s">
        <v>14</v>
      </c>
      <c r="B393" s="1">
        <v>43565</v>
      </c>
      <c r="C393" s="1">
        <v>43615</v>
      </c>
      <c r="D393">
        <v>793.05</v>
      </c>
      <c r="E393">
        <v>812.65</v>
      </c>
      <c r="F393">
        <v>790.8</v>
      </c>
      <c r="G393">
        <v>800.1</v>
      </c>
      <c r="H393">
        <v>800.3</v>
      </c>
      <c r="I393">
        <v>800.1</v>
      </c>
      <c r="J393">
        <v>100</v>
      </c>
      <c r="K393">
        <v>802.6</v>
      </c>
      <c r="L393">
        <v>104000</v>
      </c>
      <c r="M393">
        <v>14000</v>
      </c>
      <c r="N393">
        <v>790.05</v>
      </c>
    </row>
    <row r="394" spans="1:14" x14ac:dyDescent="0.3">
      <c r="A394" t="s">
        <v>14</v>
      </c>
      <c r="B394" s="1">
        <v>43565</v>
      </c>
      <c r="C394" s="1">
        <v>43643</v>
      </c>
      <c r="D394">
        <v>0</v>
      </c>
      <c r="E394">
        <v>0</v>
      </c>
      <c r="F394">
        <v>0</v>
      </c>
      <c r="G394">
        <v>802</v>
      </c>
      <c r="H394">
        <v>802</v>
      </c>
      <c r="I394">
        <v>801.8</v>
      </c>
      <c r="J394">
        <v>0</v>
      </c>
      <c r="K394">
        <v>0</v>
      </c>
      <c r="L394">
        <v>4000</v>
      </c>
      <c r="M394">
        <v>0</v>
      </c>
      <c r="N394">
        <v>790.05</v>
      </c>
    </row>
    <row r="395" spans="1:14" x14ac:dyDescent="0.3">
      <c r="A395" t="s">
        <v>14</v>
      </c>
      <c r="B395" s="1">
        <v>43566</v>
      </c>
      <c r="C395" s="1">
        <v>43580</v>
      </c>
      <c r="D395">
        <v>799.9</v>
      </c>
      <c r="E395">
        <v>803.45</v>
      </c>
      <c r="F395">
        <v>778.75</v>
      </c>
      <c r="G395">
        <v>788.25</v>
      </c>
      <c r="H395">
        <v>787.4</v>
      </c>
      <c r="I395">
        <v>788.25</v>
      </c>
      <c r="J395">
        <v>5062</v>
      </c>
      <c r="K395">
        <v>39851.370000000003</v>
      </c>
      <c r="L395">
        <v>15947000</v>
      </c>
      <c r="M395">
        <v>367000</v>
      </c>
      <c r="N395">
        <v>782.85</v>
      </c>
    </row>
    <row r="396" spans="1:14" x14ac:dyDescent="0.3">
      <c r="A396" t="s">
        <v>14</v>
      </c>
      <c r="B396" s="1">
        <v>43566</v>
      </c>
      <c r="C396" s="1">
        <v>43615</v>
      </c>
      <c r="D396">
        <v>806.1</v>
      </c>
      <c r="E396">
        <v>807.1</v>
      </c>
      <c r="F396">
        <v>784.35</v>
      </c>
      <c r="G396">
        <v>793.15</v>
      </c>
      <c r="H396">
        <v>791.25</v>
      </c>
      <c r="I396">
        <v>793.15</v>
      </c>
      <c r="J396">
        <v>79</v>
      </c>
      <c r="K396">
        <v>626.89</v>
      </c>
      <c r="L396">
        <v>116000</v>
      </c>
      <c r="M396">
        <v>12000</v>
      </c>
      <c r="N396">
        <v>782.85</v>
      </c>
    </row>
    <row r="397" spans="1:14" x14ac:dyDescent="0.3">
      <c r="A397" t="s">
        <v>14</v>
      </c>
      <c r="B397" s="1">
        <v>43566</v>
      </c>
      <c r="C397" s="1">
        <v>43643</v>
      </c>
      <c r="D397">
        <v>0</v>
      </c>
      <c r="E397">
        <v>0</v>
      </c>
      <c r="F397">
        <v>0</v>
      </c>
      <c r="G397">
        <v>802</v>
      </c>
      <c r="H397">
        <v>802</v>
      </c>
      <c r="I397">
        <v>794.35</v>
      </c>
      <c r="J397">
        <v>0</v>
      </c>
      <c r="K397">
        <v>0</v>
      </c>
      <c r="L397">
        <v>4000</v>
      </c>
      <c r="M397">
        <v>0</v>
      </c>
      <c r="N397">
        <v>782.85</v>
      </c>
    </row>
    <row r="398" spans="1:14" x14ac:dyDescent="0.3">
      <c r="A398" t="s">
        <v>14</v>
      </c>
      <c r="B398" s="1">
        <v>43567</v>
      </c>
      <c r="C398" s="1">
        <v>43580</v>
      </c>
      <c r="D398">
        <v>786.8</v>
      </c>
      <c r="E398">
        <v>796.2</v>
      </c>
      <c r="F398">
        <v>772.1</v>
      </c>
      <c r="G398">
        <v>779.75</v>
      </c>
      <c r="H398">
        <v>778.4</v>
      </c>
      <c r="I398">
        <v>779.75</v>
      </c>
      <c r="J398">
        <v>5480</v>
      </c>
      <c r="K398">
        <v>42868.28</v>
      </c>
      <c r="L398">
        <v>16592000</v>
      </c>
      <c r="M398">
        <v>645000</v>
      </c>
      <c r="N398">
        <v>776.95</v>
      </c>
    </row>
    <row r="399" spans="1:14" x14ac:dyDescent="0.3">
      <c r="A399" t="s">
        <v>14</v>
      </c>
      <c r="B399" s="1">
        <v>43567</v>
      </c>
      <c r="C399" s="1">
        <v>43615</v>
      </c>
      <c r="D399">
        <v>795.95</v>
      </c>
      <c r="E399">
        <v>800.55</v>
      </c>
      <c r="F399">
        <v>778.45</v>
      </c>
      <c r="G399">
        <v>784.95</v>
      </c>
      <c r="H399">
        <v>783.35</v>
      </c>
      <c r="I399">
        <v>784.95</v>
      </c>
      <c r="J399">
        <v>140</v>
      </c>
      <c r="K399">
        <v>1102.95</v>
      </c>
      <c r="L399">
        <v>147000</v>
      </c>
      <c r="M399">
        <v>31000</v>
      </c>
      <c r="N399">
        <v>776.95</v>
      </c>
    </row>
    <row r="400" spans="1:14" x14ac:dyDescent="0.3">
      <c r="A400" t="s">
        <v>14</v>
      </c>
      <c r="B400" s="1">
        <v>43567</v>
      </c>
      <c r="C400" s="1">
        <v>43643</v>
      </c>
      <c r="D400">
        <v>0</v>
      </c>
      <c r="E400">
        <v>0</v>
      </c>
      <c r="F400">
        <v>0</v>
      </c>
      <c r="G400">
        <v>802</v>
      </c>
      <c r="H400">
        <v>802</v>
      </c>
      <c r="I400">
        <v>788.25</v>
      </c>
      <c r="J400">
        <v>0</v>
      </c>
      <c r="K400">
        <v>0</v>
      </c>
      <c r="L400">
        <v>4000</v>
      </c>
      <c r="M400">
        <v>0</v>
      </c>
      <c r="N400">
        <v>776.95</v>
      </c>
    </row>
    <row r="401" spans="1:14" x14ac:dyDescent="0.3">
      <c r="A401" t="s">
        <v>14</v>
      </c>
      <c r="B401" s="1">
        <v>43570</v>
      </c>
      <c r="C401" s="1">
        <v>43580</v>
      </c>
      <c r="D401">
        <v>781</v>
      </c>
      <c r="E401">
        <v>783.6</v>
      </c>
      <c r="F401">
        <v>774.45</v>
      </c>
      <c r="G401">
        <v>779.3</v>
      </c>
      <c r="H401">
        <v>779.45</v>
      </c>
      <c r="I401">
        <v>779.3</v>
      </c>
      <c r="J401">
        <v>2884</v>
      </c>
      <c r="K401">
        <v>22460.1</v>
      </c>
      <c r="L401">
        <v>16647000</v>
      </c>
      <c r="M401">
        <v>55000</v>
      </c>
      <c r="N401">
        <v>777.6</v>
      </c>
    </row>
    <row r="402" spans="1:14" x14ac:dyDescent="0.3">
      <c r="A402" t="s">
        <v>14</v>
      </c>
      <c r="B402" s="1">
        <v>43570</v>
      </c>
      <c r="C402" s="1">
        <v>43615</v>
      </c>
      <c r="D402">
        <v>785.5</v>
      </c>
      <c r="E402">
        <v>788.75</v>
      </c>
      <c r="F402">
        <v>780.3</v>
      </c>
      <c r="G402">
        <v>784.8</v>
      </c>
      <c r="H402">
        <v>785.4</v>
      </c>
      <c r="I402">
        <v>784.8</v>
      </c>
      <c r="J402">
        <v>83</v>
      </c>
      <c r="K402">
        <v>650.53</v>
      </c>
      <c r="L402">
        <v>134000</v>
      </c>
      <c r="M402">
        <v>-13000</v>
      </c>
      <c r="N402">
        <v>777.6</v>
      </c>
    </row>
    <row r="403" spans="1:14" x14ac:dyDescent="0.3">
      <c r="A403" t="s">
        <v>14</v>
      </c>
      <c r="B403" s="1">
        <v>43570</v>
      </c>
      <c r="C403" s="1">
        <v>43643</v>
      </c>
      <c r="D403">
        <v>784.25</v>
      </c>
      <c r="E403">
        <v>784.25</v>
      </c>
      <c r="F403">
        <v>784.25</v>
      </c>
      <c r="G403">
        <v>784.25</v>
      </c>
      <c r="H403">
        <v>784.25</v>
      </c>
      <c r="I403">
        <v>788.45</v>
      </c>
      <c r="J403">
        <v>1</v>
      </c>
      <c r="K403">
        <v>7.84</v>
      </c>
      <c r="L403">
        <v>5000</v>
      </c>
      <c r="M403">
        <v>1000</v>
      </c>
      <c r="N403">
        <v>777.6</v>
      </c>
    </row>
    <row r="404" spans="1:14" x14ac:dyDescent="0.3">
      <c r="A404" t="s">
        <v>14</v>
      </c>
      <c r="B404" s="1">
        <v>43571</v>
      </c>
      <c r="C404" s="1">
        <v>43580</v>
      </c>
      <c r="D404">
        <v>781</v>
      </c>
      <c r="E404">
        <v>788</v>
      </c>
      <c r="F404">
        <v>776.25</v>
      </c>
      <c r="G404">
        <v>785.9</v>
      </c>
      <c r="H404">
        <v>786.05</v>
      </c>
      <c r="I404">
        <v>785.9</v>
      </c>
      <c r="J404">
        <v>3191</v>
      </c>
      <c r="K404">
        <v>24976.95</v>
      </c>
      <c r="L404">
        <v>16433000</v>
      </c>
      <c r="M404">
        <v>-214000</v>
      </c>
      <c r="N404">
        <v>782.4</v>
      </c>
    </row>
    <row r="405" spans="1:14" x14ac:dyDescent="0.3">
      <c r="A405" t="s">
        <v>14</v>
      </c>
      <c r="B405" s="1">
        <v>43571</v>
      </c>
      <c r="C405" s="1">
        <v>43615</v>
      </c>
      <c r="D405">
        <v>787</v>
      </c>
      <c r="E405">
        <v>792.5</v>
      </c>
      <c r="F405">
        <v>782.1</v>
      </c>
      <c r="G405">
        <v>791.55</v>
      </c>
      <c r="H405">
        <v>792.2</v>
      </c>
      <c r="I405">
        <v>791.55</v>
      </c>
      <c r="J405">
        <v>132</v>
      </c>
      <c r="K405">
        <v>1040.05</v>
      </c>
      <c r="L405">
        <v>152000</v>
      </c>
      <c r="M405">
        <v>18000</v>
      </c>
      <c r="N405">
        <v>782.4</v>
      </c>
    </row>
    <row r="406" spans="1:14" x14ac:dyDescent="0.3">
      <c r="A406" t="s">
        <v>14</v>
      </c>
      <c r="B406" s="1">
        <v>43571</v>
      </c>
      <c r="C406" s="1">
        <v>43643</v>
      </c>
      <c r="D406">
        <v>786.3</v>
      </c>
      <c r="E406">
        <v>786.3</v>
      </c>
      <c r="F406">
        <v>786.3</v>
      </c>
      <c r="G406">
        <v>786.3</v>
      </c>
      <c r="H406">
        <v>786.3</v>
      </c>
      <c r="I406">
        <v>793.25</v>
      </c>
      <c r="J406">
        <v>1</v>
      </c>
      <c r="K406">
        <v>7.86</v>
      </c>
      <c r="L406">
        <v>6000</v>
      </c>
      <c r="M406">
        <v>1000</v>
      </c>
      <c r="N406">
        <v>782.4</v>
      </c>
    </row>
    <row r="407" spans="1:14" x14ac:dyDescent="0.3">
      <c r="A407" t="s">
        <v>14</v>
      </c>
      <c r="B407" s="1">
        <v>43573</v>
      </c>
      <c r="C407" s="1">
        <v>43580</v>
      </c>
      <c r="D407">
        <v>787</v>
      </c>
      <c r="E407">
        <v>794.85</v>
      </c>
      <c r="F407">
        <v>779.25</v>
      </c>
      <c r="G407">
        <v>790.65</v>
      </c>
      <c r="H407">
        <v>790</v>
      </c>
      <c r="I407">
        <v>790.65</v>
      </c>
      <c r="J407">
        <v>3363</v>
      </c>
      <c r="K407">
        <v>26505.59</v>
      </c>
      <c r="L407">
        <v>16235000</v>
      </c>
      <c r="M407">
        <v>-198000</v>
      </c>
      <c r="N407">
        <v>789.55</v>
      </c>
    </row>
    <row r="408" spans="1:14" x14ac:dyDescent="0.3">
      <c r="A408" t="s">
        <v>14</v>
      </c>
      <c r="B408" s="1">
        <v>43573</v>
      </c>
      <c r="C408" s="1">
        <v>43615</v>
      </c>
      <c r="D408">
        <v>792.1</v>
      </c>
      <c r="E408">
        <v>800.45</v>
      </c>
      <c r="F408">
        <v>785.15</v>
      </c>
      <c r="G408">
        <v>795.95</v>
      </c>
      <c r="H408">
        <v>795.4</v>
      </c>
      <c r="I408">
        <v>795.95</v>
      </c>
      <c r="J408">
        <v>223</v>
      </c>
      <c r="K408">
        <v>1769.72</v>
      </c>
      <c r="L408">
        <v>218000</v>
      </c>
      <c r="M408">
        <v>66000</v>
      </c>
      <c r="N408">
        <v>789.55</v>
      </c>
    </row>
    <row r="409" spans="1:14" x14ac:dyDescent="0.3">
      <c r="A409" t="s">
        <v>14</v>
      </c>
      <c r="B409" s="1">
        <v>43573</v>
      </c>
      <c r="C409" s="1">
        <v>43643</v>
      </c>
      <c r="D409">
        <v>791.15</v>
      </c>
      <c r="E409">
        <v>800.15</v>
      </c>
      <c r="F409">
        <v>791.15</v>
      </c>
      <c r="G409">
        <v>800.1</v>
      </c>
      <c r="H409">
        <v>800</v>
      </c>
      <c r="I409">
        <v>800.1</v>
      </c>
      <c r="J409">
        <v>5</v>
      </c>
      <c r="K409">
        <v>39.869999999999997</v>
      </c>
      <c r="L409">
        <v>7000</v>
      </c>
      <c r="M409">
        <v>1000</v>
      </c>
      <c r="N409">
        <v>789.55</v>
      </c>
    </row>
    <row r="410" spans="1:14" x14ac:dyDescent="0.3">
      <c r="A410" t="s">
        <v>14</v>
      </c>
      <c r="B410" s="1">
        <v>43577</v>
      </c>
      <c r="C410" s="1">
        <v>43580</v>
      </c>
      <c r="D410">
        <v>787.4</v>
      </c>
      <c r="E410">
        <v>789.75</v>
      </c>
      <c r="F410">
        <v>774.1</v>
      </c>
      <c r="G410">
        <v>780.2</v>
      </c>
      <c r="H410">
        <v>779.25</v>
      </c>
      <c r="I410">
        <v>780.2</v>
      </c>
      <c r="J410">
        <v>5970</v>
      </c>
      <c r="K410">
        <v>46702.66</v>
      </c>
      <c r="L410">
        <v>13293000</v>
      </c>
      <c r="M410">
        <v>-2942000</v>
      </c>
      <c r="N410">
        <v>780.15</v>
      </c>
    </row>
    <row r="411" spans="1:14" x14ac:dyDescent="0.3">
      <c r="A411" t="s">
        <v>14</v>
      </c>
      <c r="B411" s="1">
        <v>43577</v>
      </c>
      <c r="C411" s="1">
        <v>43615</v>
      </c>
      <c r="D411">
        <v>791.7</v>
      </c>
      <c r="E411">
        <v>794.85</v>
      </c>
      <c r="F411">
        <v>780.3</v>
      </c>
      <c r="G411">
        <v>786.35</v>
      </c>
      <c r="H411">
        <v>786</v>
      </c>
      <c r="I411">
        <v>786.35</v>
      </c>
      <c r="J411">
        <v>3572</v>
      </c>
      <c r="K411">
        <v>28174.27</v>
      </c>
      <c r="L411">
        <v>3271000</v>
      </c>
      <c r="M411">
        <v>3053000</v>
      </c>
      <c r="N411">
        <v>780.15</v>
      </c>
    </row>
    <row r="412" spans="1:14" x14ac:dyDescent="0.3">
      <c r="A412" t="s">
        <v>14</v>
      </c>
      <c r="B412" s="1">
        <v>43577</v>
      </c>
      <c r="C412" s="1">
        <v>43643</v>
      </c>
      <c r="D412">
        <v>791.55</v>
      </c>
      <c r="E412">
        <v>796.45</v>
      </c>
      <c r="F412">
        <v>790.75</v>
      </c>
      <c r="G412">
        <v>794.4</v>
      </c>
      <c r="H412">
        <v>790.75</v>
      </c>
      <c r="I412">
        <v>794.4</v>
      </c>
      <c r="J412">
        <v>9</v>
      </c>
      <c r="K412">
        <v>71.45</v>
      </c>
      <c r="L412">
        <v>15000</v>
      </c>
      <c r="M412">
        <v>8000</v>
      </c>
      <c r="N412">
        <v>780.15</v>
      </c>
    </row>
    <row r="413" spans="1:14" x14ac:dyDescent="0.3">
      <c r="A413" t="s">
        <v>14</v>
      </c>
      <c r="B413" s="1">
        <v>43578</v>
      </c>
      <c r="C413" s="1">
        <v>43580</v>
      </c>
      <c r="D413">
        <v>781.75</v>
      </c>
      <c r="E413">
        <v>793.5</v>
      </c>
      <c r="F413">
        <v>776.9</v>
      </c>
      <c r="G413">
        <v>779.45</v>
      </c>
      <c r="H413">
        <v>780</v>
      </c>
      <c r="I413">
        <v>779.45</v>
      </c>
      <c r="J413">
        <v>7379</v>
      </c>
      <c r="K413">
        <v>57982.42</v>
      </c>
      <c r="L413">
        <v>9211000</v>
      </c>
      <c r="M413">
        <v>-4082000</v>
      </c>
      <c r="N413">
        <v>778.6</v>
      </c>
    </row>
    <row r="414" spans="1:14" x14ac:dyDescent="0.3">
      <c r="A414" t="s">
        <v>14</v>
      </c>
      <c r="B414" s="1">
        <v>43578</v>
      </c>
      <c r="C414" s="1">
        <v>43615</v>
      </c>
      <c r="D414">
        <v>785.1</v>
      </c>
      <c r="E414">
        <v>798.5</v>
      </c>
      <c r="F414">
        <v>784</v>
      </c>
      <c r="G414">
        <v>785.7</v>
      </c>
      <c r="H414">
        <v>785.75</v>
      </c>
      <c r="I414">
        <v>785.7</v>
      </c>
      <c r="J414">
        <v>4883</v>
      </c>
      <c r="K414">
        <v>38644.51</v>
      </c>
      <c r="L414">
        <v>7242000</v>
      </c>
      <c r="M414">
        <v>3971000</v>
      </c>
      <c r="N414">
        <v>778.6</v>
      </c>
    </row>
    <row r="415" spans="1:14" x14ac:dyDescent="0.3">
      <c r="A415" t="s">
        <v>14</v>
      </c>
      <c r="B415" s="1">
        <v>43578</v>
      </c>
      <c r="C415" s="1">
        <v>43643</v>
      </c>
      <c r="D415">
        <v>797.95</v>
      </c>
      <c r="E415">
        <v>801.1</v>
      </c>
      <c r="F415">
        <v>789.4</v>
      </c>
      <c r="G415">
        <v>789.75</v>
      </c>
      <c r="H415">
        <v>789.7</v>
      </c>
      <c r="I415">
        <v>789.75</v>
      </c>
      <c r="J415">
        <v>21</v>
      </c>
      <c r="K415">
        <v>166.81</v>
      </c>
      <c r="L415">
        <v>16000</v>
      </c>
      <c r="M415">
        <v>1000</v>
      </c>
      <c r="N415">
        <v>778.6</v>
      </c>
    </row>
    <row r="416" spans="1:14" x14ac:dyDescent="0.3">
      <c r="A416" t="s">
        <v>14</v>
      </c>
      <c r="B416" s="1">
        <v>43579</v>
      </c>
      <c r="C416" s="1">
        <v>43580</v>
      </c>
      <c r="D416">
        <v>779.35</v>
      </c>
      <c r="E416">
        <v>789</v>
      </c>
      <c r="F416">
        <v>776.65</v>
      </c>
      <c r="G416">
        <v>787.25</v>
      </c>
      <c r="H416">
        <v>787.4</v>
      </c>
      <c r="I416">
        <v>787.25</v>
      </c>
      <c r="J416">
        <v>7168</v>
      </c>
      <c r="K416">
        <v>56040.12</v>
      </c>
      <c r="L416">
        <v>4489000</v>
      </c>
      <c r="M416">
        <v>-4722000</v>
      </c>
      <c r="N416">
        <v>785.3</v>
      </c>
    </row>
    <row r="417" spans="1:14" x14ac:dyDescent="0.3">
      <c r="A417" t="s">
        <v>14</v>
      </c>
      <c r="B417" s="1">
        <v>43579</v>
      </c>
      <c r="C417" s="1">
        <v>43615</v>
      </c>
      <c r="D417">
        <v>786.5</v>
      </c>
      <c r="E417">
        <v>794.9</v>
      </c>
      <c r="F417">
        <v>782.3</v>
      </c>
      <c r="G417">
        <v>793.1</v>
      </c>
      <c r="H417">
        <v>793.55</v>
      </c>
      <c r="I417">
        <v>793.1</v>
      </c>
      <c r="J417">
        <v>5649</v>
      </c>
      <c r="K417">
        <v>44496.45</v>
      </c>
      <c r="L417">
        <v>11787000</v>
      </c>
      <c r="M417">
        <v>4545000</v>
      </c>
      <c r="N417">
        <v>785.3</v>
      </c>
    </row>
    <row r="418" spans="1:14" x14ac:dyDescent="0.3">
      <c r="A418" t="s">
        <v>14</v>
      </c>
      <c r="B418" s="1">
        <v>43579</v>
      </c>
      <c r="C418" s="1">
        <v>43643</v>
      </c>
      <c r="D418">
        <v>789.75</v>
      </c>
      <c r="E418">
        <v>789.8</v>
      </c>
      <c r="F418">
        <v>789</v>
      </c>
      <c r="G418">
        <v>789</v>
      </c>
      <c r="H418">
        <v>789</v>
      </c>
      <c r="I418">
        <v>795.15</v>
      </c>
      <c r="J418">
        <v>4</v>
      </c>
      <c r="K418">
        <v>31.58</v>
      </c>
      <c r="L418">
        <v>17000</v>
      </c>
      <c r="M418">
        <v>1000</v>
      </c>
      <c r="N418">
        <v>785.3</v>
      </c>
    </row>
    <row r="419" spans="1:14" x14ac:dyDescent="0.3">
      <c r="A419" t="s">
        <v>14</v>
      </c>
      <c r="B419" s="1">
        <v>43580</v>
      </c>
      <c r="C419" s="1">
        <v>43580</v>
      </c>
      <c r="D419">
        <v>784.6</v>
      </c>
      <c r="E419">
        <v>816.5</v>
      </c>
      <c r="F419">
        <v>784.6</v>
      </c>
      <c r="G419">
        <v>794.85</v>
      </c>
      <c r="H419">
        <v>795.65</v>
      </c>
      <c r="I419">
        <v>795.55</v>
      </c>
      <c r="J419">
        <v>10787</v>
      </c>
      <c r="K419">
        <v>86765.26</v>
      </c>
      <c r="L419">
        <v>1009000</v>
      </c>
      <c r="M419">
        <v>-3480000</v>
      </c>
      <c r="N419">
        <v>795.55</v>
      </c>
    </row>
    <row r="420" spans="1:14" x14ac:dyDescent="0.3">
      <c r="A420" t="s">
        <v>14</v>
      </c>
      <c r="B420" s="1">
        <v>43580</v>
      </c>
      <c r="C420" s="1">
        <v>43615</v>
      </c>
      <c r="D420">
        <v>793.2</v>
      </c>
      <c r="E420">
        <v>822</v>
      </c>
      <c r="F420">
        <v>791</v>
      </c>
      <c r="G420">
        <v>803.65</v>
      </c>
      <c r="H420">
        <v>807.5</v>
      </c>
      <c r="I420">
        <v>803.65</v>
      </c>
      <c r="J420">
        <v>10358</v>
      </c>
      <c r="K420">
        <v>83965.84</v>
      </c>
      <c r="L420">
        <v>16109000</v>
      </c>
      <c r="M420">
        <v>4322000</v>
      </c>
      <c r="N420">
        <v>795.55</v>
      </c>
    </row>
    <row r="421" spans="1:14" x14ac:dyDescent="0.3">
      <c r="A421" t="s">
        <v>14</v>
      </c>
      <c r="B421" s="1">
        <v>43580</v>
      </c>
      <c r="C421" s="1">
        <v>43643</v>
      </c>
      <c r="D421">
        <v>804</v>
      </c>
      <c r="E421">
        <v>825</v>
      </c>
      <c r="F421">
        <v>804</v>
      </c>
      <c r="G421">
        <v>807.8</v>
      </c>
      <c r="H421">
        <v>811.25</v>
      </c>
      <c r="I421">
        <v>807.8</v>
      </c>
      <c r="J421">
        <v>39</v>
      </c>
      <c r="K421">
        <v>319.24</v>
      </c>
      <c r="L421">
        <v>40000</v>
      </c>
      <c r="M421">
        <v>23000</v>
      </c>
      <c r="N421">
        <v>795.55</v>
      </c>
    </row>
    <row r="422" spans="1:14" x14ac:dyDescent="0.3">
      <c r="A422" t="s">
        <v>14</v>
      </c>
      <c r="B422" s="1">
        <v>43581</v>
      </c>
      <c r="C422" s="1">
        <v>43615</v>
      </c>
      <c r="D422">
        <v>808</v>
      </c>
      <c r="E422">
        <v>842.45</v>
      </c>
      <c r="F422">
        <v>808</v>
      </c>
      <c r="G422">
        <v>838.05</v>
      </c>
      <c r="H422">
        <v>842.25</v>
      </c>
      <c r="I422">
        <v>838.05</v>
      </c>
      <c r="J422">
        <v>12250</v>
      </c>
      <c r="K422">
        <v>101756.25</v>
      </c>
      <c r="L422">
        <v>17047000</v>
      </c>
      <c r="M422">
        <v>938000</v>
      </c>
      <c r="N422">
        <v>831.15</v>
      </c>
    </row>
    <row r="423" spans="1:14" x14ac:dyDescent="0.3">
      <c r="A423" t="s">
        <v>14</v>
      </c>
      <c r="B423" s="1">
        <v>43581</v>
      </c>
      <c r="C423" s="1">
        <v>43643</v>
      </c>
      <c r="D423">
        <v>820</v>
      </c>
      <c r="E423">
        <v>846.45</v>
      </c>
      <c r="F423">
        <v>820</v>
      </c>
      <c r="G423">
        <v>844.05</v>
      </c>
      <c r="H423">
        <v>846.45</v>
      </c>
      <c r="I423">
        <v>844.05</v>
      </c>
      <c r="J423">
        <v>94</v>
      </c>
      <c r="K423">
        <v>785.53</v>
      </c>
      <c r="L423">
        <v>77000</v>
      </c>
      <c r="M423">
        <v>37000</v>
      </c>
      <c r="N423">
        <v>831.15</v>
      </c>
    </row>
    <row r="424" spans="1:14" x14ac:dyDescent="0.3">
      <c r="A424" t="s">
        <v>14</v>
      </c>
      <c r="B424" s="1">
        <v>43581</v>
      </c>
      <c r="C424" s="1">
        <v>43671</v>
      </c>
      <c r="D424">
        <v>0</v>
      </c>
      <c r="E424">
        <v>0</v>
      </c>
      <c r="F424">
        <v>0</v>
      </c>
      <c r="G424">
        <v>809.75</v>
      </c>
      <c r="H424">
        <v>0</v>
      </c>
      <c r="I424">
        <v>845.85</v>
      </c>
      <c r="J424">
        <v>0</v>
      </c>
      <c r="K424">
        <v>0</v>
      </c>
      <c r="L424">
        <v>0</v>
      </c>
      <c r="M424">
        <v>0</v>
      </c>
      <c r="N424">
        <v>831.15</v>
      </c>
    </row>
    <row r="425" spans="1:14" x14ac:dyDescent="0.3">
      <c r="A425" t="s">
        <v>14</v>
      </c>
      <c r="B425" s="1">
        <v>43585</v>
      </c>
      <c r="C425" s="1">
        <v>43615</v>
      </c>
      <c r="D425">
        <v>839.05</v>
      </c>
      <c r="E425">
        <v>842.95</v>
      </c>
      <c r="F425">
        <v>816</v>
      </c>
      <c r="G425">
        <v>824.1</v>
      </c>
      <c r="H425">
        <v>822.8</v>
      </c>
      <c r="I425">
        <v>824.1</v>
      </c>
      <c r="J425">
        <v>8101</v>
      </c>
      <c r="K425">
        <v>67205.62</v>
      </c>
      <c r="L425">
        <v>17370000</v>
      </c>
      <c r="M425">
        <v>323000</v>
      </c>
      <c r="N425">
        <v>819.05</v>
      </c>
    </row>
    <row r="426" spans="1:14" x14ac:dyDescent="0.3">
      <c r="A426" t="s">
        <v>14</v>
      </c>
      <c r="B426" s="1">
        <v>43585</v>
      </c>
      <c r="C426" s="1">
        <v>43643</v>
      </c>
      <c r="D426">
        <v>844</v>
      </c>
      <c r="E426">
        <v>845.15</v>
      </c>
      <c r="F426">
        <v>822.3</v>
      </c>
      <c r="G426">
        <v>828.55</v>
      </c>
      <c r="H426">
        <v>827.45</v>
      </c>
      <c r="I426">
        <v>828.55</v>
      </c>
      <c r="J426">
        <v>116</v>
      </c>
      <c r="K426">
        <v>966.82</v>
      </c>
      <c r="L426">
        <v>79000</v>
      </c>
      <c r="M426">
        <v>2000</v>
      </c>
      <c r="N426">
        <v>819.05</v>
      </c>
    </row>
    <row r="427" spans="1:14" x14ac:dyDescent="0.3">
      <c r="A427" t="s">
        <v>14</v>
      </c>
      <c r="B427" s="1">
        <v>43585</v>
      </c>
      <c r="C427" s="1">
        <v>43671</v>
      </c>
      <c r="D427">
        <v>0</v>
      </c>
      <c r="E427">
        <v>0</v>
      </c>
      <c r="F427">
        <v>0</v>
      </c>
      <c r="G427">
        <v>809.75</v>
      </c>
      <c r="H427">
        <v>0</v>
      </c>
      <c r="I427">
        <v>832.9</v>
      </c>
      <c r="J427">
        <v>0</v>
      </c>
      <c r="K427">
        <v>0</v>
      </c>
      <c r="L427">
        <v>0</v>
      </c>
      <c r="M427">
        <v>0</v>
      </c>
      <c r="N427">
        <v>819.05</v>
      </c>
    </row>
    <row r="428" spans="1:14" x14ac:dyDescent="0.3">
      <c r="A428" t="s">
        <v>14</v>
      </c>
      <c r="B428" s="1">
        <v>43587</v>
      </c>
      <c r="C428" s="1">
        <v>43615</v>
      </c>
      <c r="D428">
        <v>821</v>
      </c>
      <c r="E428">
        <v>834</v>
      </c>
      <c r="F428">
        <v>793.35</v>
      </c>
      <c r="G428">
        <v>802.15</v>
      </c>
      <c r="H428">
        <v>796.9</v>
      </c>
      <c r="I428">
        <v>802.15</v>
      </c>
      <c r="J428">
        <v>7264</v>
      </c>
      <c r="K428">
        <v>59287.07</v>
      </c>
      <c r="L428">
        <v>17651000</v>
      </c>
      <c r="M428">
        <v>281000</v>
      </c>
      <c r="N428">
        <v>799.3</v>
      </c>
    </row>
    <row r="429" spans="1:14" x14ac:dyDescent="0.3">
      <c r="A429" t="s">
        <v>14</v>
      </c>
      <c r="B429" s="1">
        <v>43587</v>
      </c>
      <c r="C429" s="1">
        <v>43643</v>
      </c>
      <c r="D429">
        <v>830.3</v>
      </c>
      <c r="E429">
        <v>835</v>
      </c>
      <c r="F429">
        <v>798.9</v>
      </c>
      <c r="G429">
        <v>807.65</v>
      </c>
      <c r="H429">
        <v>802.3</v>
      </c>
      <c r="I429">
        <v>807.65</v>
      </c>
      <c r="J429">
        <v>80</v>
      </c>
      <c r="K429">
        <v>652.54999999999995</v>
      </c>
      <c r="L429">
        <v>80000</v>
      </c>
      <c r="M429">
        <v>1000</v>
      </c>
      <c r="N429">
        <v>799.3</v>
      </c>
    </row>
    <row r="430" spans="1:14" x14ac:dyDescent="0.3">
      <c r="A430" t="s">
        <v>14</v>
      </c>
      <c r="B430" s="1">
        <v>43587</v>
      </c>
      <c r="C430" s="1">
        <v>43671</v>
      </c>
      <c r="D430">
        <v>829.95</v>
      </c>
      <c r="E430">
        <v>829.95</v>
      </c>
      <c r="F430">
        <v>826</v>
      </c>
      <c r="G430">
        <v>826</v>
      </c>
      <c r="H430">
        <v>826</v>
      </c>
      <c r="I430">
        <v>812.55</v>
      </c>
      <c r="J430">
        <v>2</v>
      </c>
      <c r="K430">
        <v>16.559999999999999</v>
      </c>
      <c r="L430">
        <v>1000</v>
      </c>
      <c r="M430">
        <v>1000</v>
      </c>
      <c r="N430">
        <v>799.3</v>
      </c>
    </row>
    <row r="431" spans="1:14" x14ac:dyDescent="0.3">
      <c r="A431" t="s">
        <v>14</v>
      </c>
      <c r="B431" s="1">
        <v>43588</v>
      </c>
      <c r="C431" s="1">
        <v>43615</v>
      </c>
      <c r="D431">
        <v>801.05</v>
      </c>
      <c r="E431">
        <v>802.8</v>
      </c>
      <c r="F431">
        <v>781.75</v>
      </c>
      <c r="G431">
        <v>785.3</v>
      </c>
      <c r="H431">
        <v>784.65</v>
      </c>
      <c r="I431">
        <v>785.3</v>
      </c>
      <c r="J431">
        <v>4552</v>
      </c>
      <c r="K431">
        <v>35967.25</v>
      </c>
      <c r="L431">
        <v>17365000</v>
      </c>
      <c r="M431">
        <v>-286000</v>
      </c>
      <c r="N431">
        <v>779.05</v>
      </c>
    </row>
    <row r="432" spans="1:14" x14ac:dyDescent="0.3">
      <c r="A432" t="s">
        <v>14</v>
      </c>
      <c r="B432" s="1">
        <v>43588</v>
      </c>
      <c r="C432" s="1">
        <v>43643</v>
      </c>
      <c r="D432">
        <v>800.25</v>
      </c>
      <c r="E432">
        <v>802.05</v>
      </c>
      <c r="F432">
        <v>787.05</v>
      </c>
      <c r="G432">
        <v>789.45</v>
      </c>
      <c r="H432">
        <v>789.2</v>
      </c>
      <c r="I432">
        <v>789.45</v>
      </c>
      <c r="J432">
        <v>59</v>
      </c>
      <c r="K432">
        <v>468.91</v>
      </c>
      <c r="L432">
        <v>75000</v>
      </c>
      <c r="M432">
        <v>-5000</v>
      </c>
      <c r="N432">
        <v>779.05</v>
      </c>
    </row>
    <row r="433" spans="1:14" x14ac:dyDescent="0.3">
      <c r="A433" t="s">
        <v>14</v>
      </c>
      <c r="B433" s="1">
        <v>43588</v>
      </c>
      <c r="C433" s="1">
        <v>43671</v>
      </c>
      <c r="D433">
        <v>798.3</v>
      </c>
      <c r="E433">
        <v>798.75</v>
      </c>
      <c r="F433">
        <v>794</v>
      </c>
      <c r="G433">
        <v>794</v>
      </c>
      <c r="H433">
        <v>794</v>
      </c>
      <c r="I433">
        <v>791.8</v>
      </c>
      <c r="J433">
        <v>3</v>
      </c>
      <c r="K433">
        <v>23.91</v>
      </c>
      <c r="L433">
        <v>3000</v>
      </c>
      <c r="M433">
        <v>2000</v>
      </c>
      <c r="N433">
        <v>779.05</v>
      </c>
    </row>
    <row r="434" spans="1:14" x14ac:dyDescent="0.3">
      <c r="A434" t="s">
        <v>14</v>
      </c>
      <c r="B434" s="1">
        <v>43591</v>
      </c>
      <c r="C434" s="1">
        <v>43615</v>
      </c>
      <c r="D434">
        <v>777.1</v>
      </c>
      <c r="E434">
        <v>790.45</v>
      </c>
      <c r="F434">
        <v>776.3</v>
      </c>
      <c r="G434">
        <v>782</v>
      </c>
      <c r="H434">
        <v>780.5</v>
      </c>
      <c r="I434">
        <v>782</v>
      </c>
      <c r="J434">
        <v>3611</v>
      </c>
      <c r="K434">
        <v>28350.41</v>
      </c>
      <c r="L434">
        <v>17344000</v>
      </c>
      <c r="M434">
        <v>-21000</v>
      </c>
      <c r="N434">
        <v>778.9</v>
      </c>
    </row>
    <row r="435" spans="1:14" x14ac:dyDescent="0.3">
      <c r="A435" t="s">
        <v>14</v>
      </c>
      <c r="B435" s="1">
        <v>43591</v>
      </c>
      <c r="C435" s="1">
        <v>43643</v>
      </c>
      <c r="D435">
        <v>785</v>
      </c>
      <c r="E435">
        <v>793.9</v>
      </c>
      <c r="F435">
        <v>784.75</v>
      </c>
      <c r="G435">
        <v>787</v>
      </c>
      <c r="H435">
        <v>784.75</v>
      </c>
      <c r="I435">
        <v>787</v>
      </c>
      <c r="J435">
        <v>35</v>
      </c>
      <c r="K435">
        <v>276.44</v>
      </c>
      <c r="L435">
        <v>78000</v>
      </c>
      <c r="M435">
        <v>3000</v>
      </c>
      <c r="N435">
        <v>778.9</v>
      </c>
    </row>
    <row r="436" spans="1:14" x14ac:dyDescent="0.3">
      <c r="A436" t="s">
        <v>14</v>
      </c>
      <c r="B436" s="1">
        <v>43591</v>
      </c>
      <c r="C436" s="1">
        <v>43671</v>
      </c>
      <c r="D436">
        <v>0</v>
      </c>
      <c r="E436">
        <v>0</v>
      </c>
      <c r="F436">
        <v>0</v>
      </c>
      <c r="G436">
        <v>794</v>
      </c>
      <c r="H436">
        <v>794</v>
      </c>
      <c r="I436">
        <v>791.2</v>
      </c>
      <c r="J436">
        <v>0</v>
      </c>
      <c r="K436">
        <v>0</v>
      </c>
      <c r="L436">
        <v>3000</v>
      </c>
      <c r="M436">
        <v>0</v>
      </c>
      <c r="N436">
        <v>778.9</v>
      </c>
    </row>
    <row r="437" spans="1:14" x14ac:dyDescent="0.3">
      <c r="A437" t="s">
        <v>14</v>
      </c>
      <c r="B437" s="1">
        <v>43592</v>
      </c>
      <c r="C437" s="1">
        <v>43615</v>
      </c>
      <c r="D437">
        <v>784.1</v>
      </c>
      <c r="E437">
        <v>792.5</v>
      </c>
      <c r="F437">
        <v>767.1</v>
      </c>
      <c r="G437">
        <v>772.8</v>
      </c>
      <c r="H437">
        <v>773.2</v>
      </c>
      <c r="I437">
        <v>772.8</v>
      </c>
      <c r="J437">
        <v>5064</v>
      </c>
      <c r="K437">
        <v>39567.279999999999</v>
      </c>
      <c r="L437">
        <v>17256000</v>
      </c>
      <c r="M437">
        <v>-88000</v>
      </c>
      <c r="N437">
        <v>770.7</v>
      </c>
    </row>
    <row r="438" spans="1:14" x14ac:dyDescent="0.3">
      <c r="A438" t="s">
        <v>14</v>
      </c>
      <c r="B438" s="1">
        <v>43592</v>
      </c>
      <c r="C438" s="1">
        <v>43643</v>
      </c>
      <c r="D438">
        <v>790.55</v>
      </c>
      <c r="E438">
        <v>795.6</v>
      </c>
      <c r="F438">
        <v>772.75</v>
      </c>
      <c r="G438">
        <v>777.2</v>
      </c>
      <c r="H438">
        <v>779.8</v>
      </c>
      <c r="I438">
        <v>777.2</v>
      </c>
      <c r="J438">
        <v>66</v>
      </c>
      <c r="K438">
        <v>516.41</v>
      </c>
      <c r="L438">
        <v>95000</v>
      </c>
      <c r="M438">
        <v>17000</v>
      </c>
      <c r="N438">
        <v>770.7</v>
      </c>
    </row>
    <row r="439" spans="1:14" x14ac:dyDescent="0.3">
      <c r="A439" t="s">
        <v>14</v>
      </c>
      <c r="B439" s="1">
        <v>43592</v>
      </c>
      <c r="C439" s="1">
        <v>43671</v>
      </c>
      <c r="D439">
        <v>797</v>
      </c>
      <c r="E439">
        <v>797.05</v>
      </c>
      <c r="F439">
        <v>777.8</v>
      </c>
      <c r="G439">
        <v>777.85</v>
      </c>
      <c r="H439">
        <v>777.9</v>
      </c>
      <c r="I439">
        <v>777.85</v>
      </c>
      <c r="J439">
        <v>8</v>
      </c>
      <c r="K439">
        <v>63</v>
      </c>
      <c r="L439">
        <v>4000</v>
      </c>
      <c r="M439">
        <v>1000</v>
      </c>
      <c r="N439">
        <v>770.7</v>
      </c>
    </row>
    <row r="440" spans="1:14" x14ac:dyDescent="0.3">
      <c r="A440" t="s">
        <v>14</v>
      </c>
      <c r="B440" s="1">
        <v>43593</v>
      </c>
      <c r="C440" s="1">
        <v>43615</v>
      </c>
      <c r="D440">
        <v>771.8</v>
      </c>
      <c r="E440">
        <v>779.45</v>
      </c>
      <c r="F440">
        <v>759.4</v>
      </c>
      <c r="G440">
        <v>768.05</v>
      </c>
      <c r="H440">
        <v>768</v>
      </c>
      <c r="I440">
        <v>768.05</v>
      </c>
      <c r="J440">
        <v>4327</v>
      </c>
      <c r="K440">
        <v>33308.85</v>
      </c>
      <c r="L440">
        <v>17051000</v>
      </c>
      <c r="M440">
        <v>-205000</v>
      </c>
      <c r="N440">
        <v>765.2</v>
      </c>
    </row>
    <row r="441" spans="1:14" x14ac:dyDescent="0.3">
      <c r="A441" t="s">
        <v>14</v>
      </c>
      <c r="B441" s="1">
        <v>43593</v>
      </c>
      <c r="C441" s="1">
        <v>43643</v>
      </c>
      <c r="D441">
        <v>774</v>
      </c>
      <c r="E441">
        <v>783.2</v>
      </c>
      <c r="F441">
        <v>766.6</v>
      </c>
      <c r="G441">
        <v>772.55</v>
      </c>
      <c r="H441">
        <v>772</v>
      </c>
      <c r="I441">
        <v>772.55</v>
      </c>
      <c r="J441">
        <v>60</v>
      </c>
      <c r="K441">
        <v>464.99</v>
      </c>
      <c r="L441">
        <v>99000</v>
      </c>
      <c r="M441">
        <v>4000</v>
      </c>
      <c r="N441">
        <v>765.2</v>
      </c>
    </row>
    <row r="442" spans="1:14" x14ac:dyDescent="0.3">
      <c r="A442" t="s">
        <v>14</v>
      </c>
      <c r="B442" s="1">
        <v>43593</v>
      </c>
      <c r="C442" s="1">
        <v>43671</v>
      </c>
      <c r="D442">
        <v>0</v>
      </c>
      <c r="E442">
        <v>0</v>
      </c>
      <c r="F442">
        <v>0</v>
      </c>
      <c r="G442">
        <v>777.85</v>
      </c>
      <c r="H442">
        <v>777.9</v>
      </c>
      <c r="I442">
        <v>776.95</v>
      </c>
      <c r="J442">
        <v>0</v>
      </c>
      <c r="K442">
        <v>0</v>
      </c>
      <c r="L442">
        <v>4000</v>
      </c>
      <c r="M442">
        <v>0</v>
      </c>
      <c r="N442">
        <v>765.2</v>
      </c>
    </row>
    <row r="443" spans="1:14" x14ac:dyDescent="0.3">
      <c r="A443" t="s">
        <v>14</v>
      </c>
      <c r="B443" s="1">
        <v>43594</v>
      </c>
      <c r="C443" s="1">
        <v>43615</v>
      </c>
      <c r="D443">
        <v>767.25</v>
      </c>
      <c r="E443">
        <v>770.6</v>
      </c>
      <c r="F443">
        <v>753.55</v>
      </c>
      <c r="G443">
        <v>760</v>
      </c>
      <c r="H443">
        <v>759.95</v>
      </c>
      <c r="I443">
        <v>760</v>
      </c>
      <c r="J443">
        <v>3400</v>
      </c>
      <c r="K443">
        <v>25896.7</v>
      </c>
      <c r="L443">
        <v>17236000</v>
      </c>
      <c r="M443">
        <v>185000</v>
      </c>
      <c r="N443">
        <v>756.65</v>
      </c>
    </row>
    <row r="444" spans="1:14" x14ac:dyDescent="0.3">
      <c r="A444" t="s">
        <v>14</v>
      </c>
      <c r="B444" s="1">
        <v>43594</v>
      </c>
      <c r="C444" s="1">
        <v>43643</v>
      </c>
      <c r="D444">
        <v>773.25</v>
      </c>
      <c r="E444">
        <v>774.3</v>
      </c>
      <c r="F444">
        <v>758.85</v>
      </c>
      <c r="G444">
        <v>764.45</v>
      </c>
      <c r="H444">
        <v>763.2</v>
      </c>
      <c r="I444">
        <v>764.45</v>
      </c>
      <c r="J444">
        <v>80</v>
      </c>
      <c r="K444">
        <v>612.34</v>
      </c>
      <c r="L444">
        <v>105000</v>
      </c>
      <c r="M444">
        <v>6000</v>
      </c>
      <c r="N444">
        <v>756.65</v>
      </c>
    </row>
    <row r="445" spans="1:14" x14ac:dyDescent="0.3">
      <c r="A445" t="s">
        <v>14</v>
      </c>
      <c r="B445" s="1">
        <v>43594</v>
      </c>
      <c r="C445" s="1">
        <v>43671</v>
      </c>
      <c r="D445">
        <v>0</v>
      </c>
      <c r="E445">
        <v>0</v>
      </c>
      <c r="F445">
        <v>0</v>
      </c>
      <c r="G445">
        <v>777.85</v>
      </c>
      <c r="H445">
        <v>777.9</v>
      </c>
      <c r="I445">
        <v>768.15</v>
      </c>
      <c r="J445">
        <v>0</v>
      </c>
      <c r="K445">
        <v>0</v>
      </c>
      <c r="L445">
        <v>4000</v>
      </c>
      <c r="M445">
        <v>0</v>
      </c>
      <c r="N445">
        <v>756.65</v>
      </c>
    </row>
    <row r="446" spans="1:14" x14ac:dyDescent="0.3">
      <c r="A446" t="s">
        <v>14</v>
      </c>
      <c r="B446" s="1">
        <v>43595</v>
      </c>
      <c r="C446" s="1">
        <v>43615</v>
      </c>
      <c r="D446">
        <v>758</v>
      </c>
      <c r="E446">
        <v>765.4</v>
      </c>
      <c r="F446">
        <v>748</v>
      </c>
      <c r="G446">
        <v>752.4</v>
      </c>
      <c r="H446">
        <v>750</v>
      </c>
      <c r="I446">
        <v>752.4</v>
      </c>
      <c r="J446">
        <v>2896</v>
      </c>
      <c r="K446">
        <v>21896.18</v>
      </c>
      <c r="L446">
        <v>17194000</v>
      </c>
      <c r="M446">
        <v>-42000</v>
      </c>
      <c r="N446">
        <v>748.25</v>
      </c>
    </row>
    <row r="447" spans="1:14" x14ac:dyDescent="0.3">
      <c r="A447" t="s">
        <v>14</v>
      </c>
      <c r="B447" s="1">
        <v>43595</v>
      </c>
      <c r="C447" s="1">
        <v>43643</v>
      </c>
      <c r="D447">
        <v>763</v>
      </c>
      <c r="E447">
        <v>765</v>
      </c>
      <c r="F447">
        <v>755</v>
      </c>
      <c r="G447">
        <v>756</v>
      </c>
      <c r="H447">
        <v>755</v>
      </c>
      <c r="I447">
        <v>756</v>
      </c>
      <c r="J447">
        <v>35</v>
      </c>
      <c r="K447">
        <v>266.12</v>
      </c>
      <c r="L447">
        <v>111000</v>
      </c>
      <c r="M447">
        <v>6000</v>
      </c>
      <c r="N447">
        <v>748.25</v>
      </c>
    </row>
    <row r="448" spans="1:14" x14ac:dyDescent="0.3">
      <c r="A448" t="s">
        <v>14</v>
      </c>
      <c r="B448" s="1">
        <v>43595</v>
      </c>
      <c r="C448" s="1">
        <v>43671</v>
      </c>
      <c r="D448">
        <v>763.5</v>
      </c>
      <c r="E448">
        <v>763.5</v>
      </c>
      <c r="F448">
        <v>760</v>
      </c>
      <c r="G448">
        <v>760</v>
      </c>
      <c r="H448">
        <v>760</v>
      </c>
      <c r="I448">
        <v>760</v>
      </c>
      <c r="J448">
        <v>3</v>
      </c>
      <c r="K448">
        <v>22.84</v>
      </c>
      <c r="L448">
        <v>7000</v>
      </c>
      <c r="M448">
        <v>3000</v>
      </c>
      <c r="N448">
        <v>748.25</v>
      </c>
    </row>
    <row r="449" spans="1:14" x14ac:dyDescent="0.3">
      <c r="A449" t="s">
        <v>14</v>
      </c>
      <c r="B449" s="1">
        <v>43598</v>
      </c>
      <c r="C449" s="1">
        <v>43615</v>
      </c>
      <c r="D449">
        <v>747.8</v>
      </c>
      <c r="E449">
        <v>749.95</v>
      </c>
      <c r="F449">
        <v>701.9</v>
      </c>
      <c r="G449">
        <v>719.65</v>
      </c>
      <c r="H449">
        <v>719.6</v>
      </c>
      <c r="I449">
        <v>719.65</v>
      </c>
      <c r="J449">
        <v>6887</v>
      </c>
      <c r="K449">
        <v>50170.92</v>
      </c>
      <c r="L449">
        <v>17069000</v>
      </c>
      <c r="M449">
        <v>-125000</v>
      </c>
      <c r="N449">
        <v>717.2</v>
      </c>
    </row>
    <row r="450" spans="1:14" x14ac:dyDescent="0.3">
      <c r="A450" t="s">
        <v>14</v>
      </c>
      <c r="B450" s="1">
        <v>43598</v>
      </c>
      <c r="C450" s="1">
        <v>43643</v>
      </c>
      <c r="D450">
        <v>749</v>
      </c>
      <c r="E450">
        <v>753</v>
      </c>
      <c r="F450">
        <v>708.05</v>
      </c>
      <c r="G450">
        <v>724.45</v>
      </c>
      <c r="H450">
        <v>725.35</v>
      </c>
      <c r="I450">
        <v>724.45</v>
      </c>
      <c r="J450">
        <v>197</v>
      </c>
      <c r="K450">
        <v>1442.93</v>
      </c>
      <c r="L450">
        <v>154000</v>
      </c>
      <c r="M450">
        <v>43000</v>
      </c>
      <c r="N450">
        <v>717.2</v>
      </c>
    </row>
    <row r="451" spans="1:14" x14ac:dyDescent="0.3">
      <c r="A451" t="s">
        <v>14</v>
      </c>
      <c r="B451" s="1">
        <v>43598</v>
      </c>
      <c r="C451" s="1">
        <v>43671</v>
      </c>
      <c r="D451">
        <v>750</v>
      </c>
      <c r="E451">
        <v>750</v>
      </c>
      <c r="F451">
        <v>720.25</v>
      </c>
      <c r="G451">
        <v>720.25</v>
      </c>
      <c r="H451">
        <v>720.25</v>
      </c>
      <c r="I451">
        <v>727.55</v>
      </c>
      <c r="J451">
        <v>12</v>
      </c>
      <c r="K451">
        <v>88.88</v>
      </c>
      <c r="L451">
        <v>17000</v>
      </c>
      <c r="M451">
        <v>10000</v>
      </c>
      <c r="N451">
        <v>717.2</v>
      </c>
    </row>
    <row r="452" spans="1:14" x14ac:dyDescent="0.3">
      <c r="A452" t="s">
        <v>14</v>
      </c>
      <c r="B452" s="1">
        <v>43599</v>
      </c>
      <c r="C452" s="1">
        <v>43615</v>
      </c>
      <c r="D452">
        <v>719</v>
      </c>
      <c r="E452">
        <v>723.6</v>
      </c>
      <c r="F452">
        <v>705.4</v>
      </c>
      <c r="G452">
        <v>717.7</v>
      </c>
      <c r="H452">
        <v>717</v>
      </c>
      <c r="I452">
        <v>717.7</v>
      </c>
      <c r="J452">
        <v>5893</v>
      </c>
      <c r="K452">
        <v>42174.22</v>
      </c>
      <c r="L452">
        <v>16960000</v>
      </c>
      <c r="M452">
        <v>-109000</v>
      </c>
      <c r="N452">
        <v>714.9</v>
      </c>
    </row>
    <row r="453" spans="1:14" x14ac:dyDescent="0.3">
      <c r="A453" t="s">
        <v>14</v>
      </c>
      <c r="B453" s="1">
        <v>43599</v>
      </c>
      <c r="C453" s="1">
        <v>43643</v>
      </c>
      <c r="D453">
        <v>721</v>
      </c>
      <c r="E453">
        <v>727</v>
      </c>
      <c r="F453">
        <v>712.2</v>
      </c>
      <c r="G453">
        <v>721.85</v>
      </c>
      <c r="H453">
        <v>720.45</v>
      </c>
      <c r="I453">
        <v>721.85</v>
      </c>
      <c r="J453">
        <v>221</v>
      </c>
      <c r="K453">
        <v>1592.79</v>
      </c>
      <c r="L453">
        <v>222000</v>
      </c>
      <c r="M453">
        <v>68000</v>
      </c>
      <c r="N453">
        <v>714.9</v>
      </c>
    </row>
    <row r="454" spans="1:14" x14ac:dyDescent="0.3">
      <c r="A454" t="s">
        <v>14</v>
      </c>
      <c r="B454" s="1">
        <v>43599</v>
      </c>
      <c r="C454" s="1">
        <v>43671</v>
      </c>
      <c r="D454">
        <v>723.45</v>
      </c>
      <c r="E454">
        <v>723.6</v>
      </c>
      <c r="F454">
        <v>720.25</v>
      </c>
      <c r="G454">
        <v>723.6</v>
      </c>
      <c r="H454">
        <v>723.6</v>
      </c>
      <c r="I454">
        <v>725.05</v>
      </c>
      <c r="J454">
        <v>3</v>
      </c>
      <c r="K454">
        <v>21.67</v>
      </c>
      <c r="L454">
        <v>19000</v>
      </c>
      <c r="M454">
        <v>2000</v>
      </c>
      <c r="N454">
        <v>714.9</v>
      </c>
    </row>
    <row r="455" spans="1:14" x14ac:dyDescent="0.3">
      <c r="A455" t="s">
        <v>14</v>
      </c>
      <c r="B455" s="1">
        <v>43600</v>
      </c>
      <c r="C455" s="1">
        <v>43615</v>
      </c>
      <c r="D455">
        <v>713.55</v>
      </c>
      <c r="E455">
        <v>737.95</v>
      </c>
      <c r="F455">
        <v>707.5</v>
      </c>
      <c r="G455">
        <v>710.5</v>
      </c>
      <c r="H455">
        <v>710.7</v>
      </c>
      <c r="I455">
        <v>710.5</v>
      </c>
      <c r="J455">
        <v>6941</v>
      </c>
      <c r="K455">
        <v>50194.92</v>
      </c>
      <c r="L455">
        <v>16861000</v>
      </c>
      <c r="M455">
        <v>-99000</v>
      </c>
      <c r="N455">
        <v>709.55</v>
      </c>
    </row>
    <row r="456" spans="1:14" x14ac:dyDescent="0.3">
      <c r="A456" t="s">
        <v>14</v>
      </c>
      <c r="B456" s="1">
        <v>43600</v>
      </c>
      <c r="C456" s="1">
        <v>43643</v>
      </c>
      <c r="D456">
        <v>726.5</v>
      </c>
      <c r="E456">
        <v>741.8</v>
      </c>
      <c r="F456">
        <v>712.3</v>
      </c>
      <c r="G456">
        <v>715.3</v>
      </c>
      <c r="H456">
        <v>715.5</v>
      </c>
      <c r="I456">
        <v>715.3</v>
      </c>
      <c r="J456">
        <v>178</v>
      </c>
      <c r="K456">
        <v>1296.3399999999999</v>
      </c>
      <c r="L456">
        <v>232000</v>
      </c>
      <c r="M456">
        <v>10000</v>
      </c>
      <c r="N456">
        <v>709.55</v>
      </c>
    </row>
    <row r="457" spans="1:14" x14ac:dyDescent="0.3">
      <c r="A457" t="s">
        <v>14</v>
      </c>
      <c r="B457" s="1">
        <v>43600</v>
      </c>
      <c r="C457" s="1">
        <v>43671</v>
      </c>
      <c r="D457">
        <v>740.85</v>
      </c>
      <c r="E457">
        <v>740.85</v>
      </c>
      <c r="F457">
        <v>716.1</v>
      </c>
      <c r="G457">
        <v>718.1</v>
      </c>
      <c r="H457">
        <v>716.1</v>
      </c>
      <c r="I457">
        <v>718.1</v>
      </c>
      <c r="J457">
        <v>12</v>
      </c>
      <c r="K457">
        <v>87.38</v>
      </c>
      <c r="L457">
        <v>21000</v>
      </c>
      <c r="M457">
        <v>2000</v>
      </c>
      <c r="N457">
        <v>709.55</v>
      </c>
    </row>
    <row r="458" spans="1:14" x14ac:dyDescent="0.3">
      <c r="A458" t="s">
        <v>14</v>
      </c>
      <c r="B458" s="1">
        <v>43601</v>
      </c>
      <c r="C458" s="1">
        <v>43615</v>
      </c>
      <c r="D458">
        <v>714</v>
      </c>
      <c r="E458">
        <v>729</v>
      </c>
      <c r="F458">
        <v>691.1</v>
      </c>
      <c r="G458">
        <v>726.35</v>
      </c>
      <c r="H458">
        <v>724.55</v>
      </c>
      <c r="I458">
        <v>726.35</v>
      </c>
      <c r="J458">
        <v>7964</v>
      </c>
      <c r="K458">
        <v>56819.45</v>
      </c>
      <c r="L458">
        <v>16508000</v>
      </c>
      <c r="M458">
        <v>-353000</v>
      </c>
      <c r="N458">
        <v>726.3</v>
      </c>
    </row>
    <row r="459" spans="1:14" x14ac:dyDescent="0.3">
      <c r="A459" t="s">
        <v>14</v>
      </c>
      <c r="B459" s="1">
        <v>43601</v>
      </c>
      <c r="C459" s="1">
        <v>43643</v>
      </c>
      <c r="D459">
        <v>719.4</v>
      </c>
      <c r="E459">
        <v>733</v>
      </c>
      <c r="F459">
        <v>696.2</v>
      </c>
      <c r="G459">
        <v>730.95</v>
      </c>
      <c r="H459">
        <v>729.25</v>
      </c>
      <c r="I459">
        <v>730.95</v>
      </c>
      <c r="J459">
        <v>178</v>
      </c>
      <c r="K459">
        <v>1276.1600000000001</v>
      </c>
      <c r="L459">
        <v>243000</v>
      </c>
      <c r="M459">
        <v>11000</v>
      </c>
      <c r="N459">
        <v>726.3</v>
      </c>
    </row>
    <row r="460" spans="1:14" x14ac:dyDescent="0.3">
      <c r="A460" t="s">
        <v>14</v>
      </c>
      <c r="B460" s="1">
        <v>43601</v>
      </c>
      <c r="C460" s="1">
        <v>43671</v>
      </c>
      <c r="D460">
        <v>0</v>
      </c>
      <c r="E460">
        <v>0</v>
      </c>
      <c r="F460">
        <v>0</v>
      </c>
      <c r="G460">
        <v>718.1</v>
      </c>
      <c r="H460">
        <v>716.1</v>
      </c>
      <c r="I460">
        <v>736.35</v>
      </c>
      <c r="J460">
        <v>0</v>
      </c>
      <c r="K460">
        <v>0</v>
      </c>
      <c r="L460">
        <v>21000</v>
      </c>
      <c r="M460">
        <v>0</v>
      </c>
      <c r="N460">
        <v>726.3</v>
      </c>
    </row>
    <row r="461" spans="1:14" x14ac:dyDescent="0.3">
      <c r="A461" t="s">
        <v>14</v>
      </c>
      <c r="B461" s="1">
        <v>43602</v>
      </c>
      <c r="C461" s="1">
        <v>43615</v>
      </c>
      <c r="D461">
        <v>718</v>
      </c>
      <c r="E461">
        <v>718.45</v>
      </c>
      <c r="F461">
        <v>662.2</v>
      </c>
      <c r="G461">
        <v>670.8</v>
      </c>
      <c r="H461">
        <v>669.15</v>
      </c>
      <c r="I461">
        <v>670.8</v>
      </c>
      <c r="J461">
        <v>19317</v>
      </c>
      <c r="K461">
        <v>131114.09</v>
      </c>
      <c r="L461">
        <v>17307000</v>
      </c>
      <c r="M461">
        <v>799000</v>
      </c>
      <c r="N461">
        <v>670.45</v>
      </c>
    </row>
    <row r="462" spans="1:14" x14ac:dyDescent="0.3">
      <c r="A462" t="s">
        <v>14</v>
      </c>
      <c r="B462" s="1">
        <v>43602</v>
      </c>
      <c r="C462" s="1">
        <v>43643</v>
      </c>
      <c r="D462">
        <v>711.5</v>
      </c>
      <c r="E462">
        <v>714.9</v>
      </c>
      <c r="F462">
        <v>668.1</v>
      </c>
      <c r="G462">
        <v>675.3</v>
      </c>
      <c r="H462">
        <v>674</v>
      </c>
      <c r="I462">
        <v>675.3</v>
      </c>
      <c r="J462">
        <v>744</v>
      </c>
      <c r="K462">
        <v>5088.26</v>
      </c>
      <c r="L462">
        <v>475000</v>
      </c>
      <c r="M462">
        <v>232000</v>
      </c>
      <c r="N462">
        <v>670.45</v>
      </c>
    </row>
    <row r="463" spans="1:14" x14ac:dyDescent="0.3">
      <c r="A463" t="s">
        <v>14</v>
      </c>
      <c r="B463" s="1">
        <v>43602</v>
      </c>
      <c r="C463" s="1">
        <v>43671</v>
      </c>
      <c r="D463">
        <v>701.25</v>
      </c>
      <c r="E463">
        <v>701.25</v>
      </c>
      <c r="F463">
        <v>680</v>
      </c>
      <c r="G463">
        <v>686.35</v>
      </c>
      <c r="H463">
        <v>686.35</v>
      </c>
      <c r="I463">
        <v>679.55</v>
      </c>
      <c r="J463">
        <v>22</v>
      </c>
      <c r="K463">
        <v>152.19</v>
      </c>
      <c r="L463">
        <v>35000</v>
      </c>
      <c r="M463">
        <v>14000</v>
      </c>
      <c r="N463">
        <v>670.45</v>
      </c>
    </row>
    <row r="464" spans="1:14" x14ac:dyDescent="0.3">
      <c r="A464" t="s">
        <v>14</v>
      </c>
      <c r="B464" s="1">
        <v>43605</v>
      </c>
      <c r="C464" s="1">
        <v>43615</v>
      </c>
      <c r="D464">
        <v>681.55</v>
      </c>
      <c r="E464">
        <v>682</v>
      </c>
      <c r="F464">
        <v>658.55</v>
      </c>
      <c r="G464">
        <v>666.8</v>
      </c>
      <c r="H464">
        <v>666.45</v>
      </c>
      <c r="I464">
        <v>666.8</v>
      </c>
      <c r="J464">
        <v>8992</v>
      </c>
      <c r="K464">
        <v>60153.03</v>
      </c>
      <c r="L464">
        <v>17256000</v>
      </c>
      <c r="M464">
        <v>-51000</v>
      </c>
      <c r="N464">
        <v>664.25</v>
      </c>
    </row>
    <row r="465" spans="1:14" x14ac:dyDescent="0.3">
      <c r="A465" t="s">
        <v>14</v>
      </c>
      <c r="B465" s="1">
        <v>43605</v>
      </c>
      <c r="C465" s="1">
        <v>43643</v>
      </c>
      <c r="D465">
        <v>681.95</v>
      </c>
      <c r="E465">
        <v>689.8</v>
      </c>
      <c r="F465">
        <v>663.55</v>
      </c>
      <c r="G465">
        <v>671.15</v>
      </c>
      <c r="H465">
        <v>671</v>
      </c>
      <c r="I465">
        <v>671.15</v>
      </c>
      <c r="J465">
        <v>627</v>
      </c>
      <c r="K465">
        <v>4221.8500000000004</v>
      </c>
      <c r="L465">
        <v>580000</v>
      </c>
      <c r="M465">
        <v>105000</v>
      </c>
      <c r="N465">
        <v>664.25</v>
      </c>
    </row>
    <row r="466" spans="1:14" x14ac:dyDescent="0.3">
      <c r="A466" t="s">
        <v>14</v>
      </c>
      <c r="B466" s="1">
        <v>43605</v>
      </c>
      <c r="C466" s="1">
        <v>43671</v>
      </c>
      <c r="D466">
        <v>676</v>
      </c>
      <c r="E466">
        <v>692.95</v>
      </c>
      <c r="F466">
        <v>669.4</v>
      </c>
      <c r="G466">
        <v>672.55</v>
      </c>
      <c r="H466">
        <v>673.95</v>
      </c>
      <c r="I466">
        <v>672.55</v>
      </c>
      <c r="J466">
        <v>13</v>
      </c>
      <c r="K466">
        <v>87.76</v>
      </c>
      <c r="L466">
        <v>33000</v>
      </c>
      <c r="M466">
        <v>-2000</v>
      </c>
      <c r="N466">
        <v>664.25</v>
      </c>
    </row>
    <row r="467" spans="1:14" x14ac:dyDescent="0.3">
      <c r="A467" t="s">
        <v>14</v>
      </c>
      <c r="B467" s="1">
        <v>43606</v>
      </c>
      <c r="C467" s="1">
        <v>43615</v>
      </c>
      <c r="D467">
        <v>670.95</v>
      </c>
      <c r="E467">
        <v>681.9</v>
      </c>
      <c r="F467">
        <v>661.2</v>
      </c>
      <c r="G467">
        <v>668.6</v>
      </c>
      <c r="H467">
        <v>668.3</v>
      </c>
      <c r="I467">
        <v>668.6</v>
      </c>
      <c r="J467">
        <v>7969</v>
      </c>
      <c r="K467">
        <v>53502.34</v>
      </c>
      <c r="L467">
        <v>17382000</v>
      </c>
      <c r="M467">
        <v>126000</v>
      </c>
      <c r="N467">
        <v>666.45</v>
      </c>
    </row>
    <row r="468" spans="1:14" x14ac:dyDescent="0.3">
      <c r="A468" t="s">
        <v>14</v>
      </c>
      <c r="B468" s="1">
        <v>43606</v>
      </c>
      <c r="C468" s="1">
        <v>43643</v>
      </c>
      <c r="D468">
        <v>675</v>
      </c>
      <c r="E468">
        <v>686.05</v>
      </c>
      <c r="F468">
        <v>665.95</v>
      </c>
      <c r="G468">
        <v>672.05</v>
      </c>
      <c r="H468">
        <v>670.95</v>
      </c>
      <c r="I468">
        <v>672.05</v>
      </c>
      <c r="J468">
        <v>945</v>
      </c>
      <c r="K468">
        <v>6387.22</v>
      </c>
      <c r="L468">
        <v>868000</v>
      </c>
      <c r="M468">
        <v>288000</v>
      </c>
      <c r="N468">
        <v>666.45</v>
      </c>
    </row>
    <row r="469" spans="1:14" x14ac:dyDescent="0.3">
      <c r="A469" t="s">
        <v>14</v>
      </c>
      <c r="B469" s="1">
        <v>43606</v>
      </c>
      <c r="C469" s="1">
        <v>43671</v>
      </c>
      <c r="D469">
        <v>682.4</v>
      </c>
      <c r="E469">
        <v>687.95</v>
      </c>
      <c r="F469">
        <v>670</v>
      </c>
      <c r="G469">
        <v>672</v>
      </c>
      <c r="H469">
        <v>672</v>
      </c>
      <c r="I469">
        <v>674.95</v>
      </c>
      <c r="J469">
        <v>7</v>
      </c>
      <c r="K469">
        <v>47.57</v>
      </c>
      <c r="L469">
        <v>38000</v>
      </c>
      <c r="M469">
        <v>5000</v>
      </c>
      <c r="N469">
        <v>666.45</v>
      </c>
    </row>
    <row r="470" spans="1:14" x14ac:dyDescent="0.3">
      <c r="A470" t="s">
        <v>14</v>
      </c>
      <c r="B470" s="1">
        <v>43607</v>
      </c>
      <c r="C470" s="1">
        <v>43615</v>
      </c>
      <c r="D470">
        <v>672</v>
      </c>
      <c r="E470">
        <v>676.4</v>
      </c>
      <c r="F470">
        <v>664.3</v>
      </c>
      <c r="G470">
        <v>666.6</v>
      </c>
      <c r="H470">
        <v>666.5</v>
      </c>
      <c r="I470">
        <v>666.6</v>
      </c>
      <c r="J470">
        <v>4040</v>
      </c>
      <c r="K470">
        <v>27070.65</v>
      </c>
      <c r="L470">
        <v>16989000</v>
      </c>
      <c r="M470">
        <v>-393000</v>
      </c>
      <c r="N470">
        <v>664.55</v>
      </c>
    </row>
    <row r="471" spans="1:14" x14ac:dyDescent="0.3">
      <c r="A471" t="s">
        <v>14</v>
      </c>
      <c r="B471" s="1">
        <v>43607</v>
      </c>
      <c r="C471" s="1">
        <v>43643</v>
      </c>
      <c r="D471">
        <v>674</v>
      </c>
      <c r="E471">
        <v>680</v>
      </c>
      <c r="F471">
        <v>669.3</v>
      </c>
      <c r="G471">
        <v>670.45</v>
      </c>
      <c r="H471">
        <v>670.5</v>
      </c>
      <c r="I471">
        <v>670.45</v>
      </c>
      <c r="J471">
        <v>308</v>
      </c>
      <c r="K471">
        <v>2077.87</v>
      </c>
      <c r="L471">
        <v>904000</v>
      </c>
      <c r="M471">
        <v>36000</v>
      </c>
      <c r="N471">
        <v>664.55</v>
      </c>
    </row>
    <row r="472" spans="1:14" x14ac:dyDescent="0.3">
      <c r="A472" t="s">
        <v>14</v>
      </c>
      <c r="B472" s="1">
        <v>43607</v>
      </c>
      <c r="C472" s="1">
        <v>43671</v>
      </c>
      <c r="D472">
        <v>674.9</v>
      </c>
      <c r="E472">
        <v>684</v>
      </c>
      <c r="F472">
        <v>674.65</v>
      </c>
      <c r="G472">
        <v>674.8</v>
      </c>
      <c r="H472">
        <v>674.65</v>
      </c>
      <c r="I472">
        <v>674.8</v>
      </c>
      <c r="J472">
        <v>6</v>
      </c>
      <c r="K472">
        <v>40.6</v>
      </c>
      <c r="L472">
        <v>37000</v>
      </c>
      <c r="M472">
        <v>-1000</v>
      </c>
      <c r="N472">
        <v>664.55</v>
      </c>
    </row>
    <row r="473" spans="1:14" x14ac:dyDescent="0.3">
      <c r="A473" t="s">
        <v>14</v>
      </c>
      <c r="B473" s="1">
        <v>43608</v>
      </c>
      <c r="C473" s="1">
        <v>43615</v>
      </c>
      <c r="D473">
        <v>670.95</v>
      </c>
      <c r="E473">
        <v>694.3</v>
      </c>
      <c r="F473">
        <v>657.5</v>
      </c>
      <c r="G473">
        <v>673.35</v>
      </c>
      <c r="H473">
        <v>672.5</v>
      </c>
      <c r="I473">
        <v>673.35</v>
      </c>
      <c r="J473">
        <v>10266</v>
      </c>
      <c r="K473">
        <v>69425.03</v>
      </c>
      <c r="L473">
        <v>16632000</v>
      </c>
      <c r="M473">
        <v>-357000</v>
      </c>
      <c r="N473">
        <v>672.15</v>
      </c>
    </row>
    <row r="474" spans="1:14" x14ac:dyDescent="0.3">
      <c r="A474" t="s">
        <v>14</v>
      </c>
      <c r="B474" s="1">
        <v>43608</v>
      </c>
      <c r="C474" s="1">
        <v>43643</v>
      </c>
      <c r="D474">
        <v>675.45</v>
      </c>
      <c r="E474">
        <v>697.8</v>
      </c>
      <c r="F474">
        <v>662</v>
      </c>
      <c r="G474">
        <v>678.95</v>
      </c>
      <c r="H474">
        <v>677</v>
      </c>
      <c r="I474">
        <v>678.95</v>
      </c>
      <c r="J474">
        <v>1927</v>
      </c>
      <c r="K474">
        <v>13128.65</v>
      </c>
      <c r="L474">
        <v>1377000</v>
      </c>
      <c r="M474">
        <v>473000</v>
      </c>
      <c r="N474">
        <v>672.15</v>
      </c>
    </row>
    <row r="475" spans="1:14" x14ac:dyDescent="0.3">
      <c r="A475" t="s">
        <v>14</v>
      </c>
      <c r="B475" s="1">
        <v>43608</v>
      </c>
      <c r="C475" s="1">
        <v>43671</v>
      </c>
      <c r="D475">
        <v>676</v>
      </c>
      <c r="E475">
        <v>696.75</v>
      </c>
      <c r="F475">
        <v>670</v>
      </c>
      <c r="G475">
        <v>681.75</v>
      </c>
      <c r="H475">
        <v>680</v>
      </c>
      <c r="I475">
        <v>681.75</v>
      </c>
      <c r="J475">
        <v>16</v>
      </c>
      <c r="K475">
        <v>109.22</v>
      </c>
      <c r="L475">
        <v>35000</v>
      </c>
      <c r="M475">
        <v>-2000</v>
      </c>
      <c r="N475">
        <v>672.15</v>
      </c>
    </row>
    <row r="476" spans="1:14" x14ac:dyDescent="0.3">
      <c r="A476" t="s">
        <v>14</v>
      </c>
      <c r="B476" s="1">
        <v>43609</v>
      </c>
      <c r="C476" s="1">
        <v>43615</v>
      </c>
      <c r="D476">
        <v>678.3</v>
      </c>
      <c r="E476">
        <v>685.75</v>
      </c>
      <c r="F476">
        <v>672.65</v>
      </c>
      <c r="G476">
        <v>681.5</v>
      </c>
      <c r="H476">
        <v>680</v>
      </c>
      <c r="I476">
        <v>681.5</v>
      </c>
      <c r="J476">
        <v>4821</v>
      </c>
      <c r="K476">
        <v>32791.03</v>
      </c>
      <c r="L476">
        <v>15431000</v>
      </c>
      <c r="M476">
        <v>-1201000</v>
      </c>
      <c r="N476">
        <v>680.65</v>
      </c>
    </row>
    <row r="477" spans="1:14" x14ac:dyDescent="0.3">
      <c r="A477" t="s">
        <v>14</v>
      </c>
      <c r="B477" s="1">
        <v>43609</v>
      </c>
      <c r="C477" s="1">
        <v>43643</v>
      </c>
      <c r="D477">
        <v>678.65</v>
      </c>
      <c r="E477">
        <v>689.6</v>
      </c>
      <c r="F477">
        <v>677.45</v>
      </c>
      <c r="G477">
        <v>686.2</v>
      </c>
      <c r="H477">
        <v>683.8</v>
      </c>
      <c r="I477">
        <v>686.2</v>
      </c>
      <c r="J477">
        <v>1897</v>
      </c>
      <c r="K477">
        <v>12991.19</v>
      </c>
      <c r="L477">
        <v>2565000</v>
      </c>
      <c r="M477">
        <v>1188000</v>
      </c>
      <c r="N477">
        <v>680.65</v>
      </c>
    </row>
    <row r="478" spans="1:14" x14ac:dyDescent="0.3">
      <c r="A478" t="s">
        <v>14</v>
      </c>
      <c r="B478" s="1">
        <v>43609</v>
      </c>
      <c r="C478" s="1">
        <v>43671</v>
      </c>
      <c r="D478">
        <v>0</v>
      </c>
      <c r="E478">
        <v>0</v>
      </c>
      <c r="F478">
        <v>0</v>
      </c>
      <c r="G478">
        <v>681.75</v>
      </c>
      <c r="H478">
        <v>680</v>
      </c>
      <c r="I478">
        <v>688.9</v>
      </c>
      <c r="J478">
        <v>0</v>
      </c>
      <c r="K478">
        <v>0</v>
      </c>
      <c r="L478">
        <v>35000</v>
      </c>
      <c r="M478">
        <v>0</v>
      </c>
      <c r="N478">
        <v>680.65</v>
      </c>
    </row>
    <row r="479" spans="1:14" x14ac:dyDescent="0.3">
      <c r="A479" t="s">
        <v>14</v>
      </c>
      <c r="B479" s="1">
        <v>43612</v>
      </c>
      <c r="C479" s="1">
        <v>43615</v>
      </c>
      <c r="D479">
        <v>683</v>
      </c>
      <c r="E479">
        <v>686</v>
      </c>
      <c r="F479">
        <v>673.45</v>
      </c>
      <c r="G479">
        <v>681.2</v>
      </c>
      <c r="H479">
        <v>679.6</v>
      </c>
      <c r="I479">
        <v>681.2</v>
      </c>
      <c r="J479">
        <v>6229</v>
      </c>
      <c r="K479">
        <v>42299.5</v>
      </c>
      <c r="L479">
        <v>12328000</v>
      </c>
      <c r="M479">
        <v>-3103000</v>
      </c>
      <c r="N479">
        <v>681.7</v>
      </c>
    </row>
    <row r="480" spans="1:14" x14ac:dyDescent="0.3">
      <c r="A480" t="s">
        <v>14</v>
      </c>
      <c r="B480" s="1">
        <v>43612</v>
      </c>
      <c r="C480" s="1">
        <v>43643</v>
      </c>
      <c r="D480">
        <v>687.95</v>
      </c>
      <c r="E480">
        <v>689.45</v>
      </c>
      <c r="F480">
        <v>676.95</v>
      </c>
      <c r="G480">
        <v>684.75</v>
      </c>
      <c r="H480">
        <v>683.15</v>
      </c>
      <c r="I480">
        <v>684.75</v>
      </c>
      <c r="J480">
        <v>4024</v>
      </c>
      <c r="K480">
        <v>27475.35</v>
      </c>
      <c r="L480">
        <v>5705000</v>
      </c>
      <c r="M480">
        <v>3140000</v>
      </c>
      <c r="N480">
        <v>681.7</v>
      </c>
    </row>
    <row r="481" spans="1:14" x14ac:dyDescent="0.3">
      <c r="A481" t="s">
        <v>14</v>
      </c>
      <c r="B481" s="1">
        <v>43612</v>
      </c>
      <c r="C481" s="1">
        <v>43671</v>
      </c>
      <c r="D481">
        <v>685</v>
      </c>
      <c r="E481">
        <v>687.6</v>
      </c>
      <c r="F481">
        <v>685</v>
      </c>
      <c r="G481">
        <v>687.35</v>
      </c>
      <c r="H481">
        <v>687.05</v>
      </c>
      <c r="I481">
        <v>687.35</v>
      </c>
      <c r="J481">
        <v>3</v>
      </c>
      <c r="K481">
        <v>20.6</v>
      </c>
      <c r="L481">
        <v>37000</v>
      </c>
      <c r="M481">
        <v>2000</v>
      </c>
      <c r="N481">
        <v>681.7</v>
      </c>
    </row>
    <row r="482" spans="1:14" x14ac:dyDescent="0.3">
      <c r="A482" t="s">
        <v>14</v>
      </c>
      <c r="B482" s="1">
        <v>43613</v>
      </c>
      <c r="C482" s="1">
        <v>43615</v>
      </c>
      <c r="D482">
        <v>681.3</v>
      </c>
      <c r="E482">
        <v>690.5</v>
      </c>
      <c r="F482">
        <v>672.2</v>
      </c>
      <c r="G482">
        <v>676.25</v>
      </c>
      <c r="H482">
        <v>675.05</v>
      </c>
      <c r="I482">
        <v>676.25</v>
      </c>
      <c r="J482">
        <v>8346</v>
      </c>
      <c r="K482">
        <v>56843.29</v>
      </c>
      <c r="L482">
        <v>9364000</v>
      </c>
      <c r="M482">
        <v>-2964000</v>
      </c>
      <c r="N482">
        <v>674.7</v>
      </c>
    </row>
    <row r="483" spans="1:14" x14ac:dyDescent="0.3">
      <c r="A483" t="s">
        <v>14</v>
      </c>
      <c r="B483" s="1">
        <v>43613</v>
      </c>
      <c r="C483" s="1">
        <v>43643</v>
      </c>
      <c r="D483">
        <v>687</v>
      </c>
      <c r="E483">
        <v>694.3</v>
      </c>
      <c r="F483">
        <v>676.35</v>
      </c>
      <c r="G483">
        <v>679.75</v>
      </c>
      <c r="H483">
        <v>679</v>
      </c>
      <c r="I483">
        <v>679.75</v>
      </c>
      <c r="J483">
        <v>4768</v>
      </c>
      <c r="K483">
        <v>32648.2</v>
      </c>
      <c r="L483">
        <v>8928000</v>
      </c>
      <c r="M483">
        <v>3223000</v>
      </c>
      <c r="N483">
        <v>674.7</v>
      </c>
    </row>
    <row r="484" spans="1:14" x14ac:dyDescent="0.3">
      <c r="A484" t="s">
        <v>14</v>
      </c>
      <c r="B484" s="1">
        <v>43613</v>
      </c>
      <c r="C484" s="1">
        <v>43671</v>
      </c>
      <c r="D484">
        <v>695.15</v>
      </c>
      <c r="E484">
        <v>695.15</v>
      </c>
      <c r="F484">
        <v>682</v>
      </c>
      <c r="G484">
        <v>682</v>
      </c>
      <c r="H484">
        <v>682</v>
      </c>
      <c r="I484">
        <v>682</v>
      </c>
      <c r="J484">
        <v>13</v>
      </c>
      <c r="K484">
        <v>89.66</v>
      </c>
      <c r="L484">
        <v>39000</v>
      </c>
      <c r="M484">
        <v>2000</v>
      </c>
      <c r="N484">
        <v>674.7</v>
      </c>
    </row>
    <row r="485" spans="1:14" x14ac:dyDescent="0.3">
      <c r="A485" t="s">
        <v>14</v>
      </c>
      <c r="B485" s="1">
        <v>43614</v>
      </c>
      <c r="C485" s="1">
        <v>43615</v>
      </c>
      <c r="D485">
        <v>682</v>
      </c>
      <c r="E485">
        <v>697</v>
      </c>
      <c r="F485">
        <v>670.45</v>
      </c>
      <c r="G485">
        <v>685.15</v>
      </c>
      <c r="H485">
        <v>683</v>
      </c>
      <c r="I485">
        <v>685.15</v>
      </c>
      <c r="J485">
        <v>15347</v>
      </c>
      <c r="K485">
        <v>105555.26</v>
      </c>
      <c r="L485">
        <v>4829000</v>
      </c>
      <c r="M485">
        <v>-4535000</v>
      </c>
      <c r="N485">
        <v>686.75</v>
      </c>
    </row>
    <row r="486" spans="1:14" x14ac:dyDescent="0.3">
      <c r="A486" t="s">
        <v>14</v>
      </c>
      <c r="B486" s="1">
        <v>43614</v>
      </c>
      <c r="C486" s="1">
        <v>43643</v>
      </c>
      <c r="D486">
        <v>680</v>
      </c>
      <c r="E486">
        <v>700.1</v>
      </c>
      <c r="F486">
        <v>673.95</v>
      </c>
      <c r="G486">
        <v>688.95</v>
      </c>
      <c r="H486">
        <v>687.4</v>
      </c>
      <c r="I486">
        <v>688.95</v>
      </c>
      <c r="J486">
        <v>8133</v>
      </c>
      <c r="K486">
        <v>56294.97</v>
      </c>
      <c r="L486">
        <v>13109000</v>
      </c>
      <c r="M486">
        <v>4181000</v>
      </c>
      <c r="N486">
        <v>686.75</v>
      </c>
    </row>
    <row r="487" spans="1:14" x14ac:dyDescent="0.3">
      <c r="A487" t="s">
        <v>14</v>
      </c>
      <c r="B487" s="1">
        <v>43614</v>
      </c>
      <c r="C487" s="1">
        <v>43671</v>
      </c>
      <c r="D487">
        <v>683.25</v>
      </c>
      <c r="E487">
        <v>703</v>
      </c>
      <c r="F487">
        <v>683</v>
      </c>
      <c r="G487">
        <v>696.4</v>
      </c>
      <c r="H487">
        <v>696.4</v>
      </c>
      <c r="I487">
        <v>694.35</v>
      </c>
      <c r="J487">
        <v>29</v>
      </c>
      <c r="K487">
        <v>202.46</v>
      </c>
      <c r="L487">
        <v>52000</v>
      </c>
      <c r="M487">
        <v>13000</v>
      </c>
      <c r="N487">
        <v>686.75</v>
      </c>
    </row>
    <row r="488" spans="1:14" x14ac:dyDescent="0.3">
      <c r="A488" t="s">
        <v>14</v>
      </c>
      <c r="B488" s="1">
        <v>43615</v>
      </c>
      <c r="C488" s="1">
        <v>43615</v>
      </c>
      <c r="D488">
        <v>691</v>
      </c>
      <c r="E488">
        <v>701.5</v>
      </c>
      <c r="F488">
        <v>682.35</v>
      </c>
      <c r="G488">
        <v>684.4</v>
      </c>
      <c r="H488">
        <v>684.3</v>
      </c>
      <c r="I488">
        <v>684.35</v>
      </c>
      <c r="J488">
        <v>9122</v>
      </c>
      <c r="K488">
        <v>63090.33</v>
      </c>
      <c r="L488">
        <v>2047000</v>
      </c>
      <c r="M488">
        <v>-2782000</v>
      </c>
      <c r="N488">
        <v>684.35</v>
      </c>
    </row>
    <row r="489" spans="1:14" x14ac:dyDescent="0.3">
      <c r="A489" t="s">
        <v>14</v>
      </c>
      <c r="B489" s="1">
        <v>43615</v>
      </c>
      <c r="C489" s="1">
        <v>43643</v>
      </c>
      <c r="D489">
        <v>693</v>
      </c>
      <c r="E489">
        <v>705.2</v>
      </c>
      <c r="F489">
        <v>685.1</v>
      </c>
      <c r="G489">
        <v>687.2</v>
      </c>
      <c r="H489">
        <v>688.9</v>
      </c>
      <c r="I489">
        <v>687.2</v>
      </c>
      <c r="J489">
        <v>8649</v>
      </c>
      <c r="K489">
        <v>60042.39</v>
      </c>
      <c r="L489">
        <v>16569000</v>
      </c>
      <c r="M489">
        <v>3460000</v>
      </c>
      <c r="N489">
        <v>684.35</v>
      </c>
    </row>
    <row r="490" spans="1:14" x14ac:dyDescent="0.3">
      <c r="A490" t="s">
        <v>14</v>
      </c>
      <c r="B490" s="1">
        <v>43615</v>
      </c>
      <c r="C490" s="1">
        <v>43671</v>
      </c>
      <c r="D490">
        <v>705.3</v>
      </c>
      <c r="E490">
        <v>707.75</v>
      </c>
      <c r="F490">
        <v>689.45</v>
      </c>
      <c r="G490">
        <v>690.45</v>
      </c>
      <c r="H490">
        <v>691</v>
      </c>
      <c r="I490">
        <v>690.45</v>
      </c>
      <c r="J490">
        <v>31</v>
      </c>
      <c r="K490">
        <v>215.82</v>
      </c>
      <c r="L490">
        <v>74000</v>
      </c>
      <c r="M490">
        <v>22000</v>
      </c>
      <c r="N490">
        <v>684.35</v>
      </c>
    </row>
    <row r="491" spans="1:14" x14ac:dyDescent="0.3">
      <c r="A491" t="s">
        <v>14</v>
      </c>
      <c r="B491" s="1">
        <v>43616</v>
      </c>
      <c r="C491" s="1">
        <v>43643</v>
      </c>
      <c r="D491">
        <v>691</v>
      </c>
      <c r="E491">
        <v>696</v>
      </c>
      <c r="F491">
        <v>665.95</v>
      </c>
      <c r="G491">
        <v>672.15</v>
      </c>
      <c r="H491">
        <v>669.9</v>
      </c>
      <c r="I491">
        <v>672.15</v>
      </c>
      <c r="J491">
        <v>7956</v>
      </c>
      <c r="K491">
        <v>54264.13</v>
      </c>
      <c r="L491">
        <v>16790000</v>
      </c>
      <c r="M491">
        <v>221000</v>
      </c>
      <c r="N491">
        <v>672.4</v>
      </c>
    </row>
    <row r="492" spans="1:14" x14ac:dyDescent="0.3">
      <c r="A492" t="s">
        <v>14</v>
      </c>
      <c r="B492" s="1">
        <v>43616</v>
      </c>
      <c r="C492" s="1">
        <v>43671</v>
      </c>
      <c r="D492">
        <v>696</v>
      </c>
      <c r="E492">
        <v>699</v>
      </c>
      <c r="F492">
        <v>670</v>
      </c>
      <c r="G492">
        <v>674.7</v>
      </c>
      <c r="H492">
        <v>671</v>
      </c>
      <c r="I492">
        <v>674.7</v>
      </c>
      <c r="J492">
        <v>140</v>
      </c>
      <c r="K492">
        <v>960.61</v>
      </c>
      <c r="L492">
        <v>71000</v>
      </c>
      <c r="M492">
        <v>-3000</v>
      </c>
      <c r="N492">
        <v>672.4</v>
      </c>
    </row>
    <row r="493" spans="1:14" x14ac:dyDescent="0.3">
      <c r="A493" t="s">
        <v>14</v>
      </c>
      <c r="B493" s="1">
        <v>43616</v>
      </c>
      <c r="C493" s="1">
        <v>43706</v>
      </c>
      <c r="D493">
        <v>0</v>
      </c>
      <c r="E493">
        <v>0</v>
      </c>
      <c r="F493">
        <v>0</v>
      </c>
      <c r="G493">
        <v>696.45</v>
      </c>
      <c r="H493">
        <v>0</v>
      </c>
      <c r="I493">
        <v>684.1</v>
      </c>
      <c r="J493">
        <v>0</v>
      </c>
      <c r="K493">
        <v>0</v>
      </c>
      <c r="L493">
        <v>0</v>
      </c>
      <c r="M493">
        <v>0</v>
      </c>
      <c r="N493">
        <v>672.4</v>
      </c>
    </row>
    <row r="494" spans="1:14" x14ac:dyDescent="0.3">
      <c r="A494" t="s">
        <v>14</v>
      </c>
      <c r="B494" s="1">
        <v>43619</v>
      </c>
      <c r="C494" s="1">
        <v>43643</v>
      </c>
      <c r="D494">
        <v>660.75</v>
      </c>
      <c r="E494">
        <v>662.9</v>
      </c>
      <c r="F494">
        <v>640.15</v>
      </c>
      <c r="G494">
        <v>660.65</v>
      </c>
      <c r="H494">
        <v>660.4</v>
      </c>
      <c r="I494">
        <v>660.65</v>
      </c>
      <c r="J494">
        <v>11708</v>
      </c>
      <c r="K494">
        <v>76276.070000000007</v>
      </c>
      <c r="L494">
        <v>16328000</v>
      </c>
      <c r="M494">
        <v>-462000</v>
      </c>
      <c r="N494">
        <v>656.85</v>
      </c>
    </row>
    <row r="495" spans="1:14" x14ac:dyDescent="0.3">
      <c r="A495" t="s">
        <v>14</v>
      </c>
      <c r="B495" s="1">
        <v>43619</v>
      </c>
      <c r="C495" s="1">
        <v>43671</v>
      </c>
      <c r="D495">
        <v>661.55</v>
      </c>
      <c r="E495">
        <v>665</v>
      </c>
      <c r="F495">
        <v>644.5</v>
      </c>
      <c r="G495">
        <v>663.8</v>
      </c>
      <c r="H495">
        <v>663.4</v>
      </c>
      <c r="I495">
        <v>663.8</v>
      </c>
      <c r="J495">
        <v>202</v>
      </c>
      <c r="K495">
        <v>1320.27</v>
      </c>
      <c r="L495">
        <v>86000</v>
      </c>
      <c r="M495">
        <v>15000</v>
      </c>
      <c r="N495">
        <v>656.85</v>
      </c>
    </row>
    <row r="496" spans="1:14" x14ac:dyDescent="0.3">
      <c r="A496" t="s">
        <v>14</v>
      </c>
      <c r="B496" s="1">
        <v>43619</v>
      </c>
      <c r="C496" s="1">
        <v>43706</v>
      </c>
      <c r="D496">
        <v>0</v>
      </c>
      <c r="E496">
        <v>0</v>
      </c>
      <c r="F496">
        <v>0</v>
      </c>
      <c r="G496">
        <v>696.45</v>
      </c>
      <c r="H496">
        <v>0</v>
      </c>
      <c r="I496">
        <v>667.85</v>
      </c>
      <c r="J496">
        <v>0</v>
      </c>
      <c r="K496">
        <v>0</v>
      </c>
      <c r="L496">
        <v>0</v>
      </c>
      <c r="M496">
        <v>0</v>
      </c>
      <c r="N496">
        <v>656.85</v>
      </c>
    </row>
    <row r="497" spans="1:14" x14ac:dyDescent="0.3">
      <c r="A497" t="s">
        <v>14</v>
      </c>
      <c r="B497" s="1">
        <v>43620</v>
      </c>
      <c r="C497" s="1">
        <v>43643</v>
      </c>
      <c r="D497">
        <v>661</v>
      </c>
      <c r="E497">
        <v>662.5</v>
      </c>
      <c r="F497">
        <v>652</v>
      </c>
      <c r="G497">
        <v>657.7</v>
      </c>
      <c r="H497">
        <v>658</v>
      </c>
      <c r="I497">
        <v>657.7</v>
      </c>
      <c r="J497">
        <v>4419</v>
      </c>
      <c r="K497">
        <v>29038.94</v>
      </c>
      <c r="L497">
        <v>16564000</v>
      </c>
      <c r="M497">
        <v>236000</v>
      </c>
      <c r="N497">
        <v>653.75</v>
      </c>
    </row>
    <row r="498" spans="1:14" x14ac:dyDescent="0.3">
      <c r="A498" t="s">
        <v>14</v>
      </c>
      <c r="B498" s="1">
        <v>43620</v>
      </c>
      <c r="C498" s="1">
        <v>43671</v>
      </c>
      <c r="D498">
        <v>660.3</v>
      </c>
      <c r="E498">
        <v>665</v>
      </c>
      <c r="F498">
        <v>656</v>
      </c>
      <c r="G498">
        <v>661</v>
      </c>
      <c r="H498">
        <v>662</v>
      </c>
      <c r="I498">
        <v>661</v>
      </c>
      <c r="J498">
        <v>46</v>
      </c>
      <c r="K498">
        <v>303.68</v>
      </c>
      <c r="L498">
        <v>82000</v>
      </c>
      <c r="M498">
        <v>-4000</v>
      </c>
      <c r="N498">
        <v>653.75</v>
      </c>
    </row>
    <row r="499" spans="1:14" x14ac:dyDescent="0.3">
      <c r="A499" t="s">
        <v>14</v>
      </c>
      <c r="B499" s="1">
        <v>43620</v>
      </c>
      <c r="C499" s="1">
        <v>43706</v>
      </c>
      <c r="D499">
        <v>0</v>
      </c>
      <c r="E499">
        <v>0</v>
      </c>
      <c r="F499">
        <v>0</v>
      </c>
      <c r="G499">
        <v>696.45</v>
      </c>
      <c r="H499">
        <v>0</v>
      </c>
      <c r="I499">
        <v>664.5</v>
      </c>
      <c r="J499">
        <v>0</v>
      </c>
      <c r="K499">
        <v>0</v>
      </c>
      <c r="L499">
        <v>0</v>
      </c>
      <c r="M499">
        <v>0</v>
      </c>
      <c r="N499">
        <v>653.75</v>
      </c>
    </row>
    <row r="500" spans="1:14" x14ac:dyDescent="0.3">
      <c r="A500" t="s">
        <v>14</v>
      </c>
      <c r="B500" s="1">
        <v>43622</v>
      </c>
      <c r="C500" s="1">
        <v>43643</v>
      </c>
      <c r="D500">
        <v>654.15</v>
      </c>
      <c r="E500">
        <v>657</v>
      </c>
      <c r="F500">
        <v>625.29999999999995</v>
      </c>
      <c r="G500">
        <v>628.04999999999995</v>
      </c>
      <c r="H500">
        <v>626.4</v>
      </c>
      <c r="I500">
        <v>628.04999999999995</v>
      </c>
      <c r="J500">
        <v>8119</v>
      </c>
      <c r="K500">
        <v>51759.31</v>
      </c>
      <c r="L500">
        <v>17731000</v>
      </c>
      <c r="M500">
        <v>1167000</v>
      </c>
      <c r="N500">
        <v>624.54999999999995</v>
      </c>
    </row>
    <row r="501" spans="1:14" x14ac:dyDescent="0.3">
      <c r="A501" t="s">
        <v>14</v>
      </c>
      <c r="B501" s="1">
        <v>43622</v>
      </c>
      <c r="C501" s="1">
        <v>43671</v>
      </c>
      <c r="D501">
        <v>658.45</v>
      </c>
      <c r="E501">
        <v>658.45</v>
      </c>
      <c r="F501">
        <v>630</v>
      </c>
      <c r="G501">
        <v>631.29999999999995</v>
      </c>
      <c r="H501">
        <v>630.85</v>
      </c>
      <c r="I501">
        <v>631.29999999999995</v>
      </c>
      <c r="J501">
        <v>163</v>
      </c>
      <c r="K501">
        <v>1048.21</v>
      </c>
      <c r="L501">
        <v>119000</v>
      </c>
      <c r="M501">
        <v>37000</v>
      </c>
      <c r="N501">
        <v>624.54999999999995</v>
      </c>
    </row>
    <row r="502" spans="1:14" x14ac:dyDescent="0.3">
      <c r="A502" t="s">
        <v>14</v>
      </c>
      <c r="B502" s="1">
        <v>43622</v>
      </c>
      <c r="C502" s="1">
        <v>43706</v>
      </c>
      <c r="D502">
        <v>650.54999999999995</v>
      </c>
      <c r="E502">
        <v>650.54999999999995</v>
      </c>
      <c r="F502">
        <v>635</v>
      </c>
      <c r="G502">
        <v>635</v>
      </c>
      <c r="H502">
        <v>635</v>
      </c>
      <c r="I502">
        <v>635</v>
      </c>
      <c r="J502">
        <v>12</v>
      </c>
      <c r="K502">
        <v>77.31</v>
      </c>
      <c r="L502">
        <v>7000</v>
      </c>
      <c r="M502">
        <v>7000</v>
      </c>
      <c r="N502">
        <v>624.54999999999995</v>
      </c>
    </row>
    <row r="503" spans="1:14" x14ac:dyDescent="0.3">
      <c r="A503" t="s">
        <v>14</v>
      </c>
      <c r="B503" s="1">
        <v>43623</v>
      </c>
      <c r="C503" s="1">
        <v>43643</v>
      </c>
      <c r="D503">
        <v>627.04999999999995</v>
      </c>
      <c r="E503">
        <v>636.20000000000005</v>
      </c>
      <c r="F503">
        <v>613.70000000000005</v>
      </c>
      <c r="G503">
        <v>622.54999999999995</v>
      </c>
      <c r="H503">
        <v>622.9</v>
      </c>
      <c r="I503">
        <v>622.54999999999995</v>
      </c>
      <c r="J503">
        <v>8068</v>
      </c>
      <c r="K503">
        <v>50467.81</v>
      </c>
      <c r="L503">
        <v>17514000</v>
      </c>
      <c r="M503">
        <v>-217000</v>
      </c>
      <c r="N503">
        <v>619.4</v>
      </c>
    </row>
    <row r="504" spans="1:14" x14ac:dyDescent="0.3">
      <c r="A504" t="s">
        <v>14</v>
      </c>
      <c r="B504" s="1">
        <v>43623</v>
      </c>
      <c r="C504" s="1">
        <v>43671</v>
      </c>
      <c r="D504">
        <v>633.04999999999995</v>
      </c>
      <c r="E504">
        <v>639</v>
      </c>
      <c r="F504">
        <v>617.9</v>
      </c>
      <c r="G504">
        <v>625.75</v>
      </c>
      <c r="H504">
        <v>625.6</v>
      </c>
      <c r="I504">
        <v>625.75</v>
      </c>
      <c r="J504">
        <v>129</v>
      </c>
      <c r="K504">
        <v>812.33</v>
      </c>
      <c r="L504">
        <v>131000</v>
      </c>
      <c r="M504">
        <v>12000</v>
      </c>
      <c r="N504">
        <v>619.4</v>
      </c>
    </row>
    <row r="505" spans="1:14" x14ac:dyDescent="0.3">
      <c r="A505" t="s">
        <v>14</v>
      </c>
      <c r="B505" s="1">
        <v>43623</v>
      </c>
      <c r="C505" s="1">
        <v>43706</v>
      </c>
      <c r="D505">
        <v>636</v>
      </c>
      <c r="E505">
        <v>640.5</v>
      </c>
      <c r="F505">
        <v>626</v>
      </c>
      <c r="G505">
        <v>626</v>
      </c>
      <c r="H505">
        <v>626</v>
      </c>
      <c r="I505">
        <v>628.95000000000005</v>
      </c>
      <c r="J505">
        <v>8</v>
      </c>
      <c r="K505">
        <v>50.81</v>
      </c>
      <c r="L505">
        <v>8000</v>
      </c>
      <c r="M505">
        <v>1000</v>
      </c>
      <c r="N505">
        <v>619.4</v>
      </c>
    </row>
    <row r="506" spans="1:14" x14ac:dyDescent="0.3">
      <c r="A506" t="s">
        <v>14</v>
      </c>
      <c r="B506" s="1">
        <v>43626</v>
      </c>
      <c r="C506" s="1">
        <v>43643</v>
      </c>
      <c r="D506">
        <v>626.95000000000005</v>
      </c>
      <c r="E506">
        <v>632.35</v>
      </c>
      <c r="F506">
        <v>619.4</v>
      </c>
      <c r="G506">
        <v>629.4</v>
      </c>
      <c r="H506">
        <v>629.1</v>
      </c>
      <c r="I506">
        <v>629.4</v>
      </c>
      <c r="J506">
        <v>4450</v>
      </c>
      <c r="K506">
        <v>27885.48</v>
      </c>
      <c r="L506">
        <v>17374000</v>
      </c>
      <c r="M506">
        <v>-140000</v>
      </c>
      <c r="N506">
        <v>627.15</v>
      </c>
    </row>
    <row r="507" spans="1:14" x14ac:dyDescent="0.3">
      <c r="A507" t="s">
        <v>14</v>
      </c>
      <c r="B507" s="1">
        <v>43626</v>
      </c>
      <c r="C507" s="1">
        <v>43671</v>
      </c>
      <c r="D507">
        <v>627.04999999999995</v>
      </c>
      <c r="E507">
        <v>635.20000000000005</v>
      </c>
      <c r="F507">
        <v>624</v>
      </c>
      <c r="G507">
        <v>633.1</v>
      </c>
      <c r="H507">
        <v>633</v>
      </c>
      <c r="I507">
        <v>633.1</v>
      </c>
      <c r="J507">
        <v>66</v>
      </c>
      <c r="K507">
        <v>416.18</v>
      </c>
      <c r="L507">
        <v>147000</v>
      </c>
      <c r="M507">
        <v>16000</v>
      </c>
      <c r="N507">
        <v>627.15</v>
      </c>
    </row>
    <row r="508" spans="1:14" x14ac:dyDescent="0.3">
      <c r="A508" t="s">
        <v>14</v>
      </c>
      <c r="B508" s="1">
        <v>43626</v>
      </c>
      <c r="C508" s="1">
        <v>43706</v>
      </c>
      <c r="D508">
        <v>632.85</v>
      </c>
      <c r="E508">
        <v>632.85</v>
      </c>
      <c r="F508">
        <v>630</v>
      </c>
      <c r="G508">
        <v>630</v>
      </c>
      <c r="H508">
        <v>630</v>
      </c>
      <c r="I508">
        <v>636.45000000000005</v>
      </c>
      <c r="J508">
        <v>2</v>
      </c>
      <c r="K508">
        <v>12.63</v>
      </c>
      <c r="L508">
        <v>7000</v>
      </c>
      <c r="M508">
        <v>-1000</v>
      </c>
      <c r="N508">
        <v>627.15</v>
      </c>
    </row>
    <row r="509" spans="1:14" x14ac:dyDescent="0.3">
      <c r="A509" t="s">
        <v>14</v>
      </c>
      <c r="B509" s="1">
        <v>43627</v>
      </c>
      <c r="C509" s="1">
        <v>43643</v>
      </c>
      <c r="D509">
        <v>632.1</v>
      </c>
      <c r="E509">
        <v>656.25</v>
      </c>
      <c r="F509">
        <v>620.4</v>
      </c>
      <c r="G509">
        <v>653.04999999999995</v>
      </c>
      <c r="H509">
        <v>653.85</v>
      </c>
      <c r="I509">
        <v>653.04999999999995</v>
      </c>
      <c r="J509">
        <v>10212</v>
      </c>
      <c r="K509">
        <v>65664.02</v>
      </c>
      <c r="L509">
        <v>16678000</v>
      </c>
      <c r="M509">
        <v>-696000</v>
      </c>
      <c r="N509">
        <v>652.20000000000005</v>
      </c>
    </row>
    <row r="510" spans="1:14" x14ac:dyDescent="0.3">
      <c r="A510" t="s">
        <v>14</v>
      </c>
      <c r="B510" s="1">
        <v>43627</v>
      </c>
      <c r="C510" s="1">
        <v>43671</v>
      </c>
      <c r="D510">
        <v>634.20000000000005</v>
      </c>
      <c r="E510">
        <v>659.5</v>
      </c>
      <c r="F510">
        <v>624.85</v>
      </c>
      <c r="G510">
        <v>656.4</v>
      </c>
      <c r="H510">
        <v>657.6</v>
      </c>
      <c r="I510">
        <v>656.4</v>
      </c>
      <c r="J510">
        <v>152</v>
      </c>
      <c r="K510">
        <v>982.56</v>
      </c>
      <c r="L510">
        <v>146000</v>
      </c>
      <c r="M510">
        <v>-1000</v>
      </c>
      <c r="N510">
        <v>652.20000000000005</v>
      </c>
    </row>
    <row r="511" spans="1:14" x14ac:dyDescent="0.3">
      <c r="A511" t="s">
        <v>14</v>
      </c>
      <c r="B511" s="1">
        <v>43627</v>
      </c>
      <c r="C511" s="1">
        <v>43706</v>
      </c>
      <c r="D511">
        <v>637.6</v>
      </c>
      <c r="E511">
        <v>660.8</v>
      </c>
      <c r="F511">
        <v>637.6</v>
      </c>
      <c r="G511">
        <v>660.8</v>
      </c>
      <c r="H511">
        <v>660.8</v>
      </c>
      <c r="I511">
        <v>661.75</v>
      </c>
      <c r="J511">
        <v>5</v>
      </c>
      <c r="K511">
        <v>32.44</v>
      </c>
      <c r="L511">
        <v>9000</v>
      </c>
      <c r="M511">
        <v>2000</v>
      </c>
      <c r="N511">
        <v>652.20000000000005</v>
      </c>
    </row>
    <row r="512" spans="1:14" x14ac:dyDescent="0.3">
      <c r="A512" t="s">
        <v>14</v>
      </c>
      <c r="B512" s="1">
        <v>43628</v>
      </c>
      <c r="C512" s="1">
        <v>43643</v>
      </c>
      <c r="D512">
        <v>649.1</v>
      </c>
      <c r="E512">
        <v>655.7</v>
      </c>
      <c r="F512">
        <v>636.95000000000005</v>
      </c>
      <c r="G512">
        <v>642.4</v>
      </c>
      <c r="H512">
        <v>642.75</v>
      </c>
      <c r="I512">
        <v>642.4</v>
      </c>
      <c r="J512">
        <v>6572</v>
      </c>
      <c r="K512">
        <v>42469.15</v>
      </c>
      <c r="L512">
        <v>16338000</v>
      </c>
      <c r="M512">
        <v>-340000</v>
      </c>
      <c r="N512">
        <v>641.54999999999995</v>
      </c>
    </row>
    <row r="513" spans="1:14" x14ac:dyDescent="0.3">
      <c r="A513" t="s">
        <v>14</v>
      </c>
      <c r="B513" s="1">
        <v>43628</v>
      </c>
      <c r="C513" s="1">
        <v>43671</v>
      </c>
      <c r="D513">
        <v>647</v>
      </c>
      <c r="E513">
        <v>659.15</v>
      </c>
      <c r="F513">
        <v>641.65</v>
      </c>
      <c r="G513">
        <v>646.65</v>
      </c>
      <c r="H513">
        <v>646.5</v>
      </c>
      <c r="I513">
        <v>646.65</v>
      </c>
      <c r="J513">
        <v>126</v>
      </c>
      <c r="K513">
        <v>817.38</v>
      </c>
      <c r="L513">
        <v>158000</v>
      </c>
      <c r="M513">
        <v>12000</v>
      </c>
      <c r="N513">
        <v>641.54999999999995</v>
      </c>
    </row>
    <row r="514" spans="1:14" x14ac:dyDescent="0.3">
      <c r="A514" t="s">
        <v>14</v>
      </c>
      <c r="B514" s="1">
        <v>43628</v>
      </c>
      <c r="C514" s="1">
        <v>43706</v>
      </c>
      <c r="D514">
        <v>649.25</v>
      </c>
      <c r="E514">
        <v>649.25</v>
      </c>
      <c r="F514">
        <v>649.25</v>
      </c>
      <c r="G514">
        <v>649.25</v>
      </c>
      <c r="H514">
        <v>649.25</v>
      </c>
      <c r="I514">
        <v>650.85</v>
      </c>
      <c r="J514">
        <v>1</v>
      </c>
      <c r="K514">
        <v>6.49</v>
      </c>
      <c r="L514">
        <v>9000</v>
      </c>
      <c r="M514">
        <v>0</v>
      </c>
      <c r="N514">
        <v>641.54999999999995</v>
      </c>
    </row>
    <row r="515" spans="1:14" x14ac:dyDescent="0.3">
      <c r="A515" t="s">
        <v>14</v>
      </c>
      <c r="B515" s="1">
        <v>43629</v>
      </c>
      <c r="C515" s="1">
        <v>43643</v>
      </c>
      <c r="D515">
        <v>639.1</v>
      </c>
      <c r="E515">
        <v>644.65</v>
      </c>
      <c r="F515">
        <v>630.65</v>
      </c>
      <c r="G515">
        <v>639.35</v>
      </c>
      <c r="H515">
        <v>638.04999999999995</v>
      </c>
      <c r="I515">
        <v>639.35</v>
      </c>
      <c r="J515">
        <v>3680</v>
      </c>
      <c r="K515">
        <v>23441.01</v>
      </c>
      <c r="L515">
        <v>16246000</v>
      </c>
      <c r="M515">
        <v>-92000</v>
      </c>
      <c r="N515">
        <v>637.1</v>
      </c>
    </row>
    <row r="516" spans="1:14" x14ac:dyDescent="0.3">
      <c r="A516" t="s">
        <v>14</v>
      </c>
      <c r="B516" s="1">
        <v>43629</v>
      </c>
      <c r="C516" s="1">
        <v>43671</v>
      </c>
      <c r="D516">
        <v>644.15</v>
      </c>
      <c r="E516">
        <v>645.5</v>
      </c>
      <c r="F516">
        <v>634.5</v>
      </c>
      <c r="G516">
        <v>642.79999999999995</v>
      </c>
      <c r="H516">
        <v>642.20000000000005</v>
      </c>
      <c r="I516">
        <v>642.79999999999995</v>
      </c>
      <c r="J516">
        <v>138</v>
      </c>
      <c r="K516">
        <v>883.55</v>
      </c>
      <c r="L516">
        <v>163000</v>
      </c>
      <c r="M516">
        <v>5000</v>
      </c>
      <c r="N516">
        <v>637.1</v>
      </c>
    </row>
    <row r="517" spans="1:14" x14ac:dyDescent="0.3">
      <c r="A517" t="s">
        <v>14</v>
      </c>
      <c r="B517" s="1">
        <v>43629</v>
      </c>
      <c r="C517" s="1">
        <v>43706</v>
      </c>
      <c r="D517">
        <v>0</v>
      </c>
      <c r="E517">
        <v>0</v>
      </c>
      <c r="F517">
        <v>0</v>
      </c>
      <c r="G517">
        <v>649.25</v>
      </c>
      <c r="H517">
        <v>649.25</v>
      </c>
      <c r="I517">
        <v>646.20000000000005</v>
      </c>
      <c r="J517">
        <v>0</v>
      </c>
      <c r="K517">
        <v>0</v>
      </c>
      <c r="L517">
        <v>9000</v>
      </c>
      <c r="M517">
        <v>0</v>
      </c>
      <c r="N517">
        <v>637.1</v>
      </c>
    </row>
    <row r="518" spans="1:14" x14ac:dyDescent="0.3">
      <c r="A518" t="s">
        <v>14</v>
      </c>
      <c r="B518" s="1">
        <v>43630</v>
      </c>
      <c r="C518" s="1">
        <v>43643</v>
      </c>
      <c r="D518">
        <v>637</v>
      </c>
      <c r="E518">
        <v>637.65</v>
      </c>
      <c r="F518">
        <v>603</v>
      </c>
      <c r="G518">
        <v>617.95000000000005</v>
      </c>
      <c r="H518">
        <v>617.20000000000005</v>
      </c>
      <c r="I518">
        <v>617.95000000000005</v>
      </c>
      <c r="J518">
        <v>16050</v>
      </c>
      <c r="K518">
        <v>98905.04</v>
      </c>
      <c r="L518">
        <v>15520000</v>
      </c>
      <c r="M518">
        <v>-726000</v>
      </c>
      <c r="N518">
        <v>616.9</v>
      </c>
    </row>
    <row r="519" spans="1:14" x14ac:dyDescent="0.3">
      <c r="A519" t="s">
        <v>14</v>
      </c>
      <c r="B519" s="1">
        <v>43630</v>
      </c>
      <c r="C519" s="1">
        <v>43671</v>
      </c>
      <c r="D519">
        <v>636.54999999999995</v>
      </c>
      <c r="E519">
        <v>637.20000000000005</v>
      </c>
      <c r="F519">
        <v>606.20000000000005</v>
      </c>
      <c r="G519">
        <v>621.9</v>
      </c>
      <c r="H519">
        <v>622.04999999999995</v>
      </c>
      <c r="I519">
        <v>621.9</v>
      </c>
      <c r="J519">
        <v>572</v>
      </c>
      <c r="K519">
        <v>3539.64</v>
      </c>
      <c r="L519">
        <v>279000</v>
      </c>
      <c r="M519">
        <v>116000</v>
      </c>
      <c r="N519">
        <v>616.9</v>
      </c>
    </row>
    <row r="520" spans="1:14" x14ac:dyDescent="0.3">
      <c r="A520" t="s">
        <v>14</v>
      </c>
      <c r="B520" s="1">
        <v>43630</v>
      </c>
      <c r="C520" s="1">
        <v>43706</v>
      </c>
      <c r="D520">
        <v>631</v>
      </c>
      <c r="E520">
        <v>631</v>
      </c>
      <c r="F520">
        <v>612.04999999999995</v>
      </c>
      <c r="G520">
        <v>626.4</v>
      </c>
      <c r="H520">
        <v>626.4</v>
      </c>
      <c r="I520">
        <v>625.6</v>
      </c>
      <c r="J520">
        <v>8</v>
      </c>
      <c r="K520">
        <v>49.82</v>
      </c>
      <c r="L520">
        <v>10000</v>
      </c>
      <c r="M520">
        <v>1000</v>
      </c>
      <c r="N520">
        <v>616.9</v>
      </c>
    </row>
    <row r="521" spans="1:14" x14ac:dyDescent="0.3">
      <c r="A521" t="s">
        <v>14</v>
      </c>
      <c r="B521" s="1">
        <v>43633</v>
      </c>
      <c r="C521" s="1">
        <v>43643</v>
      </c>
      <c r="D521">
        <v>619.79999999999995</v>
      </c>
      <c r="E521">
        <v>630.79999999999995</v>
      </c>
      <c r="F521">
        <v>613.04999999999995</v>
      </c>
      <c r="G521">
        <v>624.54999999999995</v>
      </c>
      <c r="H521">
        <v>624.6</v>
      </c>
      <c r="I521">
        <v>624.54999999999995</v>
      </c>
      <c r="J521">
        <v>4215</v>
      </c>
      <c r="K521">
        <v>26348.65</v>
      </c>
      <c r="L521">
        <v>15366000</v>
      </c>
      <c r="M521">
        <v>-154000</v>
      </c>
      <c r="N521">
        <v>623.29999999999995</v>
      </c>
    </row>
    <row r="522" spans="1:14" x14ac:dyDescent="0.3">
      <c r="A522" t="s">
        <v>14</v>
      </c>
      <c r="B522" s="1">
        <v>43633</v>
      </c>
      <c r="C522" s="1">
        <v>43671</v>
      </c>
      <c r="D522">
        <v>621.15</v>
      </c>
      <c r="E522">
        <v>631.79999999999995</v>
      </c>
      <c r="F522">
        <v>621.15</v>
      </c>
      <c r="G522">
        <v>628.20000000000005</v>
      </c>
      <c r="H522">
        <v>628</v>
      </c>
      <c r="I522">
        <v>628.20000000000005</v>
      </c>
      <c r="J522">
        <v>242</v>
      </c>
      <c r="K522">
        <v>1521</v>
      </c>
      <c r="L522">
        <v>323000</v>
      </c>
      <c r="M522">
        <v>44000</v>
      </c>
      <c r="N522">
        <v>623.29999999999995</v>
      </c>
    </row>
    <row r="523" spans="1:14" x14ac:dyDescent="0.3">
      <c r="A523" t="s">
        <v>14</v>
      </c>
      <c r="B523" s="1">
        <v>43633</v>
      </c>
      <c r="C523" s="1">
        <v>43706</v>
      </c>
      <c r="D523">
        <v>0</v>
      </c>
      <c r="E523">
        <v>0</v>
      </c>
      <c r="F523">
        <v>0</v>
      </c>
      <c r="G523">
        <v>626.4</v>
      </c>
      <c r="H523">
        <v>626.4</v>
      </c>
      <c r="I523">
        <v>631.75</v>
      </c>
      <c r="J523">
        <v>0</v>
      </c>
      <c r="K523">
        <v>0</v>
      </c>
      <c r="L523">
        <v>10000</v>
      </c>
      <c r="M523">
        <v>0</v>
      </c>
      <c r="N523">
        <v>623.29999999999995</v>
      </c>
    </row>
    <row r="524" spans="1:14" x14ac:dyDescent="0.3">
      <c r="A524" t="s">
        <v>14</v>
      </c>
      <c r="B524" s="1">
        <v>43634</v>
      </c>
      <c r="C524" s="1">
        <v>43643</v>
      </c>
      <c r="D524">
        <v>625.54999999999995</v>
      </c>
      <c r="E524">
        <v>629.20000000000005</v>
      </c>
      <c r="F524">
        <v>620</v>
      </c>
      <c r="G524">
        <v>622</v>
      </c>
      <c r="H524">
        <v>623</v>
      </c>
      <c r="I524">
        <v>622</v>
      </c>
      <c r="J524">
        <v>3769</v>
      </c>
      <c r="K524">
        <v>23534.87</v>
      </c>
      <c r="L524">
        <v>14616000</v>
      </c>
      <c r="M524">
        <v>-750000</v>
      </c>
      <c r="N524">
        <v>622.25</v>
      </c>
    </row>
    <row r="525" spans="1:14" x14ac:dyDescent="0.3">
      <c r="A525" t="s">
        <v>14</v>
      </c>
      <c r="B525" s="1">
        <v>43634</v>
      </c>
      <c r="C525" s="1">
        <v>43671</v>
      </c>
      <c r="D525">
        <v>630.79999999999995</v>
      </c>
      <c r="E525">
        <v>632.29999999999995</v>
      </c>
      <c r="F525">
        <v>623.04999999999995</v>
      </c>
      <c r="G525">
        <v>625.95000000000005</v>
      </c>
      <c r="H525">
        <v>626.29999999999995</v>
      </c>
      <c r="I525">
        <v>625.95000000000005</v>
      </c>
      <c r="J525">
        <v>261</v>
      </c>
      <c r="K525">
        <v>1639.65</v>
      </c>
      <c r="L525">
        <v>419000</v>
      </c>
      <c r="M525">
        <v>96000</v>
      </c>
      <c r="N525">
        <v>622.25</v>
      </c>
    </row>
    <row r="526" spans="1:14" x14ac:dyDescent="0.3">
      <c r="A526" t="s">
        <v>14</v>
      </c>
      <c r="B526" s="1">
        <v>43634</v>
      </c>
      <c r="C526" s="1">
        <v>43706</v>
      </c>
      <c r="D526">
        <v>630.6</v>
      </c>
      <c r="E526">
        <v>630.6</v>
      </c>
      <c r="F526">
        <v>630.6</v>
      </c>
      <c r="G526">
        <v>630.6</v>
      </c>
      <c r="H526">
        <v>630.6</v>
      </c>
      <c r="I526">
        <v>630.54999999999995</v>
      </c>
      <c r="J526">
        <v>1</v>
      </c>
      <c r="K526">
        <v>6.31</v>
      </c>
      <c r="L526">
        <v>10000</v>
      </c>
      <c r="M526">
        <v>0</v>
      </c>
      <c r="N526">
        <v>622.25</v>
      </c>
    </row>
    <row r="527" spans="1:14" x14ac:dyDescent="0.3">
      <c r="A527" t="s">
        <v>14</v>
      </c>
      <c r="B527" s="1">
        <v>43635</v>
      </c>
      <c r="C527" s="1">
        <v>43643</v>
      </c>
      <c r="D527">
        <v>626.20000000000005</v>
      </c>
      <c r="E527">
        <v>627.20000000000005</v>
      </c>
      <c r="F527">
        <v>608.35</v>
      </c>
      <c r="G527">
        <v>613.85</v>
      </c>
      <c r="H527">
        <v>612.4</v>
      </c>
      <c r="I527">
        <v>613.85</v>
      </c>
      <c r="J527">
        <v>4536</v>
      </c>
      <c r="K527">
        <v>27950.9</v>
      </c>
      <c r="L527">
        <v>14616000</v>
      </c>
      <c r="M527">
        <v>0</v>
      </c>
      <c r="N527">
        <v>612.4</v>
      </c>
    </row>
    <row r="528" spans="1:14" x14ac:dyDescent="0.3">
      <c r="A528" t="s">
        <v>14</v>
      </c>
      <c r="B528" s="1">
        <v>43635</v>
      </c>
      <c r="C528" s="1">
        <v>43671</v>
      </c>
      <c r="D528">
        <v>625</v>
      </c>
      <c r="E528">
        <v>626.95000000000005</v>
      </c>
      <c r="F528">
        <v>612</v>
      </c>
      <c r="G528">
        <v>616.95000000000005</v>
      </c>
      <c r="H528">
        <v>615.85</v>
      </c>
      <c r="I528">
        <v>616.95000000000005</v>
      </c>
      <c r="J528">
        <v>351</v>
      </c>
      <c r="K528">
        <v>2172.34</v>
      </c>
      <c r="L528">
        <v>526000</v>
      </c>
      <c r="M528">
        <v>107000</v>
      </c>
      <c r="N528">
        <v>612.4</v>
      </c>
    </row>
    <row r="529" spans="1:14" x14ac:dyDescent="0.3">
      <c r="A529" t="s">
        <v>14</v>
      </c>
      <c r="B529" s="1">
        <v>43635</v>
      </c>
      <c r="C529" s="1">
        <v>43706</v>
      </c>
      <c r="D529">
        <v>619.75</v>
      </c>
      <c r="E529">
        <v>619.75</v>
      </c>
      <c r="F529">
        <v>619.75</v>
      </c>
      <c r="G529">
        <v>619.75</v>
      </c>
      <c r="H529">
        <v>619.75</v>
      </c>
      <c r="I529">
        <v>620.45000000000005</v>
      </c>
      <c r="J529">
        <v>1</v>
      </c>
      <c r="K529">
        <v>6.2</v>
      </c>
      <c r="L529">
        <v>10000</v>
      </c>
      <c r="M529">
        <v>0</v>
      </c>
      <c r="N529">
        <v>612.4</v>
      </c>
    </row>
    <row r="530" spans="1:14" x14ac:dyDescent="0.3">
      <c r="A530" t="s">
        <v>14</v>
      </c>
      <c r="B530" s="1">
        <v>43636</v>
      </c>
      <c r="C530" s="1">
        <v>43643</v>
      </c>
      <c r="D530">
        <v>609.85</v>
      </c>
      <c r="E530">
        <v>629.95000000000005</v>
      </c>
      <c r="F530">
        <v>608.65</v>
      </c>
      <c r="G530">
        <v>629</v>
      </c>
      <c r="H530">
        <v>629.65</v>
      </c>
      <c r="I530">
        <v>629</v>
      </c>
      <c r="J530">
        <v>4034</v>
      </c>
      <c r="K530">
        <v>25118.63</v>
      </c>
      <c r="L530">
        <v>14176000</v>
      </c>
      <c r="M530">
        <v>-440000</v>
      </c>
      <c r="N530">
        <v>627.15</v>
      </c>
    </row>
    <row r="531" spans="1:14" x14ac:dyDescent="0.3">
      <c r="A531" t="s">
        <v>14</v>
      </c>
      <c r="B531" s="1">
        <v>43636</v>
      </c>
      <c r="C531" s="1">
        <v>43671</v>
      </c>
      <c r="D531">
        <v>614.35</v>
      </c>
      <c r="E531">
        <v>633.20000000000005</v>
      </c>
      <c r="F531">
        <v>612.6</v>
      </c>
      <c r="G531">
        <v>632.25</v>
      </c>
      <c r="H531">
        <v>632</v>
      </c>
      <c r="I531">
        <v>632.25</v>
      </c>
      <c r="J531">
        <v>488</v>
      </c>
      <c r="K531">
        <v>3057.12</v>
      </c>
      <c r="L531">
        <v>669000</v>
      </c>
      <c r="M531">
        <v>143000</v>
      </c>
      <c r="N531">
        <v>627.15</v>
      </c>
    </row>
    <row r="532" spans="1:14" x14ac:dyDescent="0.3">
      <c r="A532" t="s">
        <v>14</v>
      </c>
      <c r="B532" s="1">
        <v>43636</v>
      </c>
      <c r="C532" s="1">
        <v>43706</v>
      </c>
      <c r="D532">
        <v>629.5</v>
      </c>
      <c r="E532">
        <v>632.95000000000005</v>
      </c>
      <c r="F532">
        <v>624</v>
      </c>
      <c r="G532">
        <v>629.70000000000005</v>
      </c>
      <c r="H532">
        <v>629.70000000000005</v>
      </c>
      <c r="I532">
        <v>635.29999999999995</v>
      </c>
      <c r="J532">
        <v>6</v>
      </c>
      <c r="K532">
        <v>37.76</v>
      </c>
      <c r="L532">
        <v>10000</v>
      </c>
      <c r="M532">
        <v>0</v>
      </c>
      <c r="N532">
        <v>627.15</v>
      </c>
    </row>
    <row r="533" spans="1:14" x14ac:dyDescent="0.3">
      <c r="A533" t="s">
        <v>14</v>
      </c>
      <c r="B533" s="1">
        <v>43637</v>
      </c>
      <c r="C533" s="1">
        <v>43643</v>
      </c>
      <c r="D533">
        <v>625</v>
      </c>
      <c r="E533">
        <v>626.45000000000005</v>
      </c>
      <c r="F533">
        <v>578.4</v>
      </c>
      <c r="G533">
        <v>603.45000000000005</v>
      </c>
      <c r="H533">
        <v>604</v>
      </c>
      <c r="I533">
        <v>603.45000000000005</v>
      </c>
      <c r="J533">
        <v>16571</v>
      </c>
      <c r="K533">
        <v>98957.38</v>
      </c>
      <c r="L533">
        <v>13567000</v>
      </c>
      <c r="M533">
        <v>-609000</v>
      </c>
      <c r="N533">
        <v>602.45000000000005</v>
      </c>
    </row>
    <row r="534" spans="1:14" x14ac:dyDescent="0.3">
      <c r="A534" t="s">
        <v>14</v>
      </c>
      <c r="B534" s="1">
        <v>43637</v>
      </c>
      <c r="C534" s="1">
        <v>43671</v>
      </c>
      <c r="D534">
        <v>626</v>
      </c>
      <c r="E534">
        <v>628.85</v>
      </c>
      <c r="F534">
        <v>584.29999999999995</v>
      </c>
      <c r="G534">
        <v>606.45000000000005</v>
      </c>
      <c r="H534">
        <v>607</v>
      </c>
      <c r="I534">
        <v>606.45000000000005</v>
      </c>
      <c r="J534">
        <v>3623</v>
      </c>
      <c r="K534">
        <v>21760.29</v>
      </c>
      <c r="L534">
        <v>1798000</v>
      </c>
      <c r="M534">
        <v>1129000</v>
      </c>
      <c r="N534">
        <v>602.45000000000005</v>
      </c>
    </row>
    <row r="535" spans="1:14" x14ac:dyDescent="0.3">
      <c r="A535" t="s">
        <v>14</v>
      </c>
      <c r="B535" s="1">
        <v>43637</v>
      </c>
      <c r="C535" s="1">
        <v>43706</v>
      </c>
      <c r="D535">
        <v>601.1</v>
      </c>
      <c r="E535">
        <v>612.20000000000005</v>
      </c>
      <c r="F535">
        <v>593.4</v>
      </c>
      <c r="G535">
        <v>609.29999999999995</v>
      </c>
      <c r="H535">
        <v>608.29999999999995</v>
      </c>
      <c r="I535">
        <v>609.29999999999995</v>
      </c>
      <c r="J535">
        <v>43</v>
      </c>
      <c r="K535">
        <v>259.16000000000003</v>
      </c>
      <c r="L535">
        <v>20000</v>
      </c>
      <c r="M535">
        <v>10000</v>
      </c>
      <c r="N535">
        <v>602.45000000000005</v>
      </c>
    </row>
    <row r="536" spans="1:14" x14ac:dyDescent="0.3">
      <c r="A536" t="s">
        <v>14</v>
      </c>
      <c r="B536" s="1">
        <v>43640</v>
      </c>
      <c r="C536" s="1">
        <v>43643</v>
      </c>
      <c r="D536">
        <v>609.95000000000005</v>
      </c>
      <c r="E536">
        <v>609.95000000000005</v>
      </c>
      <c r="F536">
        <v>583.54999999999995</v>
      </c>
      <c r="G536">
        <v>587.75</v>
      </c>
      <c r="H536">
        <v>586.1</v>
      </c>
      <c r="I536">
        <v>587.75</v>
      </c>
      <c r="J536">
        <v>10372</v>
      </c>
      <c r="K536">
        <v>61148.22</v>
      </c>
      <c r="L536">
        <v>11514000</v>
      </c>
      <c r="M536">
        <v>-2053000</v>
      </c>
      <c r="N536">
        <v>586.29999999999995</v>
      </c>
    </row>
    <row r="537" spans="1:14" x14ac:dyDescent="0.3">
      <c r="A537" t="s">
        <v>14</v>
      </c>
      <c r="B537" s="1">
        <v>43640</v>
      </c>
      <c r="C537" s="1">
        <v>43671</v>
      </c>
      <c r="D537">
        <v>610.95000000000005</v>
      </c>
      <c r="E537">
        <v>612.04999999999995</v>
      </c>
      <c r="F537">
        <v>586.6</v>
      </c>
      <c r="G537">
        <v>591.35</v>
      </c>
      <c r="H537">
        <v>589</v>
      </c>
      <c r="I537">
        <v>591.35</v>
      </c>
      <c r="J537">
        <v>4323</v>
      </c>
      <c r="K537">
        <v>25566.06</v>
      </c>
      <c r="L537">
        <v>4653000</v>
      </c>
      <c r="M537">
        <v>2855000</v>
      </c>
      <c r="N537">
        <v>586.29999999999995</v>
      </c>
    </row>
    <row r="538" spans="1:14" x14ac:dyDescent="0.3">
      <c r="A538" t="s">
        <v>14</v>
      </c>
      <c r="B538" s="1">
        <v>43640</v>
      </c>
      <c r="C538" s="1">
        <v>43706</v>
      </c>
      <c r="D538">
        <v>601</v>
      </c>
      <c r="E538">
        <v>601</v>
      </c>
      <c r="F538">
        <v>591.45000000000005</v>
      </c>
      <c r="G538">
        <v>594.79999999999995</v>
      </c>
      <c r="H538">
        <v>593.20000000000005</v>
      </c>
      <c r="I538">
        <v>594.79999999999995</v>
      </c>
      <c r="J538">
        <v>17</v>
      </c>
      <c r="K538">
        <v>101.11</v>
      </c>
      <c r="L538">
        <v>25000</v>
      </c>
      <c r="M538">
        <v>5000</v>
      </c>
      <c r="N538">
        <v>586.29999999999995</v>
      </c>
    </row>
    <row r="539" spans="1:14" x14ac:dyDescent="0.3">
      <c r="A539" t="s">
        <v>14</v>
      </c>
      <c r="B539" s="1">
        <v>43641</v>
      </c>
      <c r="C539" s="1">
        <v>43643</v>
      </c>
      <c r="D539">
        <v>586</v>
      </c>
      <c r="E539">
        <v>602.65</v>
      </c>
      <c r="F539">
        <v>577</v>
      </c>
      <c r="G539">
        <v>599.70000000000005</v>
      </c>
      <c r="H539">
        <v>598</v>
      </c>
      <c r="I539">
        <v>599.70000000000005</v>
      </c>
      <c r="J539">
        <v>10132</v>
      </c>
      <c r="K539">
        <v>59849.37</v>
      </c>
      <c r="L539">
        <v>8028000</v>
      </c>
      <c r="M539">
        <v>-3486000</v>
      </c>
      <c r="N539">
        <v>599.70000000000005</v>
      </c>
    </row>
    <row r="540" spans="1:14" x14ac:dyDescent="0.3">
      <c r="A540" t="s">
        <v>14</v>
      </c>
      <c r="B540" s="1">
        <v>43641</v>
      </c>
      <c r="C540" s="1">
        <v>43671</v>
      </c>
      <c r="D540">
        <v>589.4</v>
      </c>
      <c r="E540">
        <v>605.6</v>
      </c>
      <c r="F540">
        <v>580.25</v>
      </c>
      <c r="G540">
        <v>602.54999999999995</v>
      </c>
      <c r="H540">
        <v>601.4</v>
      </c>
      <c r="I540">
        <v>602.54999999999995</v>
      </c>
      <c r="J540">
        <v>6102</v>
      </c>
      <c r="K540">
        <v>36264.36</v>
      </c>
      <c r="L540">
        <v>8152000</v>
      </c>
      <c r="M540">
        <v>3499000</v>
      </c>
      <c r="N540">
        <v>599.70000000000005</v>
      </c>
    </row>
    <row r="541" spans="1:14" x14ac:dyDescent="0.3">
      <c r="A541" t="s">
        <v>14</v>
      </c>
      <c r="B541" s="1">
        <v>43641</v>
      </c>
      <c r="C541" s="1">
        <v>43706</v>
      </c>
      <c r="D541">
        <v>595.85</v>
      </c>
      <c r="E541">
        <v>607.45000000000005</v>
      </c>
      <c r="F541">
        <v>586.4</v>
      </c>
      <c r="G541">
        <v>607.45000000000005</v>
      </c>
      <c r="H541">
        <v>607.45000000000005</v>
      </c>
      <c r="I541">
        <v>606.95000000000005</v>
      </c>
      <c r="J541">
        <v>45</v>
      </c>
      <c r="K541">
        <v>269.67</v>
      </c>
      <c r="L541">
        <v>33000</v>
      </c>
      <c r="M541">
        <v>8000</v>
      </c>
      <c r="N541">
        <v>599.70000000000005</v>
      </c>
    </row>
    <row r="542" spans="1:14" x14ac:dyDescent="0.3">
      <c r="A542" t="s">
        <v>14</v>
      </c>
      <c r="B542" s="1">
        <v>43642</v>
      </c>
      <c r="C542" s="1">
        <v>43643</v>
      </c>
      <c r="D542">
        <v>599.70000000000005</v>
      </c>
      <c r="E542">
        <v>626.95000000000005</v>
      </c>
      <c r="F542">
        <v>599.70000000000005</v>
      </c>
      <c r="G542">
        <v>622.4</v>
      </c>
      <c r="H542">
        <v>619.54999999999995</v>
      </c>
      <c r="I542">
        <v>622.4</v>
      </c>
      <c r="J542">
        <v>12897</v>
      </c>
      <c r="K542">
        <v>79886.210000000006</v>
      </c>
      <c r="L542">
        <v>3929000</v>
      </c>
      <c r="M542">
        <v>-4099000</v>
      </c>
      <c r="N542">
        <v>621.20000000000005</v>
      </c>
    </row>
    <row r="543" spans="1:14" x14ac:dyDescent="0.3">
      <c r="A543" t="s">
        <v>14</v>
      </c>
      <c r="B543" s="1">
        <v>43642</v>
      </c>
      <c r="C543" s="1">
        <v>43671</v>
      </c>
      <c r="D543">
        <v>601.85</v>
      </c>
      <c r="E543">
        <v>630</v>
      </c>
      <c r="F543">
        <v>601.85</v>
      </c>
      <c r="G543">
        <v>625.54999999999995</v>
      </c>
      <c r="H543">
        <v>623</v>
      </c>
      <c r="I543">
        <v>625.54999999999995</v>
      </c>
      <c r="J543">
        <v>7963</v>
      </c>
      <c r="K543">
        <v>49639.45</v>
      </c>
      <c r="L543">
        <v>11660000</v>
      </c>
      <c r="M543">
        <v>3508000</v>
      </c>
      <c r="N543">
        <v>621.20000000000005</v>
      </c>
    </row>
    <row r="544" spans="1:14" x14ac:dyDescent="0.3">
      <c r="A544" t="s">
        <v>14</v>
      </c>
      <c r="B544" s="1">
        <v>43642</v>
      </c>
      <c r="C544" s="1">
        <v>43706</v>
      </c>
      <c r="D544">
        <v>611.4</v>
      </c>
      <c r="E544">
        <v>632</v>
      </c>
      <c r="F544">
        <v>611.4</v>
      </c>
      <c r="G544">
        <v>629.29999999999995</v>
      </c>
      <c r="H544">
        <v>628.29999999999995</v>
      </c>
      <c r="I544">
        <v>629.29999999999995</v>
      </c>
      <c r="J544">
        <v>33</v>
      </c>
      <c r="K544">
        <v>206.55</v>
      </c>
      <c r="L544">
        <v>45000</v>
      </c>
      <c r="M544">
        <v>12000</v>
      </c>
      <c r="N544">
        <v>621.20000000000005</v>
      </c>
    </row>
    <row r="545" spans="1:14" x14ac:dyDescent="0.3">
      <c r="A545" t="s">
        <v>14</v>
      </c>
      <c r="B545" s="1">
        <v>43643</v>
      </c>
      <c r="C545" s="1">
        <v>43643</v>
      </c>
      <c r="D545">
        <v>619.9</v>
      </c>
      <c r="E545">
        <v>622.04999999999995</v>
      </c>
      <c r="F545">
        <v>610.6</v>
      </c>
      <c r="G545">
        <v>613.04999999999995</v>
      </c>
      <c r="H545">
        <v>612.25</v>
      </c>
      <c r="I545">
        <v>612.25</v>
      </c>
      <c r="J545">
        <v>7539</v>
      </c>
      <c r="K545">
        <v>46463.11</v>
      </c>
      <c r="L545">
        <v>1496000</v>
      </c>
      <c r="M545">
        <v>-2433000</v>
      </c>
      <c r="N545">
        <v>612.25</v>
      </c>
    </row>
    <row r="546" spans="1:14" x14ac:dyDescent="0.3">
      <c r="A546" t="s">
        <v>14</v>
      </c>
      <c r="B546" s="1">
        <v>43643</v>
      </c>
      <c r="C546" s="1">
        <v>43671</v>
      </c>
      <c r="D546">
        <v>623.6</v>
      </c>
      <c r="E546">
        <v>625.4</v>
      </c>
      <c r="F546">
        <v>613.70000000000005</v>
      </c>
      <c r="G546">
        <v>615.29999999999995</v>
      </c>
      <c r="H546">
        <v>614.5</v>
      </c>
      <c r="I546">
        <v>615.29999999999995</v>
      </c>
      <c r="J546">
        <v>7350</v>
      </c>
      <c r="K546">
        <v>45477.55</v>
      </c>
      <c r="L546">
        <v>14805000</v>
      </c>
      <c r="M546">
        <v>3145000</v>
      </c>
      <c r="N546">
        <v>612.25</v>
      </c>
    </row>
    <row r="547" spans="1:14" x14ac:dyDescent="0.3">
      <c r="A547" t="s">
        <v>14</v>
      </c>
      <c r="B547" s="1">
        <v>43643</v>
      </c>
      <c r="C547" s="1">
        <v>43706</v>
      </c>
      <c r="D547">
        <v>623.6</v>
      </c>
      <c r="E547">
        <v>626.04999999999995</v>
      </c>
      <c r="F547">
        <v>616.85</v>
      </c>
      <c r="G547">
        <v>619.54999999999995</v>
      </c>
      <c r="H547">
        <v>618</v>
      </c>
      <c r="I547">
        <v>619.54999999999995</v>
      </c>
      <c r="J547">
        <v>159</v>
      </c>
      <c r="K547">
        <v>985.99</v>
      </c>
      <c r="L547">
        <v>70000</v>
      </c>
      <c r="M547">
        <v>25000</v>
      </c>
      <c r="N547">
        <v>612.25</v>
      </c>
    </row>
    <row r="548" spans="1:14" x14ac:dyDescent="0.3">
      <c r="A548" t="s">
        <v>14</v>
      </c>
      <c r="B548" s="1">
        <v>43644</v>
      </c>
      <c r="C548" s="1">
        <v>43671</v>
      </c>
      <c r="D548">
        <v>616.45000000000005</v>
      </c>
      <c r="E548">
        <v>628.35</v>
      </c>
      <c r="F548">
        <v>606.20000000000005</v>
      </c>
      <c r="G548">
        <v>612</v>
      </c>
      <c r="H548">
        <v>612.1</v>
      </c>
      <c r="I548">
        <v>612</v>
      </c>
      <c r="J548">
        <v>6405</v>
      </c>
      <c r="K548">
        <v>39554.46</v>
      </c>
      <c r="L548">
        <v>15026000</v>
      </c>
      <c r="M548">
        <v>221000</v>
      </c>
      <c r="N548">
        <v>608.04999999999995</v>
      </c>
    </row>
    <row r="549" spans="1:14" x14ac:dyDescent="0.3">
      <c r="A549" t="s">
        <v>14</v>
      </c>
      <c r="B549" s="1">
        <v>43644</v>
      </c>
      <c r="C549" s="1">
        <v>43706</v>
      </c>
      <c r="D549">
        <v>623.4</v>
      </c>
      <c r="E549">
        <v>630.75</v>
      </c>
      <c r="F549">
        <v>612</v>
      </c>
      <c r="G549">
        <v>615.5</v>
      </c>
      <c r="H549">
        <v>616</v>
      </c>
      <c r="I549">
        <v>615.5</v>
      </c>
      <c r="J549">
        <v>72</v>
      </c>
      <c r="K549">
        <v>446.78</v>
      </c>
      <c r="L549">
        <v>77000</v>
      </c>
      <c r="M549">
        <v>7000</v>
      </c>
      <c r="N549">
        <v>608.04999999999995</v>
      </c>
    </row>
    <row r="550" spans="1:14" x14ac:dyDescent="0.3">
      <c r="A550" t="s">
        <v>14</v>
      </c>
      <c r="B550" s="1">
        <v>43644</v>
      </c>
      <c r="C550" s="1">
        <v>43734</v>
      </c>
      <c r="D550">
        <v>0</v>
      </c>
      <c r="E550">
        <v>0</v>
      </c>
      <c r="F550">
        <v>0</v>
      </c>
      <c r="G550">
        <v>622.70000000000005</v>
      </c>
      <c r="H550">
        <v>0</v>
      </c>
      <c r="I550">
        <v>618.29999999999995</v>
      </c>
      <c r="J550">
        <v>0</v>
      </c>
      <c r="K550">
        <v>0</v>
      </c>
      <c r="L550">
        <v>0</v>
      </c>
      <c r="M550">
        <v>0</v>
      </c>
      <c r="N550">
        <v>608.04999999999995</v>
      </c>
    </row>
    <row r="551" spans="1:14" x14ac:dyDescent="0.3">
      <c r="A551" t="s">
        <v>14</v>
      </c>
      <c r="B551" s="1">
        <v>43647</v>
      </c>
      <c r="C551" s="1">
        <v>43671</v>
      </c>
      <c r="D551">
        <v>615</v>
      </c>
      <c r="E551">
        <v>620.70000000000005</v>
      </c>
      <c r="F551">
        <v>611.25</v>
      </c>
      <c r="G551">
        <v>619.4</v>
      </c>
      <c r="H551">
        <v>618.54999999999995</v>
      </c>
      <c r="I551">
        <v>619.4</v>
      </c>
      <c r="J551">
        <v>2722</v>
      </c>
      <c r="K551">
        <v>16787.45</v>
      </c>
      <c r="L551">
        <v>15057000</v>
      </c>
      <c r="M551">
        <v>31000</v>
      </c>
      <c r="N551">
        <v>615.35</v>
      </c>
    </row>
    <row r="552" spans="1:14" x14ac:dyDescent="0.3">
      <c r="A552" t="s">
        <v>14</v>
      </c>
      <c r="B552" s="1">
        <v>43647</v>
      </c>
      <c r="C552" s="1">
        <v>43706</v>
      </c>
      <c r="D552">
        <v>620.6</v>
      </c>
      <c r="E552">
        <v>623.70000000000005</v>
      </c>
      <c r="F552">
        <v>616.29999999999995</v>
      </c>
      <c r="G552">
        <v>622.9</v>
      </c>
      <c r="H552">
        <v>621.35</v>
      </c>
      <c r="I552">
        <v>622.9</v>
      </c>
      <c r="J552">
        <v>34</v>
      </c>
      <c r="K552">
        <v>211.01</v>
      </c>
      <c r="L552">
        <v>78000</v>
      </c>
      <c r="M552">
        <v>1000</v>
      </c>
      <c r="N552">
        <v>615.35</v>
      </c>
    </row>
    <row r="553" spans="1:14" x14ac:dyDescent="0.3">
      <c r="A553" t="s">
        <v>14</v>
      </c>
      <c r="B553" s="1">
        <v>43647</v>
      </c>
      <c r="C553" s="1">
        <v>43734</v>
      </c>
      <c r="D553">
        <v>618.15</v>
      </c>
      <c r="E553">
        <v>618.15</v>
      </c>
      <c r="F553">
        <v>618.15</v>
      </c>
      <c r="G553">
        <v>618.15</v>
      </c>
      <c r="H553">
        <v>618.15</v>
      </c>
      <c r="I553">
        <v>625.35</v>
      </c>
      <c r="J553">
        <v>1</v>
      </c>
      <c r="K553">
        <v>6.18</v>
      </c>
      <c r="L553">
        <v>1000</v>
      </c>
      <c r="M553">
        <v>1000</v>
      </c>
      <c r="N553">
        <v>615.35</v>
      </c>
    </row>
    <row r="554" spans="1:14" x14ac:dyDescent="0.3">
      <c r="A554" t="s">
        <v>14</v>
      </c>
      <c r="B554" s="1">
        <v>43648</v>
      </c>
      <c r="C554" s="1">
        <v>43671</v>
      </c>
      <c r="D554">
        <v>619.4</v>
      </c>
      <c r="E554">
        <v>621.70000000000005</v>
      </c>
      <c r="F554">
        <v>610.5</v>
      </c>
      <c r="G554">
        <v>615</v>
      </c>
      <c r="H554">
        <v>615.20000000000005</v>
      </c>
      <c r="I554">
        <v>615</v>
      </c>
      <c r="J554">
        <v>2414</v>
      </c>
      <c r="K554">
        <v>14827.11</v>
      </c>
      <c r="L554">
        <v>15070000</v>
      </c>
      <c r="M554">
        <v>13000</v>
      </c>
      <c r="N554">
        <v>610.9</v>
      </c>
    </row>
    <row r="555" spans="1:14" x14ac:dyDescent="0.3">
      <c r="A555" t="s">
        <v>14</v>
      </c>
      <c r="B555" s="1">
        <v>43648</v>
      </c>
      <c r="C555" s="1">
        <v>43706</v>
      </c>
      <c r="D555">
        <v>618.5</v>
      </c>
      <c r="E555">
        <v>620.54999999999995</v>
      </c>
      <c r="F555">
        <v>614.6</v>
      </c>
      <c r="G555">
        <v>617.45000000000005</v>
      </c>
      <c r="H555">
        <v>618.45000000000005</v>
      </c>
      <c r="I555">
        <v>617.45000000000005</v>
      </c>
      <c r="J555">
        <v>33</v>
      </c>
      <c r="K555">
        <v>203.68</v>
      </c>
      <c r="L555">
        <v>89000</v>
      </c>
      <c r="M555">
        <v>11000</v>
      </c>
      <c r="N555">
        <v>610.9</v>
      </c>
    </row>
    <row r="556" spans="1:14" x14ac:dyDescent="0.3">
      <c r="A556" t="s">
        <v>14</v>
      </c>
      <c r="B556" s="1">
        <v>43648</v>
      </c>
      <c r="C556" s="1">
        <v>43734</v>
      </c>
      <c r="D556">
        <v>620.75</v>
      </c>
      <c r="E556">
        <v>620.75</v>
      </c>
      <c r="F556">
        <v>620.75</v>
      </c>
      <c r="G556">
        <v>620.75</v>
      </c>
      <c r="H556">
        <v>620.75</v>
      </c>
      <c r="I556">
        <v>620.70000000000005</v>
      </c>
      <c r="J556">
        <v>1</v>
      </c>
      <c r="K556">
        <v>6.21</v>
      </c>
      <c r="L556">
        <v>1000</v>
      </c>
      <c r="M556">
        <v>0</v>
      </c>
      <c r="N556">
        <v>610.9</v>
      </c>
    </row>
    <row r="557" spans="1:14" x14ac:dyDescent="0.3">
      <c r="A557" t="s">
        <v>14</v>
      </c>
      <c r="B557" s="1">
        <v>43649</v>
      </c>
      <c r="C557" s="1">
        <v>43671</v>
      </c>
      <c r="D557">
        <v>615</v>
      </c>
      <c r="E557">
        <v>615</v>
      </c>
      <c r="F557">
        <v>591.1</v>
      </c>
      <c r="G557">
        <v>599.29999999999995</v>
      </c>
      <c r="H557">
        <v>599</v>
      </c>
      <c r="I557">
        <v>599.29999999999995</v>
      </c>
      <c r="J557">
        <v>10181</v>
      </c>
      <c r="K557">
        <v>60810.83</v>
      </c>
      <c r="L557">
        <v>15755000</v>
      </c>
      <c r="M557">
        <v>685000</v>
      </c>
      <c r="N557">
        <v>596.20000000000005</v>
      </c>
    </row>
    <row r="558" spans="1:14" x14ac:dyDescent="0.3">
      <c r="A558" t="s">
        <v>14</v>
      </c>
      <c r="B558" s="1">
        <v>43649</v>
      </c>
      <c r="C558" s="1">
        <v>43706</v>
      </c>
      <c r="D558">
        <v>611.35</v>
      </c>
      <c r="E558">
        <v>614.35</v>
      </c>
      <c r="F558">
        <v>594.70000000000005</v>
      </c>
      <c r="G558">
        <v>602.54999999999995</v>
      </c>
      <c r="H558">
        <v>601.1</v>
      </c>
      <c r="I558">
        <v>602.54999999999995</v>
      </c>
      <c r="J558">
        <v>184</v>
      </c>
      <c r="K558">
        <v>1104.69</v>
      </c>
      <c r="L558">
        <v>154000</v>
      </c>
      <c r="M558">
        <v>65000</v>
      </c>
      <c r="N558">
        <v>596.20000000000005</v>
      </c>
    </row>
    <row r="559" spans="1:14" x14ac:dyDescent="0.3">
      <c r="A559" t="s">
        <v>14</v>
      </c>
      <c r="B559" s="1">
        <v>43649</v>
      </c>
      <c r="C559" s="1">
        <v>43734</v>
      </c>
      <c r="D559">
        <v>605</v>
      </c>
      <c r="E559">
        <v>605.20000000000005</v>
      </c>
      <c r="F559">
        <v>600.5</v>
      </c>
      <c r="G559">
        <v>605.20000000000005</v>
      </c>
      <c r="H559">
        <v>605.20000000000005</v>
      </c>
      <c r="I559">
        <v>605.20000000000005</v>
      </c>
      <c r="J559">
        <v>5</v>
      </c>
      <c r="K559">
        <v>30.18</v>
      </c>
      <c r="L559">
        <v>4000</v>
      </c>
      <c r="M559">
        <v>3000</v>
      </c>
      <c r="N559">
        <v>596.20000000000005</v>
      </c>
    </row>
    <row r="560" spans="1:14" x14ac:dyDescent="0.3">
      <c r="A560" t="s">
        <v>14</v>
      </c>
      <c r="B560" s="1">
        <v>43650</v>
      </c>
      <c r="C560" s="1">
        <v>43671</v>
      </c>
      <c r="D560">
        <v>596</v>
      </c>
      <c r="E560">
        <v>610.79999999999995</v>
      </c>
      <c r="F560">
        <v>595.15</v>
      </c>
      <c r="G560">
        <v>607.35</v>
      </c>
      <c r="H560">
        <v>608.65</v>
      </c>
      <c r="I560">
        <v>607.35</v>
      </c>
      <c r="J560">
        <v>6254</v>
      </c>
      <c r="K560">
        <v>37804.589999999997</v>
      </c>
      <c r="L560">
        <v>15492000</v>
      </c>
      <c r="M560">
        <v>-263000</v>
      </c>
      <c r="N560">
        <v>605.1</v>
      </c>
    </row>
    <row r="561" spans="1:14" x14ac:dyDescent="0.3">
      <c r="A561" t="s">
        <v>14</v>
      </c>
      <c r="B561" s="1">
        <v>43650</v>
      </c>
      <c r="C561" s="1">
        <v>43706</v>
      </c>
      <c r="D561">
        <v>599.6</v>
      </c>
      <c r="E561">
        <v>612.95000000000005</v>
      </c>
      <c r="F561">
        <v>599.54999999999995</v>
      </c>
      <c r="G561">
        <v>610.85</v>
      </c>
      <c r="H561">
        <v>611.79999999999995</v>
      </c>
      <c r="I561">
        <v>610.85</v>
      </c>
      <c r="J561">
        <v>172</v>
      </c>
      <c r="K561">
        <v>1044.79</v>
      </c>
      <c r="L561">
        <v>168000</v>
      </c>
      <c r="M561">
        <v>14000</v>
      </c>
      <c r="N561">
        <v>605.1</v>
      </c>
    </row>
    <row r="562" spans="1:14" x14ac:dyDescent="0.3">
      <c r="A562" t="s">
        <v>14</v>
      </c>
      <c r="B562" s="1">
        <v>43650</v>
      </c>
      <c r="C562" s="1">
        <v>43734</v>
      </c>
      <c r="D562">
        <v>608.04999999999995</v>
      </c>
      <c r="E562">
        <v>608.04999999999995</v>
      </c>
      <c r="F562">
        <v>607</v>
      </c>
      <c r="G562">
        <v>607</v>
      </c>
      <c r="H562">
        <v>607</v>
      </c>
      <c r="I562">
        <v>614.54999999999995</v>
      </c>
      <c r="J562">
        <v>2</v>
      </c>
      <c r="K562">
        <v>12.15</v>
      </c>
      <c r="L562">
        <v>4000</v>
      </c>
      <c r="M562">
        <v>0</v>
      </c>
      <c r="N562">
        <v>605.1</v>
      </c>
    </row>
    <row r="563" spans="1:14" x14ac:dyDescent="0.3">
      <c r="A563" t="s">
        <v>14</v>
      </c>
      <c r="B563" s="1">
        <v>43651</v>
      </c>
      <c r="C563" s="1">
        <v>43671</v>
      </c>
      <c r="D563">
        <v>607.54999999999995</v>
      </c>
      <c r="E563">
        <v>612.79999999999995</v>
      </c>
      <c r="F563">
        <v>595.1</v>
      </c>
      <c r="G563">
        <v>597.9</v>
      </c>
      <c r="H563">
        <v>598.5</v>
      </c>
      <c r="I563">
        <v>597.9</v>
      </c>
      <c r="J563">
        <v>4050</v>
      </c>
      <c r="K563">
        <v>24507.64</v>
      </c>
      <c r="L563">
        <v>15324000</v>
      </c>
      <c r="M563">
        <v>-168000</v>
      </c>
      <c r="N563">
        <v>597.20000000000005</v>
      </c>
    </row>
    <row r="564" spans="1:14" x14ac:dyDescent="0.3">
      <c r="A564" t="s">
        <v>14</v>
      </c>
      <c r="B564" s="1">
        <v>43651</v>
      </c>
      <c r="C564" s="1">
        <v>43706</v>
      </c>
      <c r="D564">
        <v>612.15</v>
      </c>
      <c r="E564">
        <v>616.29999999999995</v>
      </c>
      <c r="F564">
        <v>600</v>
      </c>
      <c r="G564">
        <v>601.79999999999995</v>
      </c>
      <c r="H564">
        <v>601.45000000000005</v>
      </c>
      <c r="I564">
        <v>601.79999999999995</v>
      </c>
      <c r="J564">
        <v>102</v>
      </c>
      <c r="K564">
        <v>621.75</v>
      </c>
      <c r="L564">
        <v>187000</v>
      </c>
      <c r="M564">
        <v>19000</v>
      </c>
      <c r="N564">
        <v>597.20000000000005</v>
      </c>
    </row>
    <row r="565" spans="1:14" x14ac:dyDescent="0.3">
      <c r="A565" t="s">
        <v>14</v>
      </c>
      <c r="B565" s="1">
        <v>43651</v>
      </c>
      <c r="C565" s="1">
        <v>43734</v>
      </c>
      <c r="D565">
        <v>612.65</v>
      </c>
      <c r="E565">
        <v>612.65</v>
      </c>
      <c r="F565">
        <v>612.65</v>
      </c>
      <c r="G565">
        <v>612.65</v>
      </c>
      <c r="H565">
        <v>612.65</v>
      </c>
      <c r="I565">
        <v>606.35</v>
      </c>
      <c r="J565">
        <v>1</v>
      </c>
      <c r="K565">
        <v>6.13</v>
      </c>
      <c r="L565">
        <v>5000</v>
      </c>
      <c r="M565">
        <v>1000</v>
      </c>
      <c r="N565">
        <v>597.20000000000005</v>
      </c>
    </row>
    <row r="566" spans="1:14" x14ac:dyDescent="0.3">
      <c r="A566" t="s">
        <v>14</v>
      </c>
      <c r="B566" s="1">
        <v>43654</v>
      </c>
      <c r="C566" s="1">
        <v>43671</v>
      </c>
      <c r="D566">
        <v>595.79999999999995</v>
      </c>
      <c r="E566">
        <v>602.70000000000005</v>
      </c>
      <c r="F566">
        <v>584.25</v>
      </c>
      <c r="G566">
        <v>589.5</v>
      </c>
      <c r="H566">
        <v>588.54999999999995</v>
      </c>
      <c r="I566">
        <v>589.5</v>
      </c>
      <c r="J566">
        <v>4538</v>
      </c>
      <c r="K566">
        <v>26929.91</v>
      </c>
      <c r="L566">
        <v>15577000</v>
      </c>
      <c r="M566">
        <v>253000</v>
      </c>
      <c r="N566">
        <v>586.79999999999995</v>
      </c>
    </row>
    <row r="567" spans="1:14" x14ac:dyDescent="0.3">
      <c r="A567" t="s">
        <v>14</v>
      </c>
      <c r="B567" s="1">
        <v>43654</v>
      </c>
      <c r="C567" s="1">
        <v>43706</v>
      </c>
      <c r="D567">
        <v>599.75</v>
      </c>
      <c r="E567">
        <v>606.79999999999995</v>
      </c>
      <c r="F567">
        <v>589</v>
      </c>
      <c r="G567">
        <v>592.79999999999995</v>
      </c>
      <c r="H567">
        <v>593.29999999999995</v>
      </c>
      <c r="I567">
        <v>592.79999999999995</v>
      </c>
      <c r="J567">
        <v>83</v>
      </c>
      <c r="K567">
        <v>494.02</v>
      </c>
      <c r="L567">
        <v>222000</v>
      </c>
      <c r="M567">
        <v>35000</v>
      </c>
      <c r="N567">
        <v>586.79999999999995</v>
      </c>
    </row>
    <row r="568" spans="1:14" x14ac:dyDescent="0.3">
      <c r="A568" t="s">
        <v>14</v>
      </c>
      <c r="B568" s="1">
        <v>43654</v>
      </c>
      <c r="C568" s="1">
        <v>43734</v>
      </c>
      <c r="D568">
        <v>602.65</v>
      </c>
      <c r="E568">
        <v>605.79999999999995</v>
      </c>
      <c r="F568">
        <v>601</v>
      </c>
      <c r="G568">
        <v>601</v>
      </c>
      <c r="H568">
        <v>601</v>
      </c>
      <c r="I568">
        <v>595.5</v>
      </c>
      <c r="J568">
        <v>3</v>
      </c>
      <c r="K568">
        <v>18.09</v>
      </c>
      <c r="L568">
        <v>6000</v>
      </c>
      <c r="M568">
        <v>1000</v>
      </c>
      <c r="N568">
        <v>586.79999999999995</v>
      </c>
    </row>
    <row r="569" spans="1:14" x14ac:dyDescent="0.3">
      <c r="A569" t="s">
        <v>14</v>
      </c>
      <c r="B569" s="1">
        <v>43655</v>
      </c>
      <c r="C569" s="1">
        <v>43671</v>
      </c>
      <c r="D569">
        <v>589.85</v>
      </c>
      <c r="E569">
        <v>609.79999999999995</v>
      </c>
      <c r="F569">
        <v>584.54999999999995</v>
      </c>
      <c r="G569">
        <v>606.29999999999995</v>
      </c>
      <c r="H569">
        <v>606.15</v>
      </c>
      <c r="I569">
        <v>606.29999999999995</v>
      </c>
      <c r="J569">
        <v>6308</v>
      </c>
      <c r="K569">
        <v>37851.07</v>
      </c>
      <c r="L569">
        <v>15564000</v>
      </c>
      <c r="M569">
        <v>-13000</v>
      </c>
      <c r="N569">
        <v>603.79999999999995</v>
      </c>
    </row>
    <row r="570" spans="1:14" x14ac:dyDescent="0.3">
      <c r="A570" t="s">
        <v>14</v>
      </c>
      <c r="B570" s="1">
        <v>43655</v>
      </c>
      <c r="C570" s="1">
        <v>43706</v>
      </c>
      <c r="D570">
        <v>596</v>
      </c>
      <c r="E570">
        <v>612.5</v>
      </c>
      <c r="F570">
        <v>588.35</v>
      </c>
      <c r="G570">
        <v>610.29999999999995</v>
      </c>
      <c r="H570">
        <v>609.20000000000005</v>
      </c>
      <c r="I570">
        <v>610.29999999999995</v>
      </c>
      <c r="J570">
        <v>339</v>
      </c>
      <c r="K570">
        <v>2037.12</v>
      </c>
      <c r="L570">
        <v>301000</v>
      </c>
      <c r="M570">
        <v>79000</v>
      </c>
      <c r="N570">
        <v>603.79999999999995</v>
      </c>
    </row>
    <row r="571" spans="1:14" x14ac:dyDescent="0.3">
      <c r="A571" t="s">
        <v>14</v>
      </c>
      <c r="B571" s="1">
        <v>43655</v>
      </c>
      <c r="C571" s="1">
        <v>43734</v>
      </c>
      <c r="D571">
        <v>594.95000000000005</v>
      </c>
      <c r="E571">
        <v>615</v>
      </c>
      <c r="F571">
        <v>594.95000000000005</v>
      </c>
      <c r="G571">
        <v>615</v>
      </c>
      <c r="H571">
        <v>615</v>
      </c>
      <c r="I571">
        <v>612.70000000000005</v>
      </c>
      <c r="J571">
        <v>2</v>
      </c>
      <c r="K571">
        <v>12.1</v>
      </c>
      <c r="L571">
        <v>5000</v>
      </c>
      <c r="M571">
        <v>-1000</v>
      </c>
      <c r="N571">
        <v>603.79999999999995</v>
      </c>
    </row>
    <row r="572" spans="1:14" x14ac:dyDescent="0.3">
      <c r="A572" t="s">
        <v>14</v>
      </c>
      <c r="B572" s="1">
        <v>43656</v>
      </c>
      <c r="C572" s="1">
        <v>43671</v>
      </c>
      <c r="D572">
        <v>607.95000000000005</v>
      </c>
      <c r="E572">
        <v>607.95000000000005</v>
      </c>
      <c r="F572">
        <v>590</v>
      </c>
      <c r="G572">
        <v>598.70000000000005</v>
      </c>
      <c r="H572">
        <v>598</v>
      </c>
      <c r="I572">
        <v>598.70000000000005</v>
      </c>
      <c r="J572">
        <v>5046</v>
      </c>
      <c r="K572">
        <v>30269.599999999999</v>
      </c>
      <c r="L572">
        <v>15366000</v>
      </c>
      <c r="M572">
        <v>-198000</v>
      </c>
      <c r="N572">
        <v>597.1</v>
      </c>
    </row>
    <row r="573" spans="1:14" x14ac:dyDescent="0.3">
      <c r="A573" t="s">
        <v>14</v>
      </c>
      <c r="B573" s="1">
        <v>43656</v>
      </c>
      <c r="C573" s="1">
        <v>43706</v>
      </c>
      <c r="D573">
        <v>609</v>
      </c>
      <c r="E573">
        <v>610</v>
      </c>
      <c r="F573">
        <v>595.1</v>
      </c>
      <c r="G573">
        <v>602.45000000000005</v>
      </c>
      <c r="H573">
        <v>600.95000000000005</v>
      </c>
      <c r="I573">
        <v>602.45000000000005</v>
      </c>
      <c r="J573">
        <v>153</v>
      </c>
      <c r="K573">
        <v>922.33</v>
      </c>
      <c r="L573">
        <v>314000</v>
      </c>
      <c r="M573">
        <v>13000</v>
      </c>
      <c r="N573">
        <v>597.1</v>
      </c>
    </row>
    <row r="574" spans="1:14" x14ac:dyDescent="0.3">
      <c r="A574" t="s">
        <v>14</v>
      </c>
      <c r="B574" s="1">
        <v>43656</v>
      </c>
      <c r="C574" s="1">
        <v>43734</v>
      </c>
      <c r="D574">
        <v>613</v>
      </c>
      <c r="E574">
        <v>613</v>
      </c>
      <c r="F574">
        <v>601.4</v>
      </c>
      <c r="G574">
        <v>601.4</v>
      </c>
      <c r="H574">
        <v>601.4</v>
      </c>
      <c r="I574">
        <v>605.79999999999995</v>
      </c>
      <c r="J574">
        <v>3</v>
      </c>
      <c r="K574">
        <v>18.16</v>
      </c>
      <c r="L574">
        <v>5000</v>
      </c>
      <c r="M574">
        <v>0</v>
      </c>
      <c r="N574">
        <v>597.1</v>
      </c>
    </row>
    <row r="575" spans="1:14" x14ac:dyDescent="0.3">
      <c r="A575" t="s">
        <v>14</v>
      </c>
      <c r="B575" s="1">
        <v>43657</v>
      </c>
      <c r="C575" s="1">
        <v>43671</v>
      </c>
      <c r="D575">
        <v>602.5</v>
      </c>
      <c r="E575">
        <v>623.25</v>
      </c>
      <c r="F575">
        <v>600.1</v>
      </c>
      <c r="G575">
        <v>606.4</v>
      </c>
      <c r="H575">
        <v>606.1</v>
      </c>
      <c r="I575">
        <v>606.4</v>
      </c>
      <c r="J575">
        <v>9158</v>
      </c>
      <c r="K575">
        <v>56106.44</v>
      </c>
      <c r="L575">
        <v>15163000</v>
      </c>
      <c r="M575">
        <v>-203000</v>
      </c>
      <c r="N575">
        <v>605.29999999999995</v>
      </c>
    </row>
    <row r="576" spans="1:14" x14ac:dyDescent="0.3">
      <c r="A576" t="s">
        <v>14</v>
      </c>
      <c r="B576" s="1">
        <v>43657</v>
      </c>
      <c r="C576" s="1">
        <v>43706</v>
      </c>
      <c r="D576">
        <v>611</v>
      </c>
      <c r="E576">
        <v>625</v>
      </c>
      <c r="F576">
        <v>605</v>
      </c>
      <c r="G576">
        <v>609.29999999999995</v>
      </c>
      <c r="H576">
        <v>609</v>
      </c>
      <c r="I576">
        <v>609.29999999999995</v>
      </c>
      <c r="J576">
        <v>187</v>
      </c>
      <c r="K576">
        <v>1150.3800000000001</v>
      </c>
      <c r="L576">
        <v>315000</v>
      </c>
      <c r="M576">
        <v>1000</v>
      </c>
      <c r="N576">
        <v>605.29999999999995</v>
      </c>
    </row>
    <row r="577" spans="1:14" x14ac:dyDescent="0.3">
      <c r="A577" t="s">
        <v>14</v>
      </c>
      <c r="B577" s="1">
        <v>43657</v>
      </c>
      <c r="C577" s="1">
        <v>43734</v>
      </c>
      <c r="D577">
        <v>615</v>
      </c>
      <c r="E577">
        <v>627.45000000000005</v>
      </c>
      <c r="F577">
        <v>614.95000000000005</v>
      </c>
      <c r="G577">
        <v>614.95000000000005</v>
      </c>
      <c r="H577">
        <v>614.95000000000005</v>
      </c>
      <c r="I577">
        <v>614.04999999999995</v>
      </c>
      <c r="J577">
        <v>5</v>
      </c>
      <c r="K577">
        <v>30.98</v>
      </c>
      <c r="L577">
        <v>6000</v>
      </c>
      <c r="M577">
        <v>1000</v>
      </c>
      <c r="N577">
        <v>605.29999999999995</v>
      </c>
    </row>
    <row r="578" spans="1:14" x14ac:dyDescent="0.3">
      <c r="A578" t="s">
        <v>14</v>
      </c>
      <c r="B578" s="1">
        <v>43658</v>
      </c>
      <c r="C578" s="1">
        <v>43671</v>
      </c>
      <c r="D578">
        <v>606.54999999999995</v>
      </c>
      <c r="E578">
        <v>609.70000000000005</v>
      </c>
      <c r="F578">
        <v>595.65</v>
      </c>
      <c r="G578">
        <v>598.04999999999995</v>
      </c>
      <c r="H578">
        <v>598.45000000000005</v>
      </c>
      <c r="I578">
        <v>598.04999999999995</v>
      </c>
      <c r="J578">
        <v>4505</v>
      </c>
      <c r="K578">
        <v>27145.040000000001</v>
      </c>
      <c r="L578">
        <v>15487000</v>
      </c>
      <c r="M578">
        <v>324000</v>
      </c>
      <c r="N578">
        <v>595.75</v>
      </c>
    </row>
    <row r="579" spans="1:14" x14ac:dyDescent="0.3">
      <c r="A579" t="s">
        <v>14</v>
      </c>
      <c r="B579" s="1">
        <v>43658</v>
      </c>
      <c r="C579" s="1">
        <v>43706</v>
      </c>
      <c r="D579">
        <v>609</v>
      </c>
      <c r="E579">
        <v>613</v>
      </c>
      <c r="F579">
        <v>599.1</v>
      </c>
      <c r="G579">
        <v>601</v>
      </c>
      <c r="H579">
        <v>601.5</v>
      </c>
      <c r="I579">
        <v>601</v>
      </c>
      <c r="J579">
        <v>257</v>
      </c>
      <c r="K579">
        <v>1557.72</v>
      </c>
      <c r="L579">
        <v>423000</v>
      </c>
      <c r="M579">
        <v>108000</v>
      </c>
      <c r="N579">
        <v>595.75</v>
      </c>
    </row>
    <row r="580" spans="1:14" x14ac:dyDescent="0.3">
      <c r="A580" t="s">
        <v>14</v>
      </c>
      <c r="B580" s="1">
        <v>43658</v>
      </c>
      <c r="C580" s="1">
        <v>43734</v>
      </c>
      <c r="D580">
        <v>612</v>
      </c>
      <c r="E580">
        <v>612</v>
      </c>
      <c r="F580">
        <v>604.29999999999995</v>
      </c>
      <c r="G580">
        <v>604.29999999999995</v>
      </c>
      <c r="H580">
        <v>604.29999999999995</v>
      </c>
      <c r="I580">
        <v>604.29999999999995</v>
      </c>
      <c r="J580">
        <v>4</v>
      </c>
      <c r="K580">
        <v>24.29</v>
      </c>
      <c r="L580">
        <v>9000</v>
      </c>
      <c r="M580">
        <v>3000</v>
      </c>
      <c r="N580">
        <v>595.75</v>
      </c>
    </row>
    <row r="581" spans="1:14" x14ac:dyDescent="0.3">
      <c r="A581" t="s">
        <v>14</v>
      </c>
      <c r="B581" s="1">
        <v>43661</v>
      </c>
      <c r="C581" s="1">
        <v>43671</v>
      </c>
      <c r="D581">
        <v>600.9</v>
      </c>
      <c r="E581">
        <v>604.9</v>
      </c>
      <c r="F581">
        <v>571.35</v>
      </c>
      <c r="G581">
        <v>577.70000000000005</v>
      </c>
      <c r="H581">
        <v>578.1</v>
      </c>
      <c r="I581">
        <v>577.70000000000005</v>
      </c>
      <c r="J581">
        <v>8161</v>
      </c>
      <c r="K581">
        <v>47648.63</v>
      </c>
      <c r="L581">
        <v>16229000</v>
      </c>
      <c r="M581">
        <v>742000</v>
      </c>
      <c r="N581">
        <v>575.6</v>
      </c>
    </row>
    <row r="582" spans="1:14" x14ac:dyDescent="0.3">
      <c r="A582" t="s">
        <v>14</v>
      </c>
      <c r="B582" s="1">
        <v>43661</v>
      </c>
      <c r="C582" s="1">
        <v>43706</v>
      </c>
      <c r="D582">
        <v>603.70000000000005</v>
      </c>
      <c r="E582">
        <v>608</v>
      </c>
      <c r="F582">
        <v>575.29999999999995</v>
      </c>
      <c r="G582">
        <v>580.54999999999995</v>
      </c>
      <c r="H582">
        <v>581.4</v>
      </c>
      <c r="I582">
        <v>580.54999999999995</v>
      </c>
      <c r="J582">
        <v>561</v>
      </c>
      <c r="K582">
        <v>3279.54</v>
      </c>
      <c r="L582">
        <v>639000</v>
      </c>
      <c r="M582">
        <v>216000</v>
      </c>
      <c r="N582">
        <v>575.6</v>
      </c>
    </row>
    <row r="583" spans="1:14" x14ac:dyDescent="0.3">
      <c r="A583" t="s">
        <v>14</v>
      </c>
      <c r="B583" s="1">
        <v>43661</v>
      </c>
      <c r="C583" s="1">
        <v>43734</v>
      </c>
      <c r="D583">
        <v>594.79999999999995</v>
      </c>
      <c r="E583">
        <v>594.79999999999995</v>
      </c>
      <c r="F583">
        <v>583.95000000000005</v>
      </c>
      <c r="G583">
        <v>584</v>
      </c>
      <c r="H583">
        <v>584</v>
      </c>
      <c r="I583">
        <v>584</v>
      </c>
      <c r="J583">
        <v>8</v>
      </c>
      <c r="K583">
        <v>47.22</v>
      </c>
      <c r="L583">
        <v>10000</v>
      </c>
      <c r="M583">
        <v>1000</v>
      </c>
      <c r="N583">
        <v>575.6</v>
      </c>
    </row>
    <row r="584" spans="1:14" x14ac:dyDescent="0.3">
      <c r="A584" t="s">
        <v>14</v>
      </c>
      <c r="B584" s="1">
        <v>43662</v>
      </c>
      <c r="C584" s="1">
        <v>43671</v>
      </c>
      <c r="D584">
        <v>578.25</v>
      </c>
      <c r="E584">
        <v>587.20000000000005</v>
      </c>
      <c r="F584">
        <v>573</v>
      </c>
      <c r="G584">
        <v>583.20000000000005</v>
      </c>
      <c r="H584">
        <v>584.5</v>
      </c>
      <c r="I584">
        <v>583.20000000000005</v>
      </c>
      <c r="J584">
        <v>6273</v>
      </c>
      <c r="K584">
        <v>36422.79</v>
      </c>
      <c r="L584">
        <v>16460000</v>
      </c>
      <c r="M584">
        <v>231000</v>
      </c>
      <c r="N584">
        <v>581.1</v>
      </c>
    </row>
    <row r="585" spans="1:14" x14ac:dyDescent="0.3">
      <c r="A585" t="s">
        <v>14</v>
      </c>
      <c r="B585" s="1">
        <v>43662</v>
      </c>
      <c r="C585" s="1">
        <v>43706</v>
      </c>
      <c r="D585">
        <v>579.75</v>
      </c>
      <c r="E585">
        <v>590</v>
      </c>
      <c r="F585">
        <v>577.1</v>
      </c>
      <c r="G585">
        <v>586.15</v>
      </c>
      <c r="H585">
        <v>588.35</v>
      </c>
      <c r="I585">
        <v>586.15</v>
      </c>
      <c r="J585">
        <v>592</v>
      </c>
      <c r="K585">
        <v>3453.04</v>
      </c>
      <c r="L585">
        <v>815000</v>
      </c>
      <c r="M585">
        <v>176000</v>
      </c>
      <c r="N585">
        <v>581.1</v>
      </c>
    </row>
    <row r="586" spans="1:14" x14ac:dyDescent="0.3">
      <c r="A586" t="s">
        <v>14</v>
      </c>
      <c r="B586" s="1">
        <v>43662</v>
      </c>
      <c r="C586" s="1">
        <v>43734</v>
      </c>
      <c r="D586">
        <v>587.1</v>
      </c>
      <c r="E586">
        <v>587.1</v>
      </c>
      <c r="F586">
        <v>583</v>
      </c>
      <c r="G586">
        <v>585</v>
      </c>
      <c r="H586">
        <v>585</v>
      </c>
      <c r="I586">
        <v>588.9</v>
      </c>
      <c r="J586">
        <v>4</v>
      </c>
      <c r="K586">
        <v>23.39</v>
      </c>
      <c r="L586">
        <v>11000</v>
      </c>
      <c r="M586">
        <v>1000</v>
      </c>
      <c r="N586">
        <v>581.1</v>
      </c>
    </row>
    <row r="587" spans="1:14" x14ac:dyDescent="0.3">
      <c r="A587" t="s">
        <v>14</v>
      </c>
      <c r="B587" s="1">
        <v>43663</v>
      </c>
      <c r="C587" s="1">
        <v>43671</v>
      </c>
      <c r="D587">
        <v>582</v>
      </c>
      <c r="E587">
        <v>587.79999999999995</v>
      </c>
      <c r="F587">
        <v>569.1</v>
      </c>
      <c r="G587">
        <v>574.85</v>
      </c>
      <c r="H587">
        <v>574</v>
      </c>
      <c r="I587">
        <v>574.85</v>
      </c>
      <c r="J587">
        <v>6033</v>
      </c>
      <c r="K587">
        <v>34783.910000000003</v>
      </c>
      <c r="L587">
        <v>16951000</v>
      </c>
      <c r="M587">
        <v>491000</v>
      </c>
      <c r="N587">
        <v>573.15</v>
      </c>
    </row>
    <row r="588" spans="1:14" x14ac:dyDescent="0.3">
      <c r="A588" t="s">
        <v>14</v>
      </c>
      <c r="B588" s="1">
        <v>43663</v>
      </c>
      <c r="C588" s="1">
        <v>43706</v>
      </c>
      <c r="D588">
        <v>584.04999999999995</v>
      </c>
      <c r="E588">
        <v>590.35</v>
      </c>
      <c r="F588">
        <v>572.5</v>
      </c>
      <c r="G588">
        <v>577.79999999999995</v>
      </c>
      <c r="H588">
        <v>577.45000000000005</v>
      </c>
      <c r="I588">
        <v>577.79999999999995</v>
      </c>
      <c r="J588">
        <v>689</v>
      </c>
      <c r="K588">
        <v>3986.81</v>
      </c>
      <c r="L588">
        <v>1021000</v>
      </c>
      <c r="M588">
        <v>206000</v>
      </c>
      <c r="N588">
        <v>573.15</v>
      </c>
    </row>
    <row r="589" spans="1:14" x14ac:dyDescent="0.3">
      <c r="A589" t="s">
        <v>14</v>
      </c>
      <c r="B589" s="1">
        <v>43663</v>
      </c>
      <c r="C589" s="1">
        <v>43734</v>
      </c>
      <c r="D589">
        <v>581.35</v>
      </c>
      <c r="E589">
        <v>581.35</v>
      </c>
      <c r="F589">
        <v>576.04999999999995</v>
      </c>
      <c r="G589">
        <v>576.04999999999995</v>
      </c>
      <c r="H589">
        <v>576.04999999999995</v>
      </c>
      <c r="I589">
        <v>580.70000000000005</v>
      </c>
      <c r="J589">
        <v>7</v>
      </c>
      <c r="K589">
        <v>40.49</v>
      </c>
      <c r="L589">
        <v>14000</v>
      </c>
      <c r="M589">
        <v>3000</v>
      </c>
      <c r="N589">
        <v>573.15</v>
      </c>
    </row>
    <row r="590" spans="1:14" x14ac:dyDescent="0.3">
      <c r="A590" t="s">
        <v>14</v>
      </c>
      <c r="B590" s="1">
        <v>43664</v>
      </c>
      <c r="C590" s="1">
        <v>43671</v>
      </c>
      <c r="D590">
        <v>574.85</v>
      </c>
      <c r="E590">
        <v>579.25</v>
      </c>
      <c r="F590">
        <v>562.45000000000005</v>
      </c>
      <c r="G590">
        <v>570.54999999999995</v>
      </c>
      <c r="H590">
        <v>568.95000000000005</v>
      </c>
      <c r="I590">
        <v>570.54999999999995</v>
      </c>
      <c r="J590">
        <v>5983</v>
      </c>
      <c r="K590">
        <v>34163.97</v>
      </c>
      <c r="L590">
        <v>16856000</v>
      </c>
      <c r="M590">
        <v>-95000</v>
      </c>
      <c r="N590">
        <v>569.9</v>
      </c>
    </row>
    <row r="591" spans="1:14" x14ac:dyDescent="0.3">
      <c r="A591" t="s">
        <v>14</v>
      </c>
      <c r="B591" s="1">
        <v>43664</v>
      </c>
      <c r="C591" s="1">
        <v>43706</v>
      </c>
      <c r="D591">
        <v>578.25</v>
      </c>
      <c r="E591">
        <v>582</v>
      </c>
      <c r="F591">
        <v>566.20000000000005</v>
      </c>
      <c r="G591">
        <v>573</v>
      </c>
      <c r="H591">
        <v>572.6</v>
      </c>
      <c r="I591">
        <v>573</v>
      </c>
      <c r="J591">
        <v>672</v>
      </c>
      <c r="K591">
        <v>3855.02</v>
      </c>
      <c r="L591">
        <v>1055000</v>
      </c>
      <c r="M591">
        <v>34000</v>
      </c>
      <c r="N591">
        <v>569.9</v>
      </c>
    </row>
    <row r="592" spans="1:14" x14ac:dyDescent="0.3">
      <c r="A592" t="s">
        <v>14</v>
      </c>
      <c r="B592" s="1">
        <v>43664</v>
      </c>
      <c r="C592" s="1">
        <v>43734</v>
      </c>
      <c r="D592">
        <v>580.70000000000005</v>
      </c>
      <c r="E592">
        <v>584</v>
      </c>
      <c r="F592">
        <v>570</v>
      </c>
      <c r="G592">
        <v>577.75</v>
      </c>
      <c r="H592">
        <v>576</v>
      </c>
      <c r="I592">
        <v>577.75</v>
      </c>
      <c r="J592">
        <v>19</v>
      </c>
      <c r="K592">
        <v>109.48</v>
      </c>
      <c r="L592">
        <v>14000</v>
      </c>
      <c r="M592">
        <v>0</v>
      </c>
      <c r="N592">
        <v>569.9</v>
      </c>
    </row>
    <row r="593" spans="1:14" x14ac:dyDescent="0.3">
      <c r="A593" t="s">
        <v>14</v>
      </c>
      <c r="B593" s="1">
        <v>43665</v>
      </c>
      <c r="C593" s="1">
        <v>43671</v>
      </c>
      <c r="D593">
        <v>575.5</v>
      </c>
      <c r="E593">
        <v>576</v>
      </c>
      <c r="F593">
        <v>548.45000000000005</v>
      </c>
      <c r="G593">
        <v>552.20000000000005</v>
      </c>
      <c r="H593">
        <v>551.95000000000005</v>
      </c>
      <c r="I593">
        <v>552.20000000000005</v>
      </c>
      <c r="J593">
        <v>7838</v>
      </c>
      <c r="K593">
        <v>43817.33</v>
      </c>
      <c r="L593">
        <v>15681000</v>
      </c>
      <c r="M593">
        <v>-1175000</v>
      </c>
      <c r="N593">
        <v>552.4</v>
      </c>
    </row>
    <row r="594" spans="1:14" x14ac:dyDescent="0.3">
      <c r="A594" t="s">
        <v>14</v>
      </c>
      <c r="B594" s="1">
        <v>43665</v>
      </c>
      <c r="C594" s="1">
        <v>43706</v>
      </c>
      <c r="D594">
        <v>575.75</v>
      </c>
      <c r="E594">
        <v>579</v>
      </c>
      <c r="F594">
        <v>551.79999999999995</v>
      </c>
      <c r="G594">
        <v>555.15</v>
      </c>
      <c r="H594">
        <v>554.95000000000005</v>
      </c>
      <c r="I594">
        <v>555.15</v>
      </c>
      <c r="J594">
        <v>2196</v>
      </c>
      <c r="K594">
        <v>12351.23</v>
      </c>
      <c r="L594">
        <v>2247000</v>
      </c>
      <c r="M594">
        <v>1192000</v>
      </c>
      <c r="N594">
        <v>552.4</v>
      </c>
    </row>
    <row r="595" spans="1:14" x14ac:dyDescent="0.3">
      <c r="A595" t="s">
        <v>14</v>
      </c>
      <c r="B595" s="1">
        <v>43665</v>
      </c>
      <c r="C595" s="1">
        <v>43734</v>
      </c>
      <c r="D595">
        <v>580.65</v>
      </c>
      <c r="E595">
        <v>580.65</v>
      </c>
      <c r="F595">
        <v>556.20000000000005</v>
      </c>
      <c r="G595">
        <v>558.20000000000005</v>
      </c>
      <c r="H595">
        <v>557.70000000000005</v>
      </c>
      <c r="I595">
        <v>558.20000000000005</v>
      </c>
      <c r="J595">
        <v>39</v>
      </c>
      <c r="K595">
        <v>221.17</v>
      </c>
      <c r="L595">
        <v>32000</v>
      </c>
      <c r="M595">
        <v>18000</v>
      </c>
      <c r="N595">
        <v>552.4</v>
      </c>
    </row>
    <row r="596" spans="1:14" x14ac:dyDescent="0.3">
      <c r="A596" t="s">
        <v>14</v>
      </c>
      <c r="B596" s="1">
        <v>43668</v>
      </c>
      <c r="C596" s="1">
        <v>43671</v>
      </c>
      <c r="D596">
        <v>551.79999999999995</v>
      </c>
      <c r="E596">
        <v>576.25</v>
      </c>
      <c r="F596">
        <v>545.9</v>
      </c>
      <c r="G596">
        <v>569.9</v>
      </c>
      <c r="H596">
        <v>570.54999999999995</v>
      </c>
      <c r="I596">
        <v>569.9</v>
      </c>
      <c r="J596">
        <v>11000</v>
      </c>
      <c r="K596">
        <v>62332.46</v>
      </c>
      <c r="L596">
        <v>11082000</v>
      </c>
      <c r="M596">
        <v>-4599000</v>
      </c>
      <c r="N596">
        <v>570.15</v>
      </c>
    </row>
    <row r="597" spans="1:14" x14ac:dyDescent="0.3">
      <c r="A597" t="s">
        <v>14</v>
      </c>
      <c r="B597" s="1">
        <v>43668</v>
      </c>
      <c r="C597" s="1">
        <v>43706</v>
      </c>
      <c r="D597">
        <v>552.20000000000005</v>
      </c>
      <c r="E597">
        <v>579.15</v>
      </c>
      <c r="F597">
        <v>549.04999999999995</v>
      </c>
      <c r="G597">
        <v>573.15</v>
      </c>
      <c r="H597">
        <v>573.04999999999995</v>
      </c>
      <c r="I597">
        <v>573.15</v>
      </c>
      <c r="J597">
        <v>6630</v>
      </c>
      <c r="K597">
        <v>37784.550000000003</v>
      </c>
      <c r="L597">
        <v>5772000</v>
      </c>
      <c r="M597">
        <v>3525000</v>
      </c>
      <c r="N597">
        <v>570.15</v>
      </c>
    </row>
    <row r="598" spans="1:14" x14ac:dyDescent="0.3">
      <c r="A598" t="s">
        <v>14</v>
      </c>
      <c r="B598" s="1">
        <v>43668</v>
      </c>
      <c r="C598" s="1">
        <v>43734</v>
      </c>
      <c r="D598">
        <v>554</v>
      </c>
      <c r="E598">
        <v>580.5</v>
      </c>
      <c r="F598">
        <v>554</v>
      </c>
      <c r="G598">
        <v>576.1</v>
      </c>
      <c r="H598">
        <v>575</v>
      </c>
      <c r="I598">
        <v>576.1</v>
      </c>
      <c r="J598">
        <v>44</v>
      </c>
      <c r="K598">
        <v>252.34</v>
      </c>
      <c r="L598">
        <v>47000</v>
      </c>
      <c r="M598">
        <v>15000</v>
      </c>
      <c r="N598">
        <v>570.15</v>
      </c>
    </row>
    <row r="599" spans="1:14" x14ac:dyDescent="0.3">
      <c r="A599" t="s">
        <v>14</v>
      </c>
      <c r="B599" s="1">
        <v>43669</v>
      </c>
      <c r="C599" s="1">
        <v>43671</v>
      </c>
      <c r="D599">
        <v>570.9</v>
      </c>
      <c r="E599">
        <v>574.20000000000005</v>
      </c>
      <c r="F599">
        <v>558.1</v>
      </c>
      <c r="G599">
        <v>562.85</v>
      </c>
      <c r="H599">
        <v>562.4</v>
      </c>
      <c r="I599">
        <v>562.85</v>
      </c>
      <c r="J599">
        <v>7694</v>
      </c>
      <c r="K599">
        <v>43543.6</v>
      </c>
      <c r="L599">
        <v>7698000</v>
      </c>
      <c r="M599">
        <v>-3384000</v>
      </c>
      <c r="N599">
        <v>561.75</v>
      </c>
    </row>
    <row r="600" spans="1:14" x14ac:dyDescent="0.3">
      <c r="A600" t="s">
        <v>14</v>
      </c>
      <c r="B600" s="1">
        <v>43669</v>
      </c>
      <c r="C600" s="1">
        <v>43706</v>
      </c>
      <c r="D600">
        <v>577.20000000000005</v>
      </c>
      <c r="E600">
        <v>577.25</v>
      </c>
      <c r="F600">
        <v>561.54999999999995</v>
      </c>
      <c r="G600">
        <v>565.65</v>
      </c>
      <c r="H600">
        <v>565.70000000000005</v>
      </c>
      <c r="I600">
        <v>565.65</v>
      </c>
      <c r="J600">
        <v>5688</v>
      </c>
      <c r="K600">
        <v>32328.77</v>
      </c>
      <c r="L600">
        <v>9285000</v>
      </c>
      <c r="M600">
        <v>3513000</v>
      </c>
      <c r="N600">
        <v>561.75</v>
      </c>
    </row>
    <row r="601" spans="1:14" x14ac:dyDescent="0.3">
      <c r="A601" t="s">
        <v>14</v>
      </c>
      <c r="B601" s="1">
        <v>43669</v>
      </c>
      <c r="C601" s="1">
        <v>43734</v>
      </c>
      <c r="D601">
        <v>576.1</v>
      </c>
      <c r="E601">
        <v>579.54999999999995</v>
      </c>
      <c r="F601">
        <v>568.5</v>
      </c>
      <c r="G601">
        <v>569.20000000000005</v>
      </c>
      <c r="H601">
        <v>568.5</v>
      </c>
      <c r="I601">
        <v>569.20000000000005</v>
      </c>
      <c r="J601">
        <v>42</v>
      </c>
      <c r="K601">
        <v>240.15</v>
      </c>
      <c r="L601">
        <v>63000</v>
      </c>
      <c r="M601">
        <v>16000</v>
      </c>
      <c r="N601">
        <v>561.75</v>
      </c>
    </row>
    <row r="602" spans="1:14" x14ac:dyDescent="0.3">
      <c r="A602" t="s">
        <v>14</v>
      </c>
      <c r="B602" s="1">
        <v>43670</v>
      </c>
      <c r="C602" s="1">
        <v>43671</v>
      </c>
      <c r="D602">
        <v>563.20000000000005</v>
      </c>
      <c r="E602">
        <v>566.85</v>
      </c>
      <c r="F602">
        <v>545.6</v>
      </c>
      <c r="G602">
        <v>548.65</v>
      </c>
      <c r="H602">
        <v>549.1</v>
      </c>
      <c r="I602">
        <v>548.65</v>
      </c>
      <c r="J602">
        <v>6387</v>
      </c>
      <c r="K602">
        <v>35548.620000000003</v>
      </c>
      <c r="L602">
        <v>3972000</v>
      </c>
      <c r="M602">
        <v>-3726000</v>
      </c>
      <c r="N602">
        <v>548.35</v>
      </c>
    </row>
    <row r="603" spans="1:14" x14ac:dyDescent="0.3">
      <c r="A603" t="s">
        <v>14</v>
      </c>
      <c r="B603" s="1">
        <v>43670</v>
      </c>
      <c r="C603" s="1">
        <v>43706</v>
      </c>
      <c r="D603">
        <v>565.54999999999995</v>
      </c>
      <c r="E603">
        <v>569.70000000000005</v>
      </c>
      <c r="F603">
        <v>548.15</v>
      </c>
      <c r="G603">
        <v>551.29999999999995</v>
      </c>
      <c r="H603">
        <v>553.1</v>
      </c>
      <c r="I603">
        <v>551.29999999999995</v>
      </c>
      <c r="J603">
        <v>6562</v>
      </c>
      <c r="K603">
        <v>36695.06</v>
      </c>
      <c r="L603">
        <v>13118000</v>
      </c>
      <c r="M603">
        <v>3833000</v>
      </c>
      <c r="N603">
        <v>548.35</v>
      </c>
    </row>
    <row r="604" spans="1:14" x14ac:dyDescent="0.3">
      <c r="A604" t="s">
        <v>14</v>
      </c>
      <c r="B604" s="1">
        <v>43670</v>
      </c>
      <c r="C604" s="1">
        <v>43734</v>
      </c>
      <c r="D604">
        <v>566.70000000000005</v>
      </c>
      <c r="E604">
        <v>569.79999999999995</v>
      </c>
      <c r="F604">
        <v>553.6</v>
      </c>
      <c r="G604">
        <v>555.1</v>
      </c>
      <c r="H604">
        <v>555</v>
      </c>
      <c r="I604">
        <v>555.1</v>
      </c>
      <c r="J604">
        <v>56</v>
      </c>
      <c r="K604">
        <v>314.35000000000002</v>
      </c>
      <c r="L604">
        <v>89000</v>
      </c>
      <c r="M604">
        <v>26000</v>
      </c>
      <c r="N604">
        <v>548.35</v>
      </c>
    </row>
    <row r="605" spans="1:14" x14ac:dyDescent="0.3">
      <c r="A605" t="s">
        <v>14</v>
      </c>
      <c r="B605" s="1">
        <v>43671</v>
      </c>
      <c r="C605" s="1">
        <v>43671</v>
      </c>
      <c r="D605">
        <v>552.4</v>
      </c>
      <c r="E605">
        <v>561.70000000000005</v>
      </c>
      <c r="F605">
        <v>549.20000000000005</v>
      </c>
      <c r="G605">
        <v>551.85</v>
      </c>
      <c r="H605">
        <v>553.79999999999995</v>
      </c>
      <c r="I605">
        <v>553.9</v>
      </c>
      <c r="J605">
        <v>6275</v>
      </c>
      <c r="K605">
        <v>34871.769999999997</v>
      </c>
      <c r="L605">
        <v>626000</v>
      </c>
      <c r="M605">
        <v>-3346000</v>
      </c>
      <c r="N605">
        <v>553.9</v>
      </c>
    </row>
    <row r="606" spans="1:14" x14ac:dyDescent="0.3">
      <c r="A606" t="s">
        <v>14</v>
      </c>
      <c r="B606" s="1">
        <v>43671</v>
      </c>
      <c r="C606" s="1">
        <v>43706</v>
      </c>
      <c r="D606">
        <v>555.35</v>
      </c>
      <c r="E606">
        <v>564.79999999999995</v>
      </c>
      <c r="F606">
        <v>553.1</v>
      </c>
      <c r="G606">
        <v>556.65</v>
      </c>
      <c r="H606">
        <v>558.9</v>
      </c>
      <c r="I606">
        <v>556.65</v>
      </c>
      <c r="J606">
        <v>7975</v>
      </c>
      <c r="K606">
        <v>44558.07</v>
      </c>
      <c r="L606">
        <v>16381000</v>
      </c>
      <c r="M606">
        <v>3263000</v>
      </c>
      <c r="N606">
        <v>553.9</v>
      </c>
    </row>
    <row r="607" spans="1:14" x14ac:dyDescent="0.3">
      <c r="A607" t="s">
        <v>14</v>
      </c>
      <c r="B607" s="1">
        <v>43671</v>
      </c>
      <c r="C607" s="1">
        <v>43734</v>
      </c>
      <c r="D607">
        <v>560.1</v>
      </c>
      <c r="E607">
        <v>566.35</v>
      </c>
      <c r="F607">
        <v>557.1</v>
      </c>
      <c r="G607">
        <v>560</v>
      </c>
      <c r="H607">
        <v>561.35</v>
      </c>
      <c r="I607">
        <v>560</v>
      </c>
      <c r="J607">
        <v>42</v>
      </c>
      <c r="K607">
        <v>235.94</v>
      </c>
      <c r="L607">
        <v>102000</v>
      </c>
      <c r="M607">
        <v>13000</v>
      </c>
      <c r="N607">
        <v>553.9</v>
      </c>
    </row>
    <row r="608" spans="1:14" x14ac:dyDescent="0.3">
      <c r="A608" t="s">
        <v>14</v>
      </c>
      <c r="B608" s="1">
        <v>43672</v>
      </c>
      <c r="C608" s="1">
        <v>43706</v>
      </c>
      <c r="D608">
        <v>557.1</v>
      </c>
      <c r="E608">
        <v>572.4</v>
      </c>
      <c r="F608">
        <v>552.9</v>
      </c>
      <c r="G608">
        <v>566.9</v>
      </c>
      <c r="H608">
        <v>566.35</v>
      </c>
      <c r="I608">
        <v>566.9</v>
      </c>
      <c r="J608">
        <v>4149</v>
      </c>
      <c r="K608">
        <v>23436.959999999999</v>
      </c>
      <c r="L608">
        <v>16197000</v>
      </c>
      <c r="M608">
        <v>-184000</v>
      </c>
      <c r="N608">
        <v>563.45000000000005</v>
      </c>
    </row>
    <row r="609" spans="1:14" x14ac:dyDescent="0.3">
      <c r="A609" t="s">
        <v>14</v>
      </c>
      <c r="B609" s="1">
        <v>43672</v>
      </c>
      <c r="C609" s="1">
        <v>43734</v>
      </c>
      <c r="D609">
        <v>561.1</v>
      </c>
      <c r="E609">
        <v>575.04999999999995</v>
      </c>
      <c r="F609">
        <v>556.65</v>
      </c>
      <c r="G609">
        <v>568.85</v>
      </c>
      <c r="H609">
        <v>568.5</v>
      </c>
      <c r="I609">
        <v>568.85</v>
      </c>
      <c r="J609">
        <v>75</v>
      </c>
      <c r="K609">
        <v>425.15</v>
      </c>
      <c r="L609">
        <v>109000</v>
      </c>
      <c r="M609">
        <v>7000</v>
      </c>
      <c r="N609">
        <v>563.45000000000005</v>
      </c>
    </row>
    <row r="610" spans="1:14" x14ac:dyDescent="0.3">
      <c r="A610" t="s">
        <v>14</v>
      </c>
      <c r="B610" s="1">
        <v>43672</v>
      </c>
      <c r="C610" s="1">
        <v>43769</v>
      </c>
      <c r="D610">
        <v>0</v>
      </c>
      <c r="E610">
        <v>0</v>
      </c>
      <c r="F610">
        <v>0</v>
      </c>
      <c r="G610">
        <v>563.9</v>
      </c>
      <c r="H610">
        <v>0</v>
      </c>
      <c r="I610">
        <v>573.5</v>
      </c>
      <c r="J610">
        <v>0</v>
      </c>
      <c r="K610">
        <v>0</v>
      </c>
      <c r="L610">
        <v>0</v>
      </c>
      <c r="M610">
        <v>0</v>
      </c>
      <c r="N610">
        <v>563.45000000000005</v>
      </c>
    </row>
    <row r="611" spans="1:14" x14ac:dyDescent="0.3">
      <c r="A611" t="s">
        <v>14</v>
      </c>
      <c r="B611" s="1">
        <v>43675</v>
      </c>
      <c r="C611" s="1">
        <v>43706</v>
      </c>
      <c r="D611">
        <v>566</v>
      </c>
      <c r="E611">
        <v>568.29999999999995</v>
      </c>
      <c r="F611">
        <v>547.6</v>
      </c>
      <c r="G611">
        <v>552.95000000000005</v>
      </c>
      <c r="H611">
        <v>553.5</v>
      </c>
      <c r="I611">
        <v>552.95000000000005</v>
      </c>
      <c r="J611">
        <v>4233</v>
      </c>
      <c r="K611">
        <v>23453.58</v>
      </c>
      <c r="L611">
        <v>16187000</v>
      </c>
      <c r="M611">
        <v>-10000</v>
      </c>
      <c r="N611">
        <v>551.15</v>
      </c>
    </row>
    <row r="612" spans="1:14" x14ac:dyDescent="0.3">
      <c r="A612" t="s">
        <v>14</v>
      </c>
      <c r="B612" s="1">
        <v>43675</v>
      </c>
      <c r="C612" s="1">
        <v>43734</v>
      </c>
      <c r="D612">
        <v>567</v>
      </c>
      <c r="E612">
        <v>567</v>
      </c>
      <c r="F612">
        <v>551.45000000000005</v>
      </c>
      <c r="G612">
        <v>555</v>
      </c>
      <c r="H612">
        <v>555</v>
      </c>
      <c r="I612">
        <v>555</v>
      </c>
      <c r="J612">
        <v>60</v>
      </c>
      <c r="K612">
        <v>333.91</v>
      </c>
      <c r="L612">
        <v>125000</v>
      </c>
      <c r="M612">
        <v>16000</v>
      </c>
      <c r="N612">
        <v>551.15</v>
      </c>
    </row>
    <row r="613" spans="1:14" x14ac:dyDescent="0.3">
      <c r="A613" t="s">
        <v>14</v>
      </c>
      <c r="B613" s="1">
        <v>43675</v>
      </c>
      <c r="C613" s="1">
        <v>43769</v>
      </c>
      <c r="D613">
        <v>558</v>
      </c>
      <c r="E613">
        <v>559.95000000000005</v>
      </c>
      <c r="F613">
        <v>558</v>
      </c>
      <c r="G613">
        <v>559.95000000000005</v>
      </c>
      <c r="H613">
        <v>559.95000000000005</v>
      </c>
      <c r="I613">
        <v>559.95000000000005</v>
      </c>
      <c r="J613">
        <v>3</v>
      </c>
      <c r="K613">
        <v>16.760000000000002</v>
      </c>
      <c r="L613">
        <v>3000</v>
      </c>
      <c r="M613">
        <v>3000</v>
      </c>
      <c r="N613">
        <v>551.15</v>
      </c>
    </row>
    <row r="614" spans="1:14" x14ac:dyDescent="0.3">
      <c r="A614" t="s">
        <v>14</v>
      </c>
      <c r="B614" s="1">
        <v>43676</v>
      </c>
      <c r="C614" s="1">
        <v>43706</v>
      </c>
      <c r="D614">
        <v>553.29999999999995</v>
      </c>
      <c r="E614">
        <v>577.35</v>
      </c>
      <c r="F614">
        <v>551</v>
      </c>
      <c r="G614">
        <v>552.9</v>
      </c>
      <c r="H614">
        <v>553.1</v>
      </c>
      <c r="I614">
        <v>552.9</v>
      </c>
      <c r="J614">
        <v>7458</v>
      </c>
      <c r="K614">
        <v>42208.91</v>
      </c>
      <c r="L614">
        <v>15921000</v>
      </c>
      <c r="M614">
        <v>-266000</v>
      </c>
      <c r="N614">
        <v>551.95000000000005</v>
      </c>
    </row>
    <row r="615" spans="1:14" x14ac:dyDescent="0.3">
      <c r="A615" t="s">
        <v>14</v>
      </c>
      <c r="B615" s="1">
        <v>43676</v>
      </c>
      <c r="C615" s="1">
        <v>43734</v>
      </c>
      <c r="D615">
        <v>559.65</v>
      </c>
      <c r="E615">
        <v>579.70000000000005</v>
      </c>
      <c r="F615">
        <v>554.6</v>
      </c>
      <c r="G615">
        <v>556.54999999999995</v>
      </c>
      <c r="H615">
        <v>555.9</v>
      </c>
      <c r="I615">
        <v>556.54999999999995</v>
      </c>
      <c r="J615">
        <v>92</v>
      </c>
      <c r="K615">
        <v>523.02</v>
      </c>
      <c r="L615">
        <v>118000</v>
      </c>
      <c r="M615">
        <v>-7000</v>
      </c>
      <c r="N615">
        <v>551.95000000000005</v>
      </c>
    </row>
    <row r="616" spans="1:14" x14ac:dyDescent="0.3">
      <c r="A616" t="s">
        <v>14</v>
      </c>
      <c r="B616" s="1">
        <v>43676</v>
      </c>
      <c r="C616" s="1">
        <v>43769</v>
      </c>
      <c r="D616">
        <v>565.95000000000005</v>
      </c>
      <c r="E616">
        <v>565.95000000000005</v>
      </c>
      <c r="F616">
        <v>565.95000000000005</v>
      </c>
      <c r="G616">
        <v>565.95000000000005</v>
      </c>
      <c r="H616">
        <v>565.95000000000005</v>
      </c>
      <c r="I616">
        <v>561.29999999999995</v>
      </c>
      <c r="J616">
        <v>1</v>
      </c>
      <c r="K616">
        <v>5.66</v>
      </c>
      <c r="L616">
        <v>4000</v>
      </c>
      <c r="M616">
        <v>1000</v>
      </c>
      <c r="N616">
        <v>551.95000000000005</v>
      </c>
    </row>
    <row r="617" spans="1:14" x14ac:dyDescent="0.3">
      <c r="A617" t="s">
        <v>14</v>
      </c>
      <c r="B617" s="1">
        <v>43677</v>
      </c>
      <c r="C617" s="1">
        <v>43706</v>
      </c>
      <c r="D617">
        <v>554.95000000000005</v>
      </c>
      <c r="E617">
        <v>575</v>
      </c>
      <c r="F617">
        <v>543.95000000000005</v>
      </c>
      <c r="G617">
        <v>571.6</v>
      </c>
      <c r="H617">
        <v>568.20000000000005</v>
      </c>
      <c r="I617">
        <v>571.6</v>
      </c>
      <c r="J617">
        <v>7457</v>
      </c>
      <c r="K617">
        <v>41979.99</v>
      </c>
      <c r="L617">
        <v>15574000</v>
      </c>
      <c r="M617">
        <v>-347000</v>
      </c>
      <c r="N617">
        <v>571.25</v>
      </c>
    </row>
    <row r="618" spans="1:14" x14ac:dyDescent="0.3">
      <c r="A618" t="s">
        <v>14</v>
      </c>
      <c r="B618" s="1">
        <v>43677</v>
      </c>
      <c r="C618" s="1">
        <v>43734</v>
      </c>
      <c r="D618">
        <v>553</v>
      </c>
      <c r="E618">
        <v>577.25</v>
      </c>
      <c r="F618">
        <v>547.29999999999995</v>
      </c>
      <c r="G618">
        <v>574.20000000000005</v>
      </c>
      <c r="H618">
        <v>571.29999999999995</v>
      </c>
      <c r="I618">
        <v>574.20000000000005</v>
      </c>
      <c r="J618">
        <v>161</v>
      </c>
      <c r="K618">
        <v>909.56</v>
      </c>
      <c r="L618">
        <v>148000</v>
      </c>
      <c r="M618">
        <v>30000</v>
      </c>
      <c r="N618">
        <v>571.25</v>
      </c>
    </row>
    <row r="619" spans="1:14" x14ac:dyDescent="0.3">
      <c r="A619" t="s">
        <v>14</v>
      </c>
      <c r="B619" s="1">
        <v>43677</v>
      </c>
      <c r="C619" s="1">
        <v>43769</v>
      </c>
      <c r="D619">
        <v>572.20000000000005</v>
      </c>
      <c r="E619">
        <v>577.15</v>
      </c>
      <c r="F619">
        <v>572.20000000000005</v>
      </c>
      <c r="G619">
        <v>577.15</v>
      </c>
      <c r="H619">
        <v>577.15</v>
      </c>
      <c r="I619">
        <v>577.15</v>
      </c>
      <c r="J619">
        <v>3</v>
      </c>
      <c r="K619">
        <v>17.27</v>
      </c>
      <c r="L619">
        <v>4000</v>
      </c>
      <c r="M619">
        <v>0</v>
      </c>
      <c r="N619">
        <v>571.25</v>
      </c>
    </row>
    <row r="620" spans="1:14" x14ac:dyDescent="0.3">
      <c r="A620" t="s">
        <v>14</v>
      </c>
      <c r="B620" s="1">
        <v>43678</v>
      </c>
      <c r="C620" s="1">
        <v>43706</v>
      </c>
      <c r="D620">
        <v>568.6</v>
      </c>
      <c r="E620">
        <v>570.45000000000005</v>
      </c>
      <c r="F620">
        <v>544.75</v>
      </c>
      <c r="G620">
        <v>553.25</v>
      </c>
      <c r="H620">
        <v>553</v>
      </c>
      <c r="I620">
        <v>553.25</v>
      </c>
      <c r="J620">
        <v>6257</v>
      </c>
      <c r="K620">
        <v>34783.480000000003</v>
      </c>
      <c r="L620">
        <v>15530000</v>
      </c>
      <c r="M620">
        <v>-44000</v>
      </c>
      <c r="N620">
        <v>550.6</v>
      </c>
    </row>
    <row r="621" spans="1:14" x14ac:dyDescent="0.3">
      <c r="A621" t="s">
        <v>14</v>
      </c>
      <c r="B621" s="1">
        <v>43678</v>
      </c>
      <c r="C621" s="1">
        <v>43734</v>
      </c>
      <c r="D621">
        <v>569.45000000000005</v>
      </c>
      <c r="E621">
        <v>569.45000000000005</v>
      </c>
      <c r="F621">
        <v>547.5</v>
      </c>
      <c r="G621">
        <v>556.85</v>
      </c>
      <c r="H621">
        <v>556.29999999999995</v>
      </c>
      <c r="I621">
        <v>556.85</v>
      </c>
      <c r="J621">
        <v>127</v>
      </c>
      <c r="K621">
        <v>710.29</v>
      </c>
      <c r="L621">
        <v>150000</v>
      </c>
      <c r="M621">
        <v>2000</v>
      </c>
      <c r="N621">
        <v>550.6</v>
      </c>
    </row>
    <row r="622" spans="1:14" x14ac:dyDescent="0.3">
      <c r="A622" t="s">
        <v>14</v>
      </c>
      <c r="B622" s="1">
        <v>43678</v>
      </c>
      <c r="C622" s="1">
        <v>43769</v>
      </c>
      <c r="D622">
        <v>561.85</v>
      </c>
      <c r="E622">
        <v>561.85</v>
      </c>
      <c r="F622">
        <v>556.04999999999995</v>
      </c>
      <c r="G622">
        <v>558.45000000000005</v>
      </c>
      <c r="H622">
        <v>558.45000000000005</v>
      </c>
      <c r="I622">
        <v>558.45000000000005</v>
      </c>
      <c r="J622">
        <v>3</v>
      </c>
      <c r="K622">
        <v>16.760000000000002</v>
      </c>
      <c r="L622">
        <v>3000</v>
      </c>
      <c r="M622">
        <v>-1000</v>
      </c>
      <c r="N622">
        <v>550.6</v>
      </c>
    </row>
    <row r="623" spans="1:14" x14ac:dyDescent="0.3">
      <c r="A623" t="s">
        <v>14</v>
      </c>
      <c r="B623" s="1">
        <v>43679</v>
      </c>
      <c r="C623" s="1">
        <v>43706</v>
      </c>
      <c r="D623">
        <v>551.25</v>
      </c>
      <c r="E623">
        <v>561.85</v>
      </c>
      <c r="F623">
        <v>545</v>
      </c>
      <c r="G623">
        <v>551.85</v>
      </c>
      <c r="H623">
        <v>552</v>
      </c>
      <c r="I623">
        <v>551.85</v>
      </c>
      <c r="J623">
        <v>5144</v>
      </c>
      <c r="K623">
        <v>28463.52</v>
      </c>
      <c r="L623">
        <v>15823000</v>
      </c>
      <c r="M623">
        <v>293000</v>
      </c>
      <c r="N623">
        <v>548.65</v>
      </c>
    </row>
    <row r="624" spans="1:14" x14ac:dyDescent="0.3">
      <c r="A624" t="s">
        <v>14</v>
      </c>
      <c r="B624" s="1">
        <v>43679</v>
      </c>
      <c r="C624" s="1">
        <v>43734</v>
      </c>
      <c r="D624">
        <v>550.75</v>
      </c>
      <c r="E624">
        <v>564</v>
      </c>
      <c r="F624">
        <v>549.35</v>
      </c>
      <c r="G624">
        <v>554.95000000000005</v>
      </c>
      <c r="H624">
        <v>555.95000000000005</v>
      </c>
      <c r="I624">
        <v>554.95000000000005</v>
      </c>
      <c r="J624">
        <v>97</v>
      </c>
      <c r="K624">
        <v>539.44000000000005</v>
      </c>
      <c r="L624">
        <v>168000</v>
      </c>
      <c r="M624">
        <v>18000</v>
      </c>
      <c r="N624">
        <v>548.65</v>
      </c>
    </row>
    <row r="625" spans="1:14" x14ac:dyDescent="0.3">
      <c r="A625" t="s">
        <v>14</v>
      </c>
      <c r="B625" s="1">
        <v>43679</v>
      </c>
      <c r="C625" s="1">
        <v>43769</v>
      </c>
      <c r="D625">
        <v>558.5</v>
      </c>
      <c r="E625">
        <v>563.5</v>
      </c>
      <c r="F625">
        <v>558.5</v>
      </c>
      <c r="G625">
        <v>563.5</v>
      </c>
      <c r="H625">
        <v>563.5</v>
      </c>
      <c r="I625">
        <v>557.6</v>
      </c>
      <c r="J625">
        <v>3</v>
      </c>
      <c r="K625">
        <v>16.829999999999998</v>
      </c>
      <c r="L625">
        <v>6000</v>
      </c>
      <c r="M625">
        <v>3000</v>
      </c>
      <c r="N625">
        <v>548.65</v>
      </c>
    </row>
    <row r="626" spans="1:14" x14ac:dyDescent="0.3">
      <c r="A626" t="s">
        <v>14</v>
      </c>
      <c r="B626" s="1">
        <v>43682</v>
      </c>
      <c r="C626" s="1">
        <v>43706</v>
      </c>
      <c r="D626">
        <v>550.04999999999995</v>
      </c>
      <c r="E626">
        <v>558.4</v>
      </c>
      <c r="F626">
        <v>538.1</v>
      </c>
      <c r="G626">
        <v>551.4</v>
      </c>
      <c r="H626">
        <v>551</v>
      </c>
      <c r="I626">
        <v>551.4</v>
      </c>
      <c r="J626">
        <v>5033</v>
      </c>
      <c r="K626">
        <v>27588.42</v>
      </c>
      <c r="L626">
        <v>15818000</v>
      </c>
      <c r="M626">
        <v>-5000</v>
      </c>
      <c r="N626">
        <v>548.15</v>
      </c>
    </row>
    <row r="627" spans="1:14" x14ac:dyDescent="0.3">
      <c r="A627" t="s">
        <v>14</v>
      </c>
      <c r="B627" s="1">
        <v>43682</v>
      </c>
      <c r="C627" s="1">
        <v>43734</v>
      </c>
      <c r="D627">
        <v>551.1</v>
      </c>
      <c r="E627">
        <v>560</v>
      </c>
      <c r="F627">
        <v>541.1</v>
      </c>
      <c r="G627">
        <v>554.54999999999995</v>
      </c>
      <c r="H627">
        <v>554.5</v>
      </c>
      <c r="I627">
        <v>554.54999999999995</v>
      </c>
      <c r="J627">
        <v>130</v>
      </c>
      <c r="K627">
        <v>715.64</v>
      </c>
      <c r="L627">
        <v>197000</v>
      </c>
      <c r="M627">
        <v>29000</v>
      </c>
      <c r="N627">
        <v>548.15</v>
      </c>
    </row>
    <row r="628" spans="1:14" x14ac:dyDescent="0.3">
      <c r="A628" t="s">
        <v>14</v>
      </c>
      <c r="B628" s="1">
        <v>43682</v>
      </c>
      <c r="C628" s="1">
        <v>43769</v>
      </c>
      <c r="D628">
        <v>545</v>
      </c>
      <c r="E628">
        <v>558.20000000000005</v>
      </c>
      <c r="F628">
        <v>545</v>
      </c>
      <c r="G628">
        <v>554.9</v>
      </c>
      <c r="H628">
        <v>554.9</v>
      </c>
      <c r="I628">
        <v>554.9</v>
      </c>
      <c r="J628">
        <v>4</v>
      </c>
      <c r="K628">
        <v>22.09</v>
      </c>
      <c r="L628">
        <v>6000</v>
      </c>
      <c r="M628">
        <v>0</v>
      </c>
      <c r="N628">
        <v>548.15</v>
      </c>
    </row>
    <row r="629" spans="1:14" x14ac:dyDescent="0.3">
      <c r="A629" t="s">
        <v>14</v>
      </c>
      <c r="B629" s="1">
        <v>43683</v>
      </c>
      <c r="C629" s="1">
        <v>43706</v>
      </c>
      <c r="D629">
        <v>563.20000000000005</v>
      </c>
      <c r="E629">
        <v>569</v>
      </c>
      <c r="F629">
        <v>547.29999999999995</v>
      </c>
      <c r="G629">
        <v>563.5</v>
      </c>
      <c r="H629">
        <v>562.85</v>
      </c>
      <c r="I629">
        <v>563.5</v>
      </c>
      <c r="J629">
        <v>4547</v>
      </c>
      <c r="K629">
        <v>25554.94</v>
      </c>
      <c r="L629">
        <v>15475000</v>
      </c>
      <c r="M629">
        <v>-343000</v>
      </c>
      <c r="N629">
        <v>562</v>
      </c>
    </row>
    <row r="630" spans="1:14" x14ac:dyDescent="0.3">
      <c r="A630" t="s">
        <v>14</v>
      </c>
      <c r="B630" s="1">
        <v>43683</v>
      </c>
      <c r="C630" s="1">
        <v>43734</v>
      </c>
      <c r="D630">
        <v>554.54999999999995</v>
      </c>
      <c r="E630">
        <v>570.29999999999995</v>
      </c>
      <c r="F630">
        <v>554.54999999999995</v>
      </c>
      <c r="G630">
        <v>566.9</v>
      </c>
      <c r="H630">
        <v>565.79999999999995</v>
      </c>
      <c r="I630">
        <v>566.9</v>
      </c>
      <c r="J630">
        <v>57</v>
      </c>
      <c r="K630">
        <v>322.43</v>
      </c>
      <c r="L630">
        <v>197000</v>
      </c>
      <c r="M630">
        <v>0</v>
      </c>
      <c r="N630">
        <v>562</v>
      </c>
    </row>
    <row r="631" spans="1:14" x14ac:dyDescent="0.3">
      <c r="A631" t="s">
        <v>14</v>
      </c>
      <c r="B631" s="1">
        <v>43683</v>
      </c>
      <c r="C631" s="1">
        <v>43769</v>
      </c>
      <c r="D631">
        <v>0</v>
      </c>
      <c r="E631">
        <v>0</v>
      </c>
      <c r="F631">
        <v>0</v>
      </c>
      <c r="G631">
        <v>554.9</v>
      </c>
      <c r="H631">
        <v>554.9</v>
      </c>
      <c r="I631">
        <v>570.75</v>
      </c>
      <c r="J631">
        <v>0</v>
      </c>
      <c r="K631">
        <v>0</v>
      </c>
      <c r="L631">
        <v>6000</v>
      </c>
      <c r="M631">
        <v>0</v>
      </c>
      <c r="N631">
        <v>562</v>
      </c>
    </row>
    <row r="632" spans="1:14" x14ac:dyDescent="0.3">
      <c r="A632" t="s">
        <v>14</v>
      </c>
      <c r="B632" s="1">
        <v>43684</v>
      </c>
      <c r="C632" s="1">
        <v>43706</v>
      </c>
      <c r="D632">
        <v>564.70000000000005</v>
      </c>
      <c r="E632">
        <v>569.9</v>
      </c>
      <c r="F632">
        <v>553.54999999999995</v>
      </c>
      <c r="G632">
        <v>556.75</v>
      </c>
      <c r="H632">
        <v>556.54999999999995</v>
      </c>
      <c r="I632">
        <v>556.75</v>
      </c>
      <c r="J632">
        <v>4204</v>
      </c>
      <c r="K632">
        <v>23545.11</v>
      </c>
      <c r="L632">
        <v>15514000</v>
      </c>
      <c r="M632">
        <v>39000</v>
      </c>
      <c r="N632">
        <v>554.70000000000005</v>
      </c>
    </row>
    <row r="633" spans="1:14" x14ac:dyDescent="0.3">
      <c r="A633" t="s">
        <v>14</v>
      </c>
      <c r="B633" s="1">
        <v>43684</v>
      </c>
      <c r="C633" s="1">
        <v>43734</v>
      </c>
      <c r="D633">
        <v>564.1</v>
      </c>
      <c r="E633">
        <v>572.79999999999995</v>
      </c>
      <c r="F633">
        <v>556.9</v>
      </c>
      <c r="G633">
        <v>560.25</v>
      </c>
      <c r="H633">
        <v>558.75</v>
      </c>
      <c r="I633">
        <v>560.25</v>
      </c>
      <c r="J633">
        <v>116</v>
      </c>
      <c r="K633">
        <v>652.17999999999995</v>
      </c>
      <c r="L633">
        <v>185000</v>
      </c>
      <c r="M633">
        <v>-12000</v>
      </c>
      <c r="N633">
        <v>554.70000000000005</v>
      </c>
    </row>
    <row r="634" spans="1:14" x14ac:dyDescent="0.3">
      <c r="A634" t="s">
        <v>14</v>
      </c>
      <c r="B634" s="1">
        <v>43684</v>
      </c>
      <c r="C634" s="1">
        <v>43769</v>
      </c>
      <c r="D634">
        <v>561.15</v>
      </c>
      <c r="E634">
        <v>561.15</v>
      </c>
      <c r="F634">
        <v>561.15</v>
      </c>
      <c r="G634">
        <v>561.15</v>
      </c>
      <c r="H634">
        <v>561.15</v>
      </c>
      <c r="I634">
        <v>563.15</v>
      </c>
      <c r="J634">
        <v>1</v>
      </c>
      <c r="K634">
        <v>5.61</v>
      </c>
      <c r="L634">
        <v>5000</v>
      </c>
      <c r="M634">
        <v>-1000</v>
      </c>
      <c r="N634">
        <v>554.70000000000005</v>
      </c>
    </row>
    <row r="635" spans="1:14" x14ac:dyDescent="0.3">
      <c r="A635" t="s">
        <v>14</v>
      </c>
      <c r="B635" s="1">
        <v>43685</v>
      </c>
      <c r="C635" s="1">
        <v>43706</v>
      </c>
      <c r="D635">
        <v>575.5</v>
      </c>
      <c r="E635">
        <v>603</v>
      </c>
      <c r="F635">
        <v>573</v>
      </c>
      <c r="G635">
        <v>599.29999999999995</v>
      </c>
      <c r="H635">
        <v>600.9</v>
      </c>
      <c r="I635">
        <v>599.29999999999995</v>
      </c>
      <c r="J635">
        <v>19403</v>
      </c>
      <c r="K635">
        <v>114480.72</v>
      </c>
      <c r="L635">
        <v>15864000</v>
      </c>
      <c r="M635">
        <v>350000</v>
      </c>
      <c r="N635">
        <v>598</v>
      </c>
    </row>
    <row r="636" spans="1:14" x14ac:dyDescent="0.3">
      <c r="A636" t="s">
        <v>14</v>
      </c>
      <c r="B636" s="1">
        <v>43685</v>
      </c>
      <c r="C636" s="1">
        <v>43734</v>
      </c>
      <c r="D636">
        <v>580.54999999999995</v>
      </c>
      <c r="E636">
        <v>605</v>
      </c>
      <c r="F636">
        <v>576.20000000000005</v>
      </c>
      <c r="G636">
        <v>602.85</v>
      </c>
      <c r="H636">
        <v>603.6</v>
      </c>
      <c r="I636">
        <v>602.85</v>
      </c>
      <c r="J636">
        <v>396</v>
      </c>
      <c r="K636">
        <v>2345.86</v>
      </c>
      <c r="L636">
        <v>227000</v>
      </c>
      <c r="M636">
        <v>42000</v>
      </c>
      <c r="N636">
        <v>598</v>
      </c>
    </row>
    <row r="637" spans="1:14" x14ac:dyDescent="0.3">
      <c r="A637" t="s">
        <v>14</v>
      </c>
      <c r="B637" s="1">
        <v>43685</v>
      </c>
      <c r="C637" s="1">
        <v>43769</v>
      </c>
      <c r="D637">
        <v>581.5</v>
      </c>
      <c r="E637">
        <v>602</v>
      </c>
      <c r="F637">
        <v>581.5</v>
      </c>
      <c r="G637">
        <v>596.95000000000005</v>
      </c>
      <c r="H637">
        <v>596.95000000000005</v>
      </c>
      <c r="I637">
        <v>606.70000000000005</v>
      </c>
      <c r="J637">
        <v>5</v>
      </c>
      <c r="K637">
        <v>29.79</v>
      </c>
      <c r="L637">
        <v>6000</v>
      </c>
      <c r="M637">
        <v>1000</v>
      </c>
      <c r="N637">
        <v>598</v>
      </c>
    </row>
    <row r="638" spans="1:14" x14ac:dyDescent="0.3">
      <c r="A638" t="s">
        <v>14</v>
      </c>
      <c r="B638" s="1">
        <v>43686</v>
      </c>
      <c r="C638" s="1">
        <v>43706</v>
      </c>
      <c r="D638">
        <v>604.9</v>
      </c>
      <c r="E638">
        <v>615.95000000000005</v>
      </c>
      <c r="F638">
        <v>596.54999999999995</v>
      </c>
      <c r="G638">
        <v>600.15</v>
      </c>
      <c r="H638">
        <v>599.70000000000005</v>
      </c>
      <c r="I638">
        <v>600.15</v>
      </c>
      <c r="J638">
        <v>9479</v>
      </c>
      <c r="K638">
        <v>57430.28</v>
      </c>
      <c r="L638">
        <v>15674000</v>
      </c>
      <c r="M638">
        <v>-192000</v>
      </c>
      <c r="N638">
        <v>598.85</v>
      </c>
    </row>
    <row r="639" spans="1:14" x14ac:dyDescent="0.3">
      <c r="A639" t="s">
        <v>14</v>
      </c>
      <c r="B639" s="1">
        <v>43686</v>
      </c>
      <c r="C639" s="1">
        <v>43734</v>
      </c>
      <c r="D639">
        <v>611</v>
      </c>
      <c r="E639">
        <v>618.20000000000005</v>
      </c>
      <c r="F639">
        <v>599.75</v>
      </c>
      <c r="G639">
        <v>603.1</v>
      </c>
      <c r="H639">
        <v>603.1</v>
      </c>
      <c r="I639">
        <v>603.1</v>
      </c>
      <c r="J639">
        <v>231</v>
      </c>
      <c r="K639">
        <v>1406.46</v>
      </c>
      <c r="L639">
        <v>214000</v>
      </c>
      <c r="M639">
        <v>-13000</v>
      </c>
      <c r="N639">
        <v>598.85</v>
      </c>
    </row>
    <row r="640" spans="1:14" x14ac:dyDescent="0.3">
      <c r="A640" t="s">
        <v>14</v>
      </c>
      <c r="B640" s="1">
        <v>43686</v>
      </c>
      <c r="C640" s="1">
        <v>43769</v>
      </c>
      <c r="D640">
        <v>609</v>
      </c>
      <c r="E640">
        <v>615</v>
      </c>
      <c r="F640">
        <v>609</v>
      </c>
      <c r="G640">
        <v>615</v>
      </c>
      <c r="H640">
        <v>615</v>
      </c>
      <c r="I640">
        <v>607.45000000000005</v>
      </c>
      <c r="J640">
        <v>3</v>
      </c>
      <c r="K640">
        <v>18.329999999999998</v>
      </c>
      <c r="L640">
        <v>7000</v>
      </c>
      <c r="M640">
        <v>1000</v>
      </c>
      <c r="N640">
        <v>598.85</v>
      </c>
    </row>
    <row r="641" spans="1:14" x14ac:dyDescent="0.3">
      <c r="A641" t="s">
        <v>14</v>
      </c>
      <c r="B641" s="1">
        <v>43690</v>
      </c>
      <c r="C641" s="1">
        <v>43706</v>
      </c>
      <c r="D641">
        <v>599.54999999999995</v>
      </c>
      <c r="E641">
        <v>619.9</v>
      </c>
      <c r="F641">
        <v>592.4</v>
      </c>
      <c r="G641">
        <v>604.65</v>
      </c>
      <c r="H641">
        <v>603.35</v>
      </c>
      <c r="I641">
        <v>604.65</v>
      </c>
      <c r="J641">
        <v>11231</v>
      </c>
      <c r="K641">
        <v>68580.36</v>
      </c>
      <c r="L641">
        <v>16407000</v>
      </c>
      <c r="M641">
        <v>731000</v>
      </c>
      <c r="N641">
        <v>602.79999999999995</v>
      </c>
    </row>
    <row r="642" spans="1:14" x14ac:dyDescent="0.3">
      <c r="A642" t="s">
        <v>14</v>
      </c>
      <c r="B642" s="1">
        <v>43690</v>
      </c>
      <c r="C642" s="1">
        <v>43734</v>
      </c>
      <c r="D642">
        <v>599.04999999999995</v>
      </c>
      <c r="E642">
        <v>621.45000000000005</v>
      </c>
      <c r="F642">
        <v>599</v>
      </c>
      <c r="G642">
        <v>607.04999999999995</v>
      </c>
      <c r="H642">
        <v>605.15</v>
      </c>
      <c r="I642">
        <v>607.04999999999995</v>
      </c>
      <c r="J642">
        <v>414</v>
      </c>
      <c r="K642">
        <v>2529.58</v>
      </c>
      <c r="L642">
        <v>313000</v>
      </c>
      <c r="M642">
        <v>99000</v>
      </c>
      <c r="N642">
        <v>602.79999999999995</v>
      </c>
    </row>
    <row r="643" spans="1:14" x14ac:dyDescent="0.3">
      <c r="A643" t="s">
        <v>14</v>
      </c>
      <c r="B643" s="1">
        <v>43690</v>
      </c>
      <c r="C643" s="1">
        <v>43769</v>
      </c>
      <c r="D643">
        <v>612.45000000000005</v>
      </c>
      <c r="E643">
        <v>621.54999999999995</v>
      </c>
      <c r="F643">
        <v>612</v>
      </c>
      <c r="G643">
        <v>612.5</v>
      </c>
      <c r="H643">
        <v>612.5</v>
      </c>
      <c r="I643">
        <v>611.04999999999995</v>
      </c>
      <c r="J643">
        <v>6</v>
      </c>
      <c r="K643">
        <v>36.909999999999997</v>
      </c>
      <c r="L643">
        <v>8000</v>
      </c>
      <c r="M643">
        <v>1000</v>
      </c>
      <c r="N643">
        <v>602.79999999999995</v>
      </c>
    </row>
    <row r="644" spans="1:14" x14ac:dyDescent="0.3">
      <c r="A644" t="s">
        <v>14</v>
      </c>
      <c r="B644" s="1">
        <v>43691</v>
      </c>
      <c r="C644" s="1">
        <v>43706</v>
      </c>
      <c r="D644">
        <v>609.04999999999995</v>
      </c>
      <c r="E644">
        <v>610.85</v>
      </c>
      <c r="F644">
        <v>581.20000000000005</v>
      </c>
      <c r="G644">
        <v>607.15</v>
      </c>
      <c r="H644">
        <v>606.70000000000005</v>
      </c>
      <c r="I644">
        <v>607.15</v>
      </c>
      <c r="J644">
        <v>8839</v>
      </c>
      <c r="K644">
        <v>52656</v>
      </c>
      <c r="L644">
        <v>16356000</v>
      </c>
      <c r="M644">
        <v>-53000</v>
      </c>
      <c r="N644">
        <v>605.5</v>
      </c>
    </row>
    <row r="645" spans="1:14" x14ac:dyDescent="0.3">
      <c r="A645" t="s">
        <v>14</v>
      </c>
      <c r="B645" s="1">
        <v>43691</v>
      </c>
      <c r="C645" s="1">
        <v>43734</v>
      </c>
      <c r="D645">
        <v>612.4</v>
      </c>
      <c r="E645">
        <v>612.9</v>
      </c>
      <c r="F645">
        <v>584.9</v>
      </c>
      <c r="G645">
        <v>609.5</v>
      </c>
      <c r="H645">
        <v>609.45000000000005</v>
      </c>
      <c r="I645">
        <v>609.5</v>
      </c>
      <c r="J645">
        <v>306</v>
      </c>
      <c r="K645">
        <v>1830.77</v>
      </c>
      <c r="L645">
        <v>347000</v>
      </c>
      <c r="M645">
        <v>34000</v>
      </c>
      <c r="N645">
        <v>605.5</v>
      </c>
    </row>
    <row r="646" spans="1:14" x14ac:dyDescent="0.3">
      <c r="A646" t="s">
        <v>14</v>
      </c>
      <c r="B646" s="1">
        <v>43691</v>
      </c>
      <c r="C646" s="1">
        <v>43769</v>
      </c>
      <c r="D646">
        <v>614</v>
      </c>
      <c r="E646">
        <v>614</v>
      </c>
      <c r="F646">
        <v>605.5</v>
      </c>
      <c r="G646">
        <v>611.54999999999995</v>
      </c>
      <c r="H646">
        <v>611.54999999999995</v>
      </c>
      <c r="I646">
        <v>611.54999999999995</v>
      </c>
      <c r="J646">
        <v>5</v>
      </c>
      <c r="K646">
        <v>30.52</v>
      </c>
      <c r="L646">
        <v>9000</v>
      </c>
      <c r="M646">
        <v>1000</v>
      </c>
      <c r="N646">
        <v>605.5</v>
      </c>
    </row>
    <row r="647" spans="1:14" x14ac:dyDescent="0.3">
      <c r="A647" t="s">
        <v>14</v>
      </c>
      <c r="B647" s="1">
        <v>43693</v>
      </c>
      <c r="C647" s="1">
        <v>43706</v>
      </c>
      <c r="D647">
        <v>606.25</v>
      </c>
      <c r="E647">
        <v>613.5</v>
      </c>
      <c r="F647">
        <v>596.54999999999995</v>
      </c>
      <c r="G647">
        <v>604.15</v>
      </c>
      <c r="H647">
        <v>602.85</v>
      </c>
      <c r="I647">
        <v>604.15</v>
      </c>
      <c r="J647">
        <v>4383</v>
      </c>
      <c r="K647">
        <v>26425.1</v>
      </c>
      <c r="L647">
        <v>16488000</v>
      </c>
      <c r="M647">
        <v>130000</v>
      </c>
      <c r="N647">
        <v>602.29999999999995</v>
      </c>
    </row>
    <row r="648" spans="1:14" x14ac:dyDescent="0.3">
      <c r="A648" t="s">
        <v>14</v>
      </c>
      <c r="B648" s="1">
        <v>43693</v>
      </c>
      <c r="C648" s="1">
        <v>43734</v>
      </c>
      <c r="D648">
        <v>604.35</v>
      </c>
      <c r="E648">
        <v>615</v>
      </c>
      <c r="F648">
        <v>600.15</v>
      </c>
      <c r="G648">
        <v>606.6</v>
      </c>
      <c r="H648">
        <v>606</v>
      </c>
      <c r="I648">
        <v>606.6</v>
      </c>
      <c r="J648">
        <v>144</v>
      </c>
      <c r="K648">
        <v>870.95</v>
      </c>
      <c r="L648">
        <v>385000</v>
      </c>
      <c r="M648">
        <v>38000</v>
      </c>
      <c r="N648">
        <v>602.29999999999995</v>
      </c>
    </row>
    <row r="649" spans="1:14" x14ac:dyDescent="0.3">
      <c r="A649" t="s">
        <v>14</v>
      </c>
      <c r="B649" s="1">
        <v>43693</v>
      </c>
      <c r="C649" s="1">
        <v>43769</v>
      </c>
      <c r="D649">
        <v>607.79999999999995</v>
      </c>
      <c r="E649">
        <v>607.79999999999995</v>
      </c>
      <c r="F649">
        <v>607.79999999999995</v>
      </c>
      <c r="G649">
        <v>607.79999999999995</v>
      </c>
      <c r="H649">
        <v>607.79999999999995</v>
      </c>
      <c r="I649">
        <v>610.15</v>
      </c>
      <c r="J649">
        <v>1</v>
      </c>
      <c r="K649">
        <v>6.08</v>
      </c>
      <c r="L649">
        <v>10000</v>
      </c>
      <c r="M649">
        <v>1000</v>
      </c>
      <c r="N649">
        <v>602.29999999999995</v>
      </c>
    </row>
    <row r="650" spans="1:14" x14ac:dyDescent="0.3">
      <c r="A650" t="s">
        <v>14</v>
      </c>
      <c r="B650" s="1">
        <v>43696</v>
      </c>
      <c r="C650" s="1">
        <v>43706</v>
      </c>
      <c r="D650">
        <v>607.54999999999995</v>
      </c>
      <c r="E650">
        <v>613.4</v>
      </c>
      <c r="F650">
        <v>598.1</v>
      </c>
      <c r="G650">
        <v>603.20000000000005</v>
      </c>
      <c r="H650">
        <v>603.5</v>
      </c>
      <c r="I650">
        <v>603.20000000000005</v>
      </c>
      <c r="J650">
        <v>4953</v>
      </c>
      <c r="K650">
        <v>29943.5</v>
      </c>
      <c r="L650">
        <v>16131000</v>
      </c>
      <c r="M650">
        <v>-359000</v>
      </c>
      <c r="N650">
        <v>603.79999999999995</v>
      </c>
    </row>
    <row r="651" spans="1:14" x14ac:dyDescent="0.3">
      <c r="A651" t="s">
        <v>14</v>
      </c>
      <c r="B651" s="1">
        <v>43696</v>
      </c>
      <c r="C651" s="1">
        <v>43734</v>
      </c>
      <c r="D651">
        <v>611</v>
      </c>
      <c r="E651">
        <v>615.1</v>
      </c>
      <c r="F651">
        <v>601.15</v>
      </c>
      <c r="G651">
        <v>605.75</v>
      </c>
      <c r="H651">
        <v>606.29999999999995</v>
      </c>
      <c r="I651">
        <v>605.75</v>
      </c>
      <c r="J651">
        <v>238</v>
      </c>
      <c r="K651">
        <v>1444.84</v>
      </c>
      <c r="L651">
        <v>464000</v>
      </c>
      <c r="M651">
        <v>79000</v>
      </c>
      <c r="N651">
        <v>603.79999999999995</v>
      </c>
    </row>
    <row r="652" spans="1:14" x14ac:dyDescent="0.3">
      <c r="A652" t="s">
        <v>14</v>
      </c>
      <c r="B652" s="1">
        <v>43696</v>
      </c>
      <c r="C652" s="1">
        <v>43769</v>
      </c>
      <c r="D652">
        <v>615.29999999999995</v>
      </c>
      <c r="E652">
        <v>615.29999999999995</v>
      </c>
      <c r="F652">
        <v>608.79999999999995</v>
      </c>
      <c r="G652">
        <v>609.29999999999995</v>
      </c>
      <c r="H652">
        <v>609.5</v>
      </c>
      <c r="I652">
        <v>609.29999999999995</v>
      </c>
      <c r="J652">
        <v>10</v>
      </c>
      <c r="K652">
        <v>61</v>
      </c>
      <c r="L652">
        <v>8000</v>
      </c>
      <c r="M652">
        <v>-2000</v>
      </c>
      <c r="N652">
        <v>603.79999999999995</v>
      </c>
    </row>
    <row r="653" spans="1:14" x14ac:dyDescent="0.3">
      <c r="A653" t="s">
        <v>14</v>
      </c>
      <c r="B653" s="1">
        <v>43697</v>
      </c>
      <c r="C653" s="1">
        <v>43706</v>
      </c>
      <c r="D653">
        <v>604</v>
      </c>
      <c r="E653">
        <v>604.4</v>
      </c>
      <c r="F653">
        <v>592.35</v>
      </c>
      <c r="G653">
        <v>600.6</v>
      </c>
      <c r="H653">
        <v>598.5</v>
      </c>
      <c r="I653">
        <v>600.6</v>
      </c>
      <c r="J653">
        <v>4627</v>
      </c>
      <c r="K653">
        <v>27728.799999999999</v>
      </c>
      <c r="L653">
        <v>15772000</v>
      </c>
      <c r="M653">
        <v>-361000</v>
      </c>
      <c r="N653">
        <v>600.25</v>
      </c>
    </row>
    <row r="654" spans="1:14" x14ac:dyDescent="0.3">
      <c r="A654" t="s">
        <v>14</v>
      </c>
      <c r="B654" s="1">
        <v>43697</v>
      </c>
      <c r="C654" s="1">
        <v>43734</v>
      </c>
      <c r="D654">
        <v>606</v>
      </c>
      <c r="E654">
        <v>607.25</v>
      </c>
      <c r="F654">
        <v>595.5</v>
      </c>
      <c r="G654">
        <v>603</v>
      </c>
      <c r="H654">
        <v>600.70000000000005</v>
      </c>
      <c r="I654">
        <v>603</v>
      </c>
      <c r="J654">
        <v>357</v>
      </c>
      <c r="K654">
        <v>2146.64</v>
      </c>
      <c r="L654">
        <v>606000</v>
      </c>
      <c r="M654">
        <v>142000</v>
      </c>
      <c r="N654">
        <v>600.25</v>
      </c>
    </row>
    <row r="655" spans="1:14" x14ac:dyDescent="0.3">
      <c r="A655" t="s">
        <v>14</v>
      </c>
      <c r="B655" s="1">
        <v>43697</v>
      </c>
      <c r="C655" s="1">
        <v>43769</v>
      </c>
      <c r="D655">
        <v>605.4</v>
      </c>
      <c r="E655">
        <v>605.4</v>
      </c>
      <c r="F655">
        <v>598.54999999999995</v>
      </c>
      <c r="G655">
        <v>604.6</v>
      </c>
      <c r="H655">
        <v>604.6</v>
      </c>
      <c r="I655">
        <v>607.65</v>
      </c>
      <c r="J655">
        <v>6</v>
      </c>
      <c r="K655">
        <v>36.229999999999997</v>
      </c>
      <c r="L655">
        <v>10000</v>
      </c>
      <c r="M655">
        <v>2000</v>
      </c>
      <c r="N655">
        <v>600.25</v>
      </c>
    </row>
    <row r="656" spans="1:14" x14ac:dyDescent="0.3">
      <c r="A656" t="s">
        <v>14</v>
      </c>
      <c r="B656" s="1">
        <v>43698</v>
      </c>
      <c r="C656" s="1">
        <v>43706</v>
      </c>
      <c r="D656">
        <v>598.54999999999995</v>
      </c>
      <c r="E656">
        <v>601.29999999999995</v>
      </c>
      <c r="F656">
        <v>589</v>
      </c>
      <c r="G656">
        <v>590.9</v>
      </c>
      <c r="H656">
        <v>591.04999999999995</v>
      </c>
      <c r="I656">
        <v>590.9</v>
      </c>
      <c r="J656">
        <v>4270</v>
      </c>
      <c r="K656">
        <v>25336.17</v>
      </c>
      <c r="L656">
        <v>14588000</v>
      </c>
      <c r="M656">
        <v>-1185000</v>
      </c>
      <c r="N656">
        <v>589.5</v>
      </c>
    </row>
    <row r="657" spans="1:14" x14ac:dyDescent="0.3">
      <c r="A657" t="s">
        <v>14</v>
      </c>
      <c r="B657" s="1">
        <v>43698</v>
      </c>
      <c r="C657" s="1">
        <v>43734</v>
      </c>
      <c r="D657">
        <v>600</v>
      </c>
      <c r="E657">
        <v>603.85</v>
      </c>
      <c r="F657">
        <v>591.35</v>
      </c>
      <c r="G657">
        <v>593.4</v>
      </c>
      <c r="H657">
        <v>592.9</v>
      </c>
      <c r="I657">
        <v>593.4</v>
      </c>
      <c r="J657">
        <v>1456</v>
      </c>
      <c r="K657">
        <v>8652</v>
      </c>
      <c r="L657">
        <v>1786000</v>
      </c>
      <c r="M657">
        <v>1180000</v>
      </c>
      <c r="N657">
        <v>589.5</v>
      </c>
    </row>
    <row r="658" spans="1:14" x14ac:dyDescent="0.3">
      <c r="A658" t="s">
        <v>14</v>
      </c>
      <c r="B658" s="1">
        <v>43698</v>
      </c>
      <c r="C658" s="1">
        <v>43769</v>
      </c>
      <c r="D658">
        <v>606.20000000000005</v>
      </c>
      <c r="E658">
        <v>606.20000000000005</v>
      </c>
      <c r="F658">
        <v>601.15</v>
      </c>
      <c r="G658">
        <v>601.15</v>
      </c>
      <c r="H658">
        <v>601.15</v>
      </c>
      <c r="I658">
        <v>596.70000000000005</v>
      </c>
      <c r="J658">
        <v>3</v>
      </c>
      <c r="K658">
        <v>18.13</v>
      </c>
      <c r="L658">
        <v>10000</v>
      </c>
      <c r="M658">
        <v>0</v>
      </c>
      <c r="N658">
        <v>589.5</v>
      </c>
    </row>
    <row r="659" spans="1:14" x14ac:dyDescent="0.3">
      <c r="A659" t="s">
        <v>14</v>
      </c>
      <c r="B659" s="1">
        <v>43699</v>
      </c>
      <c r="C659" s="1">
        <v>43706</v>
      </c>
      <c r="D659">
        <v>590.65</v>
      </c>
      <c r="E659">
        <v>599.95000000000005</v>
      </c>
      <c r="F659">
        <v>584.04999999999995</v>
      </c>
      <c r="G659">
        <v>589.54999999999995</v>
      </c>
      <c r="H659">
        <v>588.1</v>
      </c>
      <c r="I659">
        <v>589.54999999999995</v>
      </c>
      <c r="J659">
        <v>3939</v>
      </c>
      <c r="K659">
        <v>23294.94</v>
      </c>
      <c r="L659">
        <v>14163000</v>
      </c>
      <c r="M659">
        <v>-425000</v>
      </c>
      <c r="N659">
        <v>590.79999999999995</v>
      </c>
    </row>
    <row r="660" spans="1:14" x14ac:dyDescent="0.3">
      <c r="A660" t="s">
        <v>14</v>
      </c>
      <c r="B660" s="1">
        <v>43699</v>
      </c>
      <c r="C660" s="1">
        <v>43734</v>
      </c>
      <c r="D660">
        <v>591.5</v>
      </c>
      <c r="E660">
        <v>601.35</v>
      </c>
      <c r="F660">
        <v>587</v>
      </c>
      <c r="G660">
        <v>592.20000000000005</v>
      </c>
      <c r="H660">
        <v>591</v>
      </c>
      <c r="I660">
        <v>592.20000000000005</v>
      </c>
      <c r="J660">
        <v>531</v>
      </c>
      <c r="K660">
        <v>3153.22</v>
      </c>
      <c r="L660">
        <v>1951000</v>
      </c>
      <c r="M660">
        <v>165000</v>
      </c>
      <c r="N660">
        <v>590.79999999999995</v>
      </c>
    </row>
    <row r="661" spans="1:14" x14ac:dyDescent="0.3">
      <c r="A661" t="s">
        <v>14</v>
      </c>
      <c r="B661" s="1">
        <v>43699</v>
      </c>
      <c r="C661" s="1">
        <v>43769</v>
      </c>
      <c r="D661">
        <v>594.29999999999995</v>
      </c>
      <c r="E661">
        <v>601</v>
      </c>
      <c r="F661">
        <v>593.70000000000005</v>
      </c>
      <c r="G661">
        <v>593.70000000000005</v>
      </c>
      <c r="H661">
        <v>593.70000000000005</v>
      </c>
      <c r="I661">
        <v>597.9</v>
      </c>
      <c r="J661">
        <v>4</v>
      </c>
      <c r="K661">
        <v>23.88</v>
      </c>
      <c r="L661">
        <v>11000</v>
      </c>
      <c r="M661">
        <v>1000</v>
      </c>
      <c r="N661">
        <v>590.79999999999995</v>
      </c>
    </row>
    <row r="662" spans="1:14" x14ac:dyDescent="0.3">
      <c r="A662" t="s">
        <v>14</v>
      </c>
      <c r="B662" s="1">
        <v>43700</v>
      </c>
      <c r="C662" s="1">
        <v>43706</v>
      </c>
      <c r="D662">
        <v>590.9</v>
      </c>
      <c r="E662">
        <v>605.79999999999995</v>
      </c>
      <c r="F662">
        <v>584.35</v>
      </c>
      <c r="G662">
        <v>598.95000000000005</v>
      </c>
      <c r="H662">
        <v>600.5</v>
      </c>
      <c r="I662">
        <v>598.95000000000005</v>
      </c>
      <c r="J662">
        <v>5343</v>
      </c>
      <c r="K662">
        <v>31987.599999999999</v>
      </c>
      <c r="L662">
        <v>13915000</v>
      </c>
      <c r="M662">
        <v>-248000</v>
      </c>
      <c r="N662">
        <v>598.25</v>
      </c>
    </row>
    <row r="663" spans="1:14" x14ac:dyDescent="0.3">
      <c r="A663" t="s">
        <v>14</v>
      </c>
      <c r="B663" s="1">
        <v>43700</v>
      </c>
      <c r="C663" s="1">
        <v>43734</v>
      </c>
      <c r="D663">
        <v>592</v>
      </c>
      <c r="E663">
        <v>608</v>
      </c>
      <c r="F663">
        <v>587</v>
      </c>
      <c r="G663">
        <v>601.45000000000005</v>
      </c>
      <c r="H663">
        <v>602.9</v>
      </c>
      <c r="I663">
        <v>601.45000000000005</v>
      </c>
      <c r="J663">
        <v>1196</v>
      </c>
      <c r="K663">
        <v>7197.78</v>
      </c>
      <c r="L663">
        <v>2380000</v>
      </c>
      <c r="M663">
        <v>429000</v>
      </c>
      <c r="N663">
        <v>598.25</v>
      </c>
    </row>
    <row r="664" spans="1:14" x14ac:dyDescent="0.3">
      <c r="A664" t="s">
        <v>14</v>
      </c>
      <c r="B664" s="1">
        <v>43700</v>
      </c>
      <c r="C664" s="1">
        <v>43769</v>
      </c>
      <c r="D664">
        <v>597.20000000000005</v>
      </c>
      <c r="E664">
        <v>604</v>
      </c>
      <c r="F664">
        <v>596.4</v>
      </c>
      <c r="G664">
        <v>603.9</v>
      </c>
      <c r="H664">
        <v>603.9</v>
      </c>
      <c r="I664">
        <v>605.35</v>
      </c>
      <c r="J664">
        <v>4</v>
      </c>
      <c r="K664">
        <v>24.02</v>
      </c>
      <c r="L664">
        <v>13000</v>
      </c>
      <c r="M664">
        <v>2000</v>
      </c>
      <c r="N664">
        <v>598.25</v>
      </c>
    </row>
    <row r="665" spans="1:14" x14ac:dyDescent="0.3">
      <c r="A665" t="s">
        <v>14</v>
      </c>
      <c r="B665" s="1">
        <v>43703</v>
      </c>
      <c r="C665" s="1">
        <v>43706</v>
      </c>
      <c r="D665">
        <v>604</v>
      </c>
      <c r="E665">
        <v>606.70000000000005</v>
      </c>
      <c r="F665">
        <v>589.15</v>
      </c>
      <c r="G665">
        <v>591.45000000000005</v>
      </c>
      <c r="H665">
        <v>593</v>
      </c>
      <c r="I665">
        <v>591.45000000000005</v>
      </c>
      <c r="J665">
        <v>6832</v>
      </c>
      <c r="K665">
        <v>40818.21</v>
      </c>
      <c r="L665">
        <v>11454000</v>
      </c>
      <c r="M665">
        <v>-2461000</v>
      </c>
      <c r="N665">
        <v>590</v>
      </c>
    </row>
    <row r="666" spans="1:14" x14ac:dyDescent="0.3">
      <c r="A666" t="s">
        <v>14</v>
      </c>
      <c r="B666" s="1">
        <v>43703</v>
      </c>
      <c r="C666" s="1">
        <v>43734</v>
      </c>
      <c r="D666">
        <v>610</v>
      </c>
      <c r="E666">
        <v>610</v>
      </c>
      <c r="F666">
        <v>591.5</v>
      </c>
      <c r="G666">
        <v>593.54999999999995</v>
      </c>
      <c r="H666">
        <v>595.35</v>
      </c>
      <c r="I666">
        <v>593.54999999999995</v>
      </c>
      <c r="J666">
        <v>4486</v>
      </c>
      <c r="K666">
        <v>26898.67</v>
      </c>
      <c r="L666">
        <v>5345000</v>
      </c>
      <c r="M666">
        <v>2965000</v>
      </c>
      <c r="N666">
        <v>590</v>
      </c>
    </row>
    <row r="667" spans="1:14" x14ac:dyDescent="0.3">
      <c r="A667" t="s">
        <v>14</v>
      </c>
      <c r="B667" s="1">
        <v>43703</v>
      </c>
      <c r="C667" s="1">
        <v>43769</v>
      </c>
      <c r="D667">
        <v>603.9</v>
      </c>
      <c r="E667">
        <v>607.65</v>
      </c>
      <c r="F667">
        <v>595.20000000000005</v>
      </c>
      <c r="G667">
        <v>598</v>
      </c>
      <c r="H667">
        <v>598</v>
      </c>
      <c r="I667">
        <v>598</v>
      </c>
      <c r="J667">
        <v>17</v>
      </c>
      <c r="K667">
        <v>102.49</v>
      </c>
      <c r="L667">
        <v>22000</v>
      </c>
      <c r="M667">
        <v>9000</v>
      </c>
      <c r="N667">
        <v>590</v>
      </c>
    </row>
    <row r="668" spans="1:14" x14ac:dyDescent="0.3">
      <c r="A668" t="s">
        <v>14</v>
      </c>
      <c r="B668" s="1">
        <v>43704</v>
      </c>
      <c r="C668" s="1">
        <v>43706</v>
      </c>
      <c r="D668">
        <v>594.70000000000005</v>
      </c>
      <c r="E668">
        <v>598.70000000000005</v>
      </c>
      <c r="F668">
        <v>586.04999999999995</v>
      </c>
      <c r="G668">
        <v>589.29999999999995</v>
      </c>
      <c r="H668">
        <v>589</v>
      </c>
      <c r="I668">
        <v>589.29999999999995</v>
      </c>
      <c r="J668">
        <v>7413</v>
      </c>
      <c r="K668">
        <v>43968.95</v>
      </c>
      <c r="L668">
        <v>6820000</v>
      </c>
      <c r="M668">
        <v>-4634000</v>
      </c>
      <c r="N668" t="s">
        <v>15</v>
      </c>
    </row>
    <row r="669" spans="1:14" x14ac:dyDescent="0.3">
      <c r="A669" t="s">
        <v>14</v>
      </c>
      <c r="B669" s="1">
        <v>43704</v>
      </c>
      <c r="C669" s="1">
        <v>43734</v>
      </c>
      <c r="D669">
        <v>597.6</v>
      </c>
      <c r="E669">
        <v>600.85</v>
      </c>
      <c r="F669">
        <v>588.65</v>
      </c>
      <c r="G669">
        <v>591.70000000000005</v>
      </c>
      <c r="H669">
        <v>591.1</v>
      </c>
      <c r="I669">
        <v>591.70000000000005</v>
      </c>
      <c r="J669">
        <v>6547</v>
      </c>
      <c r="K669">
        <v>38990.870000000003</v>
      </c>
      <c r="L669">
        <v>10035000</v>
      </c>
      <c r="M669">
        <v>4690000</v>
      </c>
      <c r="N669" t="s">
        <v>15</v>
      </c>
    </row>
    <row r="670" spans="1:14" x14ac:dyDescent="0.3">
      <c r="A670" t="s">
        <v>14</v>
      </c>
      <c r="B670" s="1">
        <v>43704</v>
      </c>
      <c r="C670" s="1">
        <v>43769</v>
      </c>
      <c r="D670">
        <v>598.15</v>
      </c>
      <c r="E670">
        <v>600.75</v>
      </c>
      <c r="F670">
        <v>592.5</v>
      </c>
      <c r="G670">
        <v>594.54999999999995</v>
      </c>
      <c r="H670">
        <v>594</v>
      </c>
      <c r="I670">
        <v>594.54999999999995</v>
      </c>
      <c r="J670">
        <v>27</v>
      </c>
      <c r="K670">
        <v>161.19999999999999</v>
      </c>
      <c r="L670">
        <v>30000</v>
      </c>
      <c r="M670">
        <v>8000</v>
      </c>
      <c r="N670" t="s">
        <v>15</v>
      </c>
    </row>
    <row r="671" spans="1:14" x14ac:dyDescent="0.3">
      <c r="A671" t="s">
        <v>14</v>
      </c>
      <c r="B671" s="1">
        <v>43705</v>
      </c>
      <c r="C671" s="1">
        <v>43706</v>
      </c>
      <c r="D671">
        <v>590.85</v>
      </c>
      <c r="E671">
        <v>600.79999999999995</v>
      </c>
      <c r="F671">
        <v>584.6</v>
      </c>
      <c r="G671">
        <v>590.15</v>
      </c>
      <c r="H671">
        <v>590.1</v>
      </c>
      <c r="I671">
        <v>590.15</v>
      </c>
      <c r="J671">
        <v>7160</v>
      </c>
      <c r="K671">
        <v>42482.36</v>
      </c>
      <c r="L671">
        <v>2828000</v>
      </c>
      <c r="M671">
        <v>-3992000</v>
      </c>
      <c r="N671">
        <v>591.1</v>
      </c>
    </row>
    <row r="672" spans="1:14" x14ac:dyDescent="0.3">
      <c r="A672" t="s">
        <v>14</v>
      </c>
      <c r="B672" s="1">
        <v>43705</v>
      </c>
      <c r="C672" s="1">
        <v>43734</v>
      </c>
      <c r="D672">
        <v>592.95000000000005</v>
      </c>
      <c r="E672">
        <v>603.29999999999995</v>
      </c>
      <c r="F672">
        <v>586.79999999999995</v>
      </c>
      <c r="G672">
        <v>592.20000000000005</v>
      </c>
      <c r="H672">
        <v>591.25</v>
      </c>
      <c r="I672">
        <v>592.20000000000005</v>
      </c>
      <c r="J672">
        <v>7173</v>
      </c>
      <c r="K672">
        <v>42711.26</v>
      </c>
      <c r="L672">
        <v>13966000</v>
      </c>
      <c r="M672">
        <v>3931000</v>
      </c>
      <c r="N672">
        <v>591.1</v>
      </c>
    </row>
    <row r="673" spans="1:14" x14ac:dyDescent="0.3">
      <c r="A673" t="s">
        <v>14</v>
      </c>
      <c r="B673" s="1">
        <v>43705</v>
      </c>
      <c r="C673" s="1">
        <v>43769</v>
      </c>
      <c r="D673">
        <v>602.79999999999995</v>
      </c>
      <c r="E673">
        <v>605.1</v>
      </c>
      <c r="F673">
        <v>593.20000000000005</v>
      </c>
      <c r="G673">
        <v>594.70000000000005</v>
      </c>
      <c r="H673">
        <v>594.35</v>
      </c>
      <c r="I673">
        <v>594.70000000000005</v>
      </c>
      <c r="J673">
        <v>29</v>
      </c>
      <c r="K673">
        <v>173.95</v>
      </c>
      <c r="L673">
        <v>42000</v>
      </c>
      <c r="M673">
        <v>12000</v>
      </c>
      <c r="N673">
        <v>591.1</v>
      </c>
    </row>
    <row r="674" spans="1:14" x14ac:dyDescent="0.3">
      <c r="A674" t="s">
        <v>14</v>
      </c>
      <c r="B674" s="1">
        <v>43706</v>
      </c>
      <c r="C674" s="1">
        <v>43706</v>
      </c>
      <c r="D674">
        <v>590.85</v>
      </c>
      <c r="E674">
        <v>596.15</v>
      </c>
      <c r="F674">
        <v>582.9</v>
      </c>
      <c r="G674">
        <v>591.4</v>
      </c>
      <c r="H674">
        <v>594.70000000000005</v>
      </c>
      <c r="I674">
        <v>591.1</v>
      </c>
      <c r="J674">
        <v>4698</v>
      </c>
      <c r="K674">
        <v>27698.68</v>
      </c>
      <c r="L674">
        <v>154000</v>
      </c>
      <c r="M674">
        <v>-2673000</v>
      </c>
      <c r="N674">
        <v>591.1</v>
      </c>
    </row>
    <row r="675" spans="1:14" x14ac:dyDescent="0.3">
      <c r="A675" t="s">
        <v>14</v>
      </c>
      <c r="B675" s="1">
        <v>43706</v>
      </c>
      <c r="C675" s="1">
        <v>43734</v>
      </c>
      <c r="D675">
        <v>593.9</v>
      </c>
      <c r="E675">
        <v>597.1</v>
      </c>
      <c r="F675">
        <v>585.1</v>
      </c>
      <c r="G675">
        <v>593.54999999999995</v>
      </c>
      <c r="H675">
        <v>595.4</v>
      </c>
      <c r="I675">
        <v>593.54999999999995</v>
      </c>
      <c r="J675">
        <v>6051</v>
      </c>
      <c r="K675">
        <v>35803.29</v>
      </c>
      <c r="L675">
        <v>15792000</v>
      </c>
      <c r="M675">
        <v>1826000</v>
      </c>
      <c r="N675">
        <v>591.1</v>
      </c>
    </row>
    <row r="676" spans="1:14" x14ac:dyDescent="0.3">
      <c r="A676" t="s">
        <v>14</v>
      </c>
      <c r="B676" s="1">
        <v>43706</v>
      </c>
      <c r="C676" s="1">
        <v>43769</v>
      </c>
      <c r="D676">
        <v>598.70000000000005</v>
      </c>
      <c r="E676">
        <v>599.4</v>
      </c>
      <c r="F676">
        <v>589</v>
      </c>
      <c r="G676">
        <v>596.65</v>
      </c>
      <c r="H676">
        <v>597.6</v>
      </c>
      <c r="I676">
        <v>596.65</v>
      </c>
      <c r="J676">
        <v>39</v>
      </c>
      <c r="K676">
        <v>231.6</v>
      </c>
      <c r="L676">
        <v>53000</v>
      </c>
      <c r="M676">
        <v>11000</v>
      </c>
      <c r="N676">
        <v>591.1</v>
      </c>
    </row>
    <row r="677" spans="1:14" x14ac:dyDescent="0.3">
      <c r="A677" t="s">
        <v>14</v>
      </c>
      <c r="B677" s="1">
        <v>43707</v>
      </c>
      <c r="C677" s="1">
        <v>43734</v>
      </c>
      <c r="D677">
        <v>592.75</v>
      </c>
      <c r="E677">
        <v>606.65</v>
      </c>
      <c r="F677">
        <v>592.75</v>
      </c>
      <c r="G677">
        <v>603.75</v>
      </c>
      <c r="H677">
        <v>606.5</v>
      </c>
      <c r="I677">
        <v>603.75</v>
      </c>
      <c r="J677">
        <v>5948</v>
      </c>
      <c r="K677">
        <v>35716.22</v>
      </c>
      <c r="L677">
        <v>15981000</v>
      </c>
      <c r="M677">
        <v>189000</v>
      </c>
      <c r="N677">
        <v>600.70000000000005</v>
      </c>
    </row>
    <row r="678" spans="1:14" x14ac:dyDescent="0.3">
      <c r="A678" t="s">
        <v>14</v>
      </c>
      <c r="B678" s="1">
        <v>43707</v>
      </c>
      <c r="C678" s="1">
        <v>43769</v>
      </c>
      <c r="D678">
        <v>597.95000000000005</v>
      </c>
      <c r="E678">
        <v>607.79999999999995</v>
      </c>
      <c r="F678">
        <v>596.85</v>
      </c>
      <c r="G678">
        <v>606.6</v>
      </c>
      <c r="H678">
        <v>607.20000000000005</v>
      </c>
      <c r="I678">
        <v>606.6</v>
      </c>
      <c r="J678">
        <v>80</v>
      </c>
      <c r="K678">
        <v>482.39</v>
      </c>
      <c r="L678">
        <v>77000</v>
      </c>
      <c r="M678">
        <v>24000</v>
      </c>
      <c r="N678">
        <v>600.70000000000005</v>
      </c>
    </row>
    <row r="679" spans="1:14" x14ac:dyDescent="0.3">
      <c r="A679" t="s">
        <v>14</v>
      </c>
      <c r="B679" s="1">
        <v>43707</v>
      </c>
      <c r="C679" s="1">
        <v>43797</v>
      </c>
      <c r="D679">
        <v>0</v>
      </c>
      <c r="E679">
        <v>0</v>
      </c>
      <c r="F679">
        <v>0</v>
      </c>
      <c r="G679">
        <v>600.29999999999995</v>
      </c>
      <c r="H679">
        <v>0</v>
      </c>
      <c r="I679">
        <v>609.95000000000005</v>
      </c>
      <c r="J679">
        <v>0</v>
      </c>
      <c r="K679">
        <v>0</v>
      </c>
      <c r="L679">
        <v>0</v>
      </c>
      <c r="M679">
        <v>0</v>
      </c>
      <c r="N679">
        <v>600.70000000000005</v>
      </c>
    </row>
    <row r="680" spans="1:14" x14ac:dyDescent="0.3">
      <c r="A680" t="s">
        <v>14</v>
      </c>
      <c r="B680" s="1">
        <v>43711</v>
      </c>
      <c r="C680" s="1">
        <v>43734</v>
      </c>
      <c r="D680">
        <v>606.70000000000005</v>
      </c>
      <c r="E680">
        <v>618.35</v>
      </c>
      <c r="F680">
        <v>602.15</v>
      </c>
      <c r="G680">
        <v>605.35</v>
      </c>
      <c r="H680">
        <v>603</v>
      </c>
      <c r="I680">
        <v>605.35</v>
      </c>
      <c r="J680">
        <v>6539</v>
      </c>
      <c r="K680">
        <v>39982.949999999997</v>
      </c>
      <c r="L680">
        <v>16221000</v>
      </c>
      <c r="M680">
        <v>240000</v>
      </c>
      <c r="N680">
        <v>605.04999999999995</v>
      </c>
    </row>
    <row r="681" spans="1:14" x14ac:dyDescent="0.3">
      <c r="A681" t="s">
        <v>14</v>
      </c>
      <c r="B681" s="1">
        <v>43711</v>
      </c>
      <c r="C681" s="1">
        <v>43769</v>
      </c>
      <c r="D681">
        <v>611.20000000000005</v>
      </c>
      <c r="E681">
        <v>620</v>
      </c>
      <c r="F681">
        <v>605.5</v>
      </c>
      <c r="G681">
        <v>607.5</v>
      </c>
      <c r="H681">
        <v>605.5</v>
      </c>
      <c r="I681">
        <v>607.5</v>
      </c>
      <c r="J681">
        <v>102</v>
      </c>
      <c r="K681">
        <v>625.66</v>
      </c>
      <c r="L681">
        <v>89000</v>
      </c>
      <c r="M681">
        <v>12000</v>
      </c>
      <c r="N681">
        <v>605.04999999999995</v>
      </c>
    </row>
    <row r="682" spans="1:14" x14ac:dyDescent="0.3">
      <c r="A682" t="s">
        <v>14</v>
      </c>
      <c r="B682" s="1">
        <v>43711</v>
      </c>
      <c r="C682" s="1">
        <v>43797</v>
      </c>
      <c r="D682">
        <v>0</v>
      </c>
      <c r="E682">
        <v>0</v>
      </c>
      <c r="F682">
        <v>0</v>
      </c>
      <c r="G682">
        <v>600.29999999999995</v>
      </c>
      <c r="H682">
        <v>0</v>
      </c>
      <c r="I682">
        <v>613.85</v>
      </c>
      <c r="J682">
        <v>0</v>
      </c>
      <c r="K682">
        <v>0</v>
      </c>
      <c r="L682">
        <v>0</v>
      </c>
      <c r="M682">
        <v>0</v>
      </c>
      <c r="N682">
        <v>605.04999999999995</v>
      </c>
    </row>
    <row r="683" spans="1:14" x14ac:dyDescent="0.3">
      <c r="A683" t="s">
        <v>14</v>
      </c>
      <c r="B683" s="1">
        <v>43712</v>
      </c>
      <c r="C683" s="1">
        <v>43734</v>
      </c>
      <c r="D683">
        <v>603.79999999999995</v>
      </c>
      <c r="E683">
        <v>606</v>
      </c>
      <c r="F683">
        <v>589.1</v>
      </c>
      <c r="G683">
        <v>600.4</v>
      </c>
      <c r="H683">
        <v>598.65</v>
      </c>
      <c r="I683">
        <v>600.4</v>
      </c>
      <c r="J683">
        <v>4793</v>
      </c>
      <c r="K683">
        <v>28635.14</v>
      </c>
      <c r="L683">
        <v>16063000</v>
      </c>
      <c r="M683">
        <v>-158000</v>
      </c>
      <c r="N683">
        <v>599.15</v>
      </c>
    </row>
    <row r="684" spans="1:14" x14ac:dyDescent="0.3">
      <c r="A684" t="s">
        <v>14</v>
      </c>
      <c r="B684" s="1">
        <v>43712</v>
      </c>
      <c r="C684" s="1">
        <v>43769</v>
      </c>
      <c r="D684">
        <v>604.29999999999995</v>
      </c>
      <c r="E684">
        <v>604.35</v>
      </c>
      <c r="F684">
        <v>593.1</v>
      </c>
      <c r="G684">
        <v>602.6</v>
      </c>
      <c r="H684">
        <v>601</v>
      </c>
      <c r="I684">
        <v>602.6</v>
      </c>
      <c r="J684">
        <v>64</v>
      </c>
      <c r="K684">
        <v>384.02</v>
      </c>
      <c r="L684">
        <v>98000</v>
      </c>
      <c r="M684">
        <v>9000</v>
      </c>
      <c r="N684">
        <v>599.15</v>
      </c>
    </row>
    <row r="685" spans="1:14" x14ac:dyDescent="0.3">
      <c r="A685" t="s">
        <v>14</v>
      </c>
      <c r="B685" s="1">
        <v>43712</v>
      </c>
      <c r="C685" s="1">
        <v>43797</v>
      </c>
      <c r="D685">
        <v>0</v>
      </c>
      <c r="E685">
        <v>0</v>
      </c>
      <c r="F685">
        <v>0</v>
      </c>
      <c r="G685">
        <v>600.29999999999995</v>
      </c>
      <c r="H685">
        <v>0</v>
      </c>
      <c r="I685">
        <v>607.79999999999995</v>
      </c>
      <c r="J685">
        <v>0</v>
      </c>
      <c r="K685">
        <v>0</v>
      </c>
      <c r="L685">
        <v>0</v>
      </c>
      <c r="M685">
        <v>0</v>
      </c>
      <c r="N685">
        <v>599.15</v>
      </c>
    </row>
    <row r="686" spans="1:14" x14ac:dyDescent="0.3">
      <c r="A686" t="s">
        <v>14</v>
      </c>
      <c r="B686" s="1">
        <v>43713</v>
      </c>
      <c r="C686" s="1">
        <v>43734</v>
      </c>
      <c r="D686">
        <v>602.35</v>
      </c>
      <c r="E686">
        <v>617.5</v>
      </c>
      <c r="F686">
        <v>602.35</v>
      </c>
      <c r="G686">
        <v>616.04999999999995</v>
      </c>
      <c r="H686">
        <v>617.1</v>
      </c>
      <c r="I686">
        <v>616.04999999999995</v>
      </c>
      <c r="J686">
        <v>5547</v>
      </c>
      <c r="K686">
        <v>33912.94</v>
      </c>
      <c r="L686">
        <v>16142000</v>
      </c>
      <c r="M686">
        <v>79000</v>
      </c>
      <c r="N686">
        <v>613.04999999999995</v>
      </c>
    </row>
    <row r="687" spans="1:14" x14ac:dyDescent="0.3">
      <c r="A687" t="s">
        <v>14</v>
      </c>
      <c r="B687" s="1">
        <v>43713</v>
      </c>
      <c r="C687" s="1">
        <v>43769</v>
      </c>
      <c r="D687">
        <v>605.45000000000005</v>
      </c>
      <c r="E687">
        <v>619.95000000000005</v>
      </c>
      <c r="F687">
        <v>605.45000000000005</v>
      </c>
      <c r="G687">
        <v>618.79999999999995</v>
      </c>
      <c r="H687">
        <v>619.95000000000005</v>
      </c>
      <c r="I687">
        <v>618.79999999999995</v>
      </c>
      <c r="J687">
        <v>75</v>
      </c>
      <c r="K687">
        <v>459.33</v>
      </c>
      <c r="L687">
        <v>125000</v>
      </c>
      <c r="M687">
        <v>27000</v>
      </c>
      <c r="N687">
        <v>613.04999999999995</v>
      </c>
    </row>
    <row r="688" spans="1:14" x14ac:dyDescent="0.3">
      <c r="A688" t="s">
        <v>14</v>
      </c>
      <c r="B688" s="1">
        <v>43713</v>
      </c>
      <c r="C688" s="1">
        <v>43797</v>
      </c>
      <c r="D688">
        <v>0</v>
      </c>
      <c r="E688">
        <v>0</v>
      </c>
      <c r="F688">
        <v>0</v>
      </c>
      <c r="G688">
        <v>600.29999999999995</v>
      </c>
      <c r="H688">
        <v>0</v>
      </c>
      <c r="I688">
        <v>621.79999999999995</v>
      </c>
      <c r="J688">
        <v>0</v>
      </c>
      <c r="K688">
        <v>0</v>
      </c>
      <c r="L688">
        <v>0</v>
      </c>
      <c r="M688">
        <v>0</v>
      </c>
      <c r="N688">
        <v>613.04999999999995</v>
      </c>
    </row>
    <row r="689" spans="1:14" x14ac:dyDescent="0.3">
      <c r="A689" t="s">
        <v>14</v>
      </c>
      <c r="B689" s="1">
        <v>43714</v>
      </c>
      <c r="C689" s="1">
        <v>43734</v>
      </c>
      <c r="D689">
        <v>618.70000000000005</v>
      </c>
      <c r="E689">
        <v>623.5</v>
      </c>
      <c r="F689">
        <v>613.04999999999995</v>
      </c>
      <c r="G689">
        <v>620.35</v>
      </c>
      <c r="H689">
        <v>619.54999999999995</v>
      </c>
      <c r="I689">
        <v>620.35</v>
      </c>
      <c r="J689">
        <v>4764</v>
      </c>
      <c r="K689">
        <v>29473.84</v>
      </c>
      <c r="L689">
        <v>16135000</v>
      </c>
      <c r="M689">
        <v>-7000</v>
      </c>
      <c r="N689">
        <v>619.45000000000005</v>
      </c>
    </row>
    <row r="690" spans="1:14" x14ac:dyDescent="0.3">
      <c r="A690" t="s">
        <v>14</v>
      </c>
      <c r="B690" s="1">
        <v>43714</v>
      </c>
      <c r="C690" s="1">
        <v>43769</v>
      </c>
      <c r="D690">
        <v>622.5</v>
      </c>
      <c r="E690">
        <v>625</v>
      </c>
      <c r="F690">
        <v>616.04999999999995</v>
      </c>
      <c r="G690">
        <v>623</v>
      </c>
      <c r="H690">
        <v>622.20000000000005</v>
      </c>
      <c r="I690">
        <v>623</v>
      </c>
      <c r="J690">
        <v>71</v>
      </c>
      <c r="K690">
        <v>441.33</v>
      </c>
      <c r="L690">
        <v>136000</v>
      </c>
      <c r="M690">
        <v>11000</v>
      </c>
      <c r="N690">
        <v>619.45000000000005</v>
      </c>
    </row>
    <row r="691" spans="1:14" x14ac:dyDescent="0.3">
      <c r="A691" t="s">
        <v>14</v>
      </c>
      <c r="B691" s="1">
        <v>43714</v>
      </c>
      <c r="C691" s="1">
        <v>43797</v>
      </c>
      <c r="D691">
        <v>0</v>
      </c>
      <c r="E691">
        <v>0</v>
      </c>
      <c r="F691">
        <v>0</v>
      </c>
      <c r="G691">
        <v>600.29999999999995</v>
      </c>
      <c r="H691">
        <v>0</v>
      </c>
      <c r="I691">
        <v>628.20000000000005</v>
      </c>
      <c r="J691">
        <v>0</v>
      </c>
      <c r="K691">
        <v>0</v>
      </c>
      <c r="L691">
        <v>0</v>
      </c>
      <c r="M691">
        <v>0</v>
      </c>
      <c r="N691">
        <v>619.45000000000005</v>
      </c>
    </row>
    <row r="692" spans="1:14" x14ac:dyDescent="0.3">
      <c r="A692" t="s">
        <v>14</v>
      </c>
      <c r="B692" s="1">
        <v>43717</v>
      </c>
      <c r="C692" s="1">
        <v>43734</v>
      </c>
      <c r="D692">
        <v>619.5</v>
      </c>
      <c r="E692">
        <v>628.15</v>
      </c>
      <c r="F692">
        <v>618.1</v>
      </c>
      <c r="G692">
        <v>626.20000000000005</v>
      </c>
      <c r="H692">
        <v>624.4</v>
      </c>
      <c r="I692">
        <v>626.20000000000005</v>
      </c>
      <c r="J692">
        <v>4840</v>
      </c>
      <c r="K692">
        <v>30170.1</v>
      </c>
      <c r="L692">
        <v>16088000</v>
      </c>
      <c r="M692">
        <v>-47000</v>
      </c>
      <c r="N692">
        <v>625.75</v>
      </c>
    </row>
    <row r="693" spans="1:14" x14ac:dyDescent="0.3">
      <c r="A693" t="s">
        <v>14</v>
      </c>
      <c r="B693" s="1">
        <v>43717</v>
      </c>
      <c r="C693" s="1">
        <v>43769</v>
      </c>
      <c r="D693">
        <v>624.54999999999995</v>
      </c>
      <c r="E693">
        <v>630.54999999999995</v>
      </c>
      <c r="F693">
        <v>621.04999999999995</v>
      </c>
      <c r="G693">
        <v>628.29999999999995</v>
      </c>
      <c r="H693">
        <v>627</v>
      </c>
      <c r="I693">
        <v>628.29999999999995</v>
      </c>
      <c r="J693">
        <v>102</v>
      </c>
      <c r="K693">
        <v>638.80999999999995</v>
      </c>
      <c r="L693">
        <v>148000</v>
      </c>
      <c r="M693">
        <v>12000</v>
      </c>
      <c r="N693">
        <v>625.75</v>
      </c>
    </row>
    <row r="694" spans="1:14" x14ac:dyDescent="0.3">
      <c r="A694" t="s">
        <v>14</v>
      </c>
      <c r="B694" s="1">
        <v>43717</v>
      </c>
      <c r="C694" s="1">
        <v>43797</v>
      </c>
      <c r="D694">
        <v>0</v>
      </c>
      <c r="E694">
        <v>0</v>
      </c>
      <c r="F694">
        <v>0</v>
      </c>
      <c r="G694">
        <v>600.29999999999995</v>
      </c>
      <c r="H694">
        <v>0</v>
      </c>
      <c r="I694">
        <v>634.25</v>
      </c>
      <c r="J694">
        <v>0</v>
      </c>
      <c r="K694">
        <v>0</v>
      </c>
      <c r="L694">
        <v>0</v>
      </c>
      <c r="M694">
        <v>0</v>
      </c>
      <c r="N694">
        <v>625.75</v>
      </c>
    </row>
    <row r="695" spans="1:14" x14ac:dyDescent="0.3">
      <c r="A695" t="s">
        <v>14</v>
      </c>
      <c r="B695" s="1">
        <v>43719</v>
      </c>
      <c r="C695" s="1">
        <v>43734</v>
      </c>
      <c r="D695">
        <v>625.4</v>
      </c>
      <c r="E695">
        <v>631.5</v>
      </c>
      <c r="F695">
        <v>622.54999999999995</v>
      </c>
      <c r="G695">
        <v>629.20000000000005</v>
      </c>
      <c r="H695">
        <v>627.54999999999995</v>
      </c>
      <c r="I695">
        <v>629.20000000000005</v>
      </c>
      <c r="J695">
        <v>3003</v>
      </c>
      <c r="K695">
        <v>18850.8</v>
      </c>
      <c r="L695">
        <v>15984000</v>
      </c>
      <c r="M695">
        <v>-104000</v>
      </c>
      <c r="N695">
        <v>628.4</v>
      </c>
    </row>
    <row r="696" spans="1:14" x14ac:dyDescent="0.3">
      <c r="A696" t="s">
        <v>14</v>
      </c>
      <c r="B696" s="1">
        <v>43719</v>
      </c>
      <c r="C696" s="1">
        <v>43769</v>
      </c>
      <c r="D696">
        <v>626.35</v>
      </c>
      <c r="E696">
        <v>633.95000000000005</v>
      </c>
      <c r="F696">
        <v>626.29999999999995</v>
      </c>
      <c r="G696">
        <v>632.4</v>
      </c>
      <c r="H696">
        <v>630.15</v>
      </c>
      <c r="I696">
        <v>632.4</v>
      </c>
      <c r="J696">
        <v>124</v>
      </c>
      <c r="K696">
        <v>782.24</v>
      </c>
      <c r="L696">
        <v>172000</v>
      </c>
      <c r="M696">
        <v>24000</v>
      </c>
      <c r="N696">
        <v>628.4</v>
      </c>
    </row>
    <row r="697" spans="1:14" x14ac:dyDescent="0.3">
      <c r="A697" t="s">
        <v>14</v>
      </c>
      <c r="B697" s="1">
        <v>43719</v>
      </c>
      <c r="C697" s="1">
        <v>43797</v>
      </c>
      <c r="D697">
        <v>0</v>
      </c>
      <c r="E697">
        <v>0</v>
      </c>
      <c r="F697">
        <v>0</v>
      </c>
      <c r="G697">
        <v>600.29999999999995</v>
      </c>
      <c r="H697">
        <v>0</v>
      </c>
      <c r="I697">
        <v>636.70000000000005</v>
      </c>
      <c r="J697">
        <v>0</v>
      </c>
      <c r="K697">
        <v>0</v>
      </c>
      <c r="L697">
        <v>0</v>
      </c>
      <c r="M697">
        <v>0</v>
      </c>
      <c r="N697">
        <v>628.4</v>
      </c>
    </row>
    <row r="698" spans="1:14" x14ac:dyDescent="0.3">
      <c r="A698" t="s">
        <v>14</v>
      </c>
      <c r="B698" s="1">
        <v>43720</v>
      </c>
      <c r="C698" s="1">
        <v>43734</v>
      </c>
      <c r="D698">
        <v>629.79999999999995</v>
      </c>
      <c r="E698">
        <v>632.4</v>
      </c>
      <c r="F698">
        <v>624.04999999999995</v>
      </c>
      <c r="G698">
        <v>627.9</v>
      </c>
      <c r="H698">
        <v>625.29999999999995</v>
      </c>
      <c r="I698">
        <v>627.9</v>
      </c>
      <c r="J698">
        <v>3079</v>
      </c>
      <c r="K698">
        <v>19362.669999999998</v>
      </c>
      <c r="L698">
        <v>15914000</v>
      </c>
      <c r="M698">
        <v>-70000</v>
      </c>
      <c r="N698">
        <v>628.25</v>
      </c>
    </row>
    <row r="699" spans="1:14" x14ac:dyDescent="0.3">
      <c r="A699" t="s">
        <v>14</v>
      </c>
      <c r="B699" s="1">
        <v>43720</v>
      </c>
      <c r="C699" s="1">
        <v>43769</v>
      </c>
      <c r="D699">
        <v>633.15</v>
      </c>
      <c r="E699">
        <v>634.5</v>
      </c>
      <c r="F699">
        <v>628.5</v>
      </c>
      <c r="G699">
        <v>629.75</v>
      </c>
      <c r="H699">
        <v>629</v>
      </c>
      <c r="I699">
        <v>629.75</v>
      </c>
      <c r="J699">
        <v>133</v>
      </c>
      <c r="K699">
        <v>839.74</v>
      </c>
      <c r="L699">
        <v>161000</v>
      </c>
      <c r="M699">
        <v>-11000</v>
      </c>
      <c r="N699">
        <v>628.25</v>
      </c>
    </row>
    <row r="700" spans="1:14" x14ac:dyDescent="0.3">
      <c r="A700" t="s">
        <v>14</v>
      </c>
      <c r="B700" s="1">
        <v>43720</v>
      </c>
      <c r="C700" s="1">
        <v>43797</v>
      </c>
      <c r="D700">
        <v>0</v>
      </c>
      <c r="E700">
        <v>0</v>
      </c>
      <c r="F700">
        <v>0</v>
      </c>
      <c r="G700">
        <v>600.29999999999995</v>
      </c>
      <c r="H700">
        <v>0</v>
      </c>
      <c r="I700">
        <v>636.45000000000005</v>
      </c>
      <c r="J700">
        <v>0</v>
      </c>
      <c r="K700">
        <v>0</v>
      </c>
      <c r="L700">
        <v>0</v>
      </c>
      <c r="M700">
        <v>0</v>
      </c>
      <c r="N700">
        <v>628.25</v>
      </c>
    </row>
    <row r="701" spans="1:14" x14ac:dyDescent="0.3">
      <c r="A701" t="s">
        <v>14</v>
      </c>
      <c r="B701" s="1">
        <v>43721</v>
      </c>
      <c r="C701" s="1">
        <v>43734</v>
      </c>
      <c r="D701">
        <v>629.70000000000005</v>
      </c>
      <c r="E701">
        <v>632.25</v>
      </c>
      <c r="F701">
        <v>618.04999999999995</v>
      </c>
      <c r="G701">
        <v>630.70000000000005</v>
      </c>
      <c r="H701">
        <v>630.79999999999995</v>
      </c>
      <c r="I701">
        <v>630.70000000000005</v>
      </c>
      <c r="J701">
        <v>3139</v>
      </c>
      <c r="K701">
        <v>19638.3</v>
      </c>
      <c r="L701">
        <v>15879000</v>
      </c>
      <c r="M701">
        <v>-35000</v>
      </c>
      <c r="N701">
        <v>629.25</v>
      </c>
    </row>
    <row r="702" spans="1:14" x14ac:dyDescent="0.3">
      <c r="A702" t="s">
        <v>14</v>
      </c>
      <c r="B702" s="1">
        <v>43721</v>
      </c>
      <c r="C702" s="1">
        <v>43769</v>
      </c>
      <c r="D702">
        <v>628</v>
      </c>
      <c r="E702">
        <v>634.54999999999995</v>
      </c>
      <c r="F702">
        <v>621.29999999999995</v>
      </c>
      <c r="G702">
        <v>633.65</v>
      </c>
      <c r="H702">
        <v>634.54999999999995</v>
      </c>
      <c r="I702">
        <v>633.65</v>
      </c>
      <c r="J702">
        <v>83</v>
      </c>
      <c r="K702">
        <v>521.01</v>
      </c>
      <c r="L702">
        <v>174000</v>
      </c>
      <c r="M702">
        <v>13000</v>
      </c>
      <c r="N702">
        <v>629.25</v>
      </c>
    </row>
    <row r="703" spans="1:14" x14ac:dyDescent="0.3">
      <c r="A703" t="s">
        <v>14</v>
      </c>
      <c r="B703" s="1">
        <v>43721</v>
      </c>
      <c r="C703" s="1">
        <v>43797</v>
      </c>
      <c r="D703">
        <v>0</v>
      </c>
      <c r="E703">
        <v>0</v>
      </c>
      <c r="F703">
        <v>0</v>
      </c>
      <c r="G703">
        <v>600.29999999999995</v>
      </c>
      <c r="H703">
        <v>0</v>
      </c>
      <c r="I703">
        <v>637.35</v>
      </c>
      <c r="J703">
        <v>0</v>
      </c>
      <c r="K703">
        <v>0</v>
      </c>
      <c r="L703">
        <v>0</v>
      </c>
      <c r="M703">
        <v>0</v>
      </c>
      <c r="N703">
        <v>629.25</v>
      </c>
    </row>
    <row r="704" spans="1:14" x14ac:dyDescent="0.3">
      <c r="A704" t="s">
        <v>14</v>
      </c>
      <c r="B704" s="1">
        <v>43724</v>
      </c>
      <c r="C704" s="1">
        <v>43734</v>
      </c>
      <c r="D704">
        <v>625.04999999999995</v>
      </c>
      <c r="E704">
        <v>639</v>
      </c>
      <c r="F704">
        <v>625.04999999999995</v>
      </c>
      <c r="G704">
        <v>636.5</v>
      </c>
      <c r="H704">
        <v>636.70000000000005</v>
      </c>
      <c r="I704">
        <v>636.5</v>
      </c>
      <c r="J704">
        <v>4400</v>
      </c>
      <c r="K704">
        <v>27987.85</v>
      </c>
      <c r="L704">
        <v>15874000</v>
      </c>
      <c r="M704">
        <v>-5000</v>
      </c>
      <c r="N704">
        <v>636.6</v>
      </c>
    </row>
    <row r="705" spans="1:14" x14ac:dyDescent="0.3">
      <c r="A705" t="s">
        <v>14</v>
      </c>
      <c r="B705" s="1">
        <v>43724</v>
      </c>
      <c r="C705" s="1">
        <v>43769</v>
      </c>
      <c r="D705">
        <v>633.29999999999995</v>
      </c>
      <c r="E705">
        <v>641.9</v>
      </c>
      <c r="F705">
        <v>632.70000000000005</v>
      </c>
      <c r="G705">
        <v>639.54999999999995</v>
      </c>
      <c r="H705">
        <v>640.1</v>
      </c>
      <c r="I705">
        <v>639.54999999999995</v>
      </c>
      <c r="J705">
        <v>209</v>
      </c>
      <c r="K705">
        <v>1336.18</v>
      </c>
      <c r="L705">
        <v>258000</v>
      </c>
      <c r="M705">
        <v>84000</v>
      </c>
      <c r="N705">
        <v>636.6</v>
      </c>
    </row>
    <row r="706" spans="1:14" x14ac:dyDescent="0.3">
      <c r="A706" t="s">
        <v>14</v>
      </c>
      <c r="B706" s="1">
        <v>43724</v>
      </c>
      <c r="C706" s="1">
        <v>43797</v>
      </c>
      <c r="D706">
        <v>640.79999999999995</v>
      </c>
      <c r="E706">
        <v>640.79999999999995</v>
      </c>
      <c r="F706">
        <v>640.79999999999995</v>
      </c>
      <c r="G706">
        <v>640.79999999999995</v>
      </c>
      <c r="H706">
        <v>640.79999999999995</v>
      </c>
      <c r="I706">
        <v>644.45000000000005</v>
      </c>
      <c r="J706">
        <v>1</v>
      </c>
      <c r="K706">
        <v>6.41</v>
      </c>
      <c r="L706">
        <v>1000</v>
      </c>
      <c r="M706">
        <v>1000</v>
      </c>
      <c r="N706">
        <v>636.6</v>
      </c>
    </row>
    <row r="707" spans="1:14" x14ac:dyDescent="0.3">
      <c r="A707" t="s">
        <v>14</v>
      </c>
      <c r="B707" s="1">
        <v>43725</v>
      </c>
      <c r="C707" s="1">
        <v>43734</v>
      </c>
      <c r="D707">
        <v>635.4</v>
      </c>
      <c r="E707">
        <v>638.79999999999995</v>
      </c>
      <c r="F707">
        <v>616.20000000000005</v>
      </c>
      <c r="G707">
        <v>618.35</v>
      </c>
      <c r="H707">
        <v>617.15</v>
      </c>
      <c r="I707">
        <v>618.35</v>
      </c>
      <c r="J707">
        <v>4409</v>
      </c>
      <c r="K707">
        <v>27516.37</v>
      </c>
      <c r="L707">
        <v>15728000</v>
      </c>
      <c r="M707">
        <v>-146000</v>
      </c>
      <c r="N707">
        <v>616.70000000000005</v>
      </c>
    </row>
    <row r="708" spans="1:14" x14ac:dyDescent="0.3">
      <c r="A708" t="s">
        <v>14</v>
      </c>
      <c r="B708" s="1">
        <v>43725</v>
      </c>
      <c r="C708" s="1">
        <v>43769</v>
      </c>
      <c r="D708">
        <v>639.35</v>
      </c>
      <c r="E708">
        <v>641.04999999999995</v>
      </c>
      <c r="F708">
        <v>619.45000000000005</v>
      </c>
      <c r="G708">
        <v>620.54999999999995</v>
      </c>
      <c r="H708">
        <v>620.85</v>
      </c>
      <c r="I708">
        <v>620.54999999999995</v>
      </c>
      <c r="J708">
        <v>305</v>
      </c>
      <c r="K708">
        <v>1906.18</v>
      </c>
      <c r="L708">
        <v>359000</v>
      </c>
      <c r="M708">
        <v>101000</v>
      </c>
      <c r="N708">
        <v>616.70000000000005</v>
      </c>
    </row>
    <row r="709" spans="1:14" x14ac:dyDescent="0.3">
      <c r="A709" t="s">
        <v>14</v>
      </c>
      <c r="B709" s="1">
        <v>43725</v>
      </c>
      <c r="C709" s="1">
        <v>43797</v>
      </c>
      <c r="D709">
        <v>0</v>
      </c>
      <c r="E709">
        <v>0</v>
      </c>
      <c r="F709">
        <v>0</v>
      </c>
      <c r="G709">
        <v>640.79999999999995</v>
      </c>
      <c r="H709">
        <v>640.79999999999995</v>
      </c>
      <c r="I709">
        <v>624.20000000000005</v>
      </c>
      <c r="J709">
        <v>0</v>
      </c>
      <c r="K709">
        <v>0</v>
      </c>
      <c r="L709">
        <v>1000</v>
      </c>
      <c r="M709">
        <v>0</v>
      </c>
      <c r="N709">
        <v>616.70000000000005</v>
      </c>
    </row>
    <row r="710" spans="1:14" x14ac:dyDescent="0.3">
      <c r="A710" t="s">
        <v>14</v>
      </c>
      <c r="B710" s="1">
        <v>43726</v>
      </c>
      <c r="C710" s="1">
        <v>43734</v>
      </c>
      <c r="D710">
        <v>620.5</v>
      </c>
      <c r="E710">
        <v>623.95000000000005</v>
      </c>
      <c r="F710">
        <v>609.70000000000005</v>
      </c>
      <c r="G710">
        <v>620.29999999999995</v>
      </c>
      <c r="H710">
        <v>620.45000000000005</v>
      </c>
      <c r="I710">
        <v>620.29999999999995</v>
      </c>
      <c r="J710">
        <v>3293</v>
      </c>
      <c r="K710">
        <v>20327.71</v>
      </c>
      <c r="L710">
        <v>15622000</v>
      </c>
      <c r="M710">
        <v>-106000</v>
      </c>
      <c r="N710">
        <v>618.75</v>
      </c>
    </row>
    <row r="711" spans="1:14" x14ac:dyDescent="0.3">
      <c r="A711" t="s">
        <v>14</v>
      </c>
      <c r="B711" s="1">
        <v>43726</v>
      </c>
      <c r="C711" s="1">
        <v>43769</v>
      </c>
      <c r="D711">
        <v>620.75</v>
      </c>
      <c r="E711">
        <v>626.5</v>
      </c>
      <c r="F711">
        <v>613.20000000000005</v>
      </c>
      <c r="G711">
        <v>623.15</v>
      </c>
      <c r="H711">
        <v>622.35</v>
      </c>
      <c r="I711">
        <v>623.15</v>
      </c>
      <c r="J711">
        <v>304</v>
      </c>
      <c r="K711">
        <v>1886.85</v>
      </c>
      <c r="L711">
        <v>405000</v>
      </c>
      <c r="M711">
        <v>46000</v>
      </c>
      <c r="N711">
        <v>618.75</v>
      </c>
    </row>
    <row r="712" spans="1:14" x14ac:dyDescent="0.3">
      <c r="A712" t="s">
        <v>14</v>
      </c>
      <c r="B712" s="1">
        <v>43726</v>
      </c>
      <c r="C712" s="1">
        <v>43797</v>
      </c>
      <c r="D712">
        <v>617.70000000000005</v>
      </c>
      <c r="E712">
        <v>624.5</v>
      </c>
      <c r="F712">
        <v>617.70000000000005</v>
      </c>
      <c r="G712">
        <v>624.5</v>
      </c>
      <c r="H712">
        <v>624.5</v>
      </c>
      <c r="I712">
        <v>624.5</v>
      </c>
      <c r="J712">
        <v>5</v>
      </c>
      <c r="K712">
        <v>31.15</v>
      </c>
      <c r="L712">
        <v>4000</v>
      </c>
      <c r="M712">
        <v>3000</v>
      </c>
      <c r="N712">
        <v>618.75</v>
      </c>
    </row>
    <row r="713" spans="1:14" x14ac:dyDescent="0.3">
      <c r="A713" t="s">
        <v>14</v>
      </c>
      <c r="B713" s="1">
        <v>43727</v>
      </c>
      <c r="C713" s="1">
        <v>43734</v>
      </c>
      <c r="D713">
        <v>619.65</v>
      </c>
      <c r="E713">
        <v>619.95000000000005</v>
      </c>
      <c r="F713">
        <v>603.04999999999995</v>
      </c>
      <c r="G713">
        <v>606.5</v>
      </c>
      <c r="H713">
        <v>604.45000000000005</v>
      </c>
      <c r="I713">
        <v>606.5</v>
      </c>
      <c r="J713">
        <v>3429</v>
      </c>
      <c r="K713">
        <v>20887.07</v>
      </c>
      <c r="L713">
        <v>15386000</v>
      </c>
      <c r="M713">
        <v>-236000</v>
      </c>
      <c r="N713">
        <v>606.20000000000005</v>
      </c>
    </row>
    <row r="714" spans="1:14" x14ac:dyDescent="0.3">
      <c r="A714" t="s">
        <v>14</v>
      </c>
      <c r="B714" s="1">
        <v>43727</v>
      </c>
      <c r="C714" s="1">
        <v>43769</v>
      </c>
      <c r="D714">
        <v>618.54999999999995</v>
      </c>
      <c r="E714">
        <v>619</v>
      </c>
      <c r="F714">
        <v>605.79999999999995</v>
      </c>
      <c r="G714">
        <v>608.95000000000005</v>
      </c>
      <c r="H714">
        <v>607.20000000000005</v>
      </c>
      <c r="I714">
        <v>608.95000000000005</v>
      </c>
      <c r="J714">
        <v>490</v>
      </c>
      <c r="K714">
        <v>2996.27</v>
      </c>
      <c r="L714">
        <v>620000</v>
      </c>
      <c r="M714">
        <v>215000</v>
      </c>
      <c r="N714">
        <v>606.20000000000005</v>
      </c>
    </row>
    <row r="715" spans="1:14" x14ac:dyDescent="0.3">
      <c r="A715" t="s">
        <v>14</v>
      </c>
      <c r="B715" s="1">
        <v>43727</v>
      </c>
      <c r="C715" s="1">
        <v>43797</v>
      </c>
      <c r="D715">
        <v>614</v>
      </c>
      <c r="E715">
        <v>615.45000000000005</v>
      </c>
      <c r="F715">
        <v>611.1</v>
      </c>
      <c r="G715">
        <v>611.1</v>
      </c>
      <c r="H715">
        <v>611.1</v>
      </c>
      <c r="I715">
        <v>613.4</v>
      </c>
      <c r="J715">
        <v>5</v>
      </c>
      <c r="K715">
        <v>30.63</v>
      </c>
      <c r="L715">
        <v>7000</v>
      </c>
      <c r="M715">
        <v>3000</v>
      </c>
      <c r="N715">
        <v>606.20000000000005</v>
      </c>
    </row>
    <row r="716" spans="1:14" x14ac:dyDescent="0.3">
      <c r="A716" t="s">
        <v>14</v>
      </c>
      <c r="B716" s="1">
        <v>43728</v>
      </c>
      <c r="C716" s="1">
        <v>43734</v>
      </c>
      <c r="D716">
        <v>606</v>
      </c>
      <c r="E716">
        <v>624.75</v>
      </c>
      <c r="F716">
        <v>597</v>
      </c>
      <c r="G716">
        <v>618.85</v>
      </c>
      <c r="H716">
        <v>618.9</v>
      </c>
      <c r="I716">
        <v>618.85</v>
      </c>
      <c r="J716">
        <v>7532</v>
      </c>
      <c r="K716">
        <v>46208.160000000003</v>
      </c>
      <c r="L716">
        <v>14337000</v>
      </c>
      <c r="M716">
        <v>-1049000</v>
      </c>
      <c r="N716">
        <v>619.15</v>
      </c>
    </row>
    <row r="717" spans="1:14" x14ac:dyDescent="0.3">
      <c r="A717" t="s">
        <v>14</v>
      </c>
      <c r="B717" s="1">
        <v>43728</v>
      </c>
      <c r="C717" s="1">
        <v>43769</v>
      </c>
      <c r="D717">
        <v>609</v>
      </c>
      <c r="E717">
        <v>627.25</v>
      </c>
      <c r="F717">
        <v>600</v>
      </c>
      <c r="G717">
        <v>621.54999999999995</v>
      </c>
      <c r="H717">
        <v>621.85</v>
      </c>
      <c r="I717">
        <v>621.54999999999995</v>
      </c>
      <c r="J717">
        <v>1857</v>
      </c>
      <c r="K717">
        <v>11437.24</v>
      </c>
      <c r="L717">
        <v>1093000</v>
      </c>
      <c r="M717">
        <v>473000</v>
      </c>
      <c r="N717">
        <v>619.15</v>
      </c>
    </row>
    <row r="718" spans="1:14" x14ac:dyDescent="0.3">
      <c r="A718" t="s">
        <v>14</v>
      </c>
      <c r="B718" s="1">
        <v>43728</v>
      </c>
      <c r="C718" s="1">
        <v>43797</v>
      </c>
      <c r="D718">
        <v>602.9</v>
      </c>
      <c r="E718">
        <v>626</v>
      </c>
      <c r="F718">
        <v>602.9</v>
      </c>
      <c r="G718">
        <v>626</v>
      </c>
      <c r="H718">
        <v>626</v>
      </c>
      <c r="I718">
        <v>626.35</v>
      </c>
      <c r="J718">
        <v>3</v>
      </c>
      <c r="K718">
        <v>18.52</v>
      </c>
      <c r="L718">
        <v>7000</v>
      </c>
      <c r="M718">
        <v>0</v>
      </c>
      <c r="N718">
        <v>619.15</v>
      </c>
    </row>
    <row r="719" spans="1:14" x14ac:dyDescent="0.3">
      <c r="A719" t="s">
        <v>14</v>
      </c>
      <c r="B719" s="1">
        <v>43731</v>
      </c>
      <c r="C719" s="1">
        <v>43734</v>
      </c>
      <c r="D719">
        <v>624.70000000000005</v>
      </c>
      <c r="E719">
        <v>627.5</v>
      </c>
      <c r="F719">
        <v>612.1</v>
      </c>
      <c r="G719">
        <v>616.29999999999995</v>
      </c>
      <c r="H719">
        <v>616</v>
      </c>
      <c r="I719">
        <v>616.29999999999995</v>
      </c>
      <c r="J719">
        <v>4890</v>
      </c>
      <c r="K719">
        <v>30216.11</v>
      </c>
      <c r="L719">
        <v>12528000</v>
      </c>
      <c r="M719">
        <v>-1809000</v>
      </c>
      <c r="N719">
        <v>616.95000000000005</v>
      </c>
    </row>
    <row r="720" spans="1:14" x14ac:dyDescent="0.3">
      <c r="A720" t="s">
        <v>14</v>
      </c>
      <c r="B720" s="1">
        <v>43731</v>
      </c>
      <c r="C720" s="1">
        <v>43769</v>
      </c>
      <c r="D720">
        <v>626</v>
      </c>
      <c r="E720">
        <v>630.29999999999995</v>
      </c>
      <c r="F720">
        <v>615.54999999999995</v>
      </c>
      <c r="G720">
        <v>619.04999999999995</v>
      </c>
      <c r="H720">
        <v>619.15</v>
      </c>
      <c r="I720">
        <v>619.04999999999995</v>
      </c>
      <c r="J720">
        <v>2741</v>
      </c>
      <c r="K720">
        <v>17006.13</v>
      </c>
      <c r="L720">
        <v>2906000</v>
      </c>
      <c r="M720">
        <v>1813000</v>
      </c>
      <c r="N720">
        <v>616.95000000000005</v>
      </c>
    </row>
    <row r="721" spans="1:14" x14ac:dyDescent="0.3">
      <c r="A721" t="s">
        <v>14</v>
      </c>
      <c r="B721" s="1">
        <v>43731</v>
      </c>
      <c r="C721" s="1">
        <v>43797</v>
      </c>
      <c r="D721">
        <v>619.5</v>
      </c>
      <c r="E721">
        <v>622.75</v>
      </c>
      <c r="F721">
        <v>618.70000000000005</v>
      </c>
      <c r="G721">
        <v>622.75</v>
      </c>
      <c r="H721">
        <v>622.75</v>
      </c>
      <c r="I721">
        <v>622.75</v>
      </c>
      <c r="J721">
        <v>9</v>
      </c>
      <c r="K721">
        <v>55.87</v>
      </c>
      <c r="L721">
        <v>15000</v>
      </c>
      <c r="M721">
        <v>8000</v>
      </c>
      <c r="N721">
        <v>616.95000000000005</v>
      </c>
    </row>
    <row r="722" spans="1:14" x14ac:dyDescent="0.3">
      <c r="A722" t="s">
        <v>14</v>
      </c>
      <c r="B722" s="1">
        <v>43732</v>
      </c>
      <c r="C722" s="1">
        <v>43734</v>
      </c>
      <c r="D722">
        <v>597.95000000000005</v>
      </c>
      <c r="E722">
        <v>619.85</v>
      </c>
      <c r="F722">
        <v>587.95000000000005</v>
      </c>
      <c r="G722">
        <v>618.4</v>
      </c>
      <c r="H722">
        <v>618.5</v>
      </c>
      <c r="I722">
        <v>618.4</v>
      </c>
      <c r="J722">
        <v>12020</v>
      </c>
      <c r="K722">
        <v>73281.5</v>
      </c>
      <c r="L722">
        <v>6726000</v>
      </c>
      <c r="M722">
        <v>-5802000</v>
      </c>
      <c r="N722">
        <v>619.04999999999995</v>
      </c>
    </row>
    <row r="723" spans="1:14" x14ac:dyDescent="0.3">
      <c r="A723" t="s">
        <v>14</v>
      </c>
      <c r="B723" s="1">
        <v>43732</v>
      </c>
      <c r="C723" s="1">
        <v>43769</v>
      </c>
      <c r="D723">
        <v>599</v>
      </c>
      <c r="E723">
        <v>622.65</v>
      </c>
      <c r="F723">
        <v>591.1</v>
      </c>
      <c r="G723">
        <v>621.4</v>
      </c>
      <c r="H723">
        <v>621.1</v>
      </c>
      <c r="I723">
        <v>621.4</v>
      </c>
      <c r="J723">
        <v>8584</v>
      </c>
      <c r="K723">
        <v>52662.51</v>
      </c>
      <c r="L723">
        <v>8581000</v>
      </c>
      <c r="M723">
        <v>5675000</v>
      </c>
      <c r="N723">
        <v>619.04999999999995</v>
      </c>
    </row>
    <row r="724" spans="1:14" x14ac:dyDescent="0.3">
      <c r="A724" t="s">
        <v>14</v>
      </c>
      <c r="B724" s="1">
        <v>43732</v>
      </c>
      <c r="C724" s="1">
        <v>43797</v>
      </c>
      <c r="D724">
        <v>600</v>
      </c>
      <c r="E724">
        <v>624</v>
      </c>
      <c r="F724">
        <v>593.75</v>
      </c>
      <c r="G724">
        <v>623.70000000000005</v>
      </c>
      <c r="H724">
        <v>623.5</v>
      </c>
      <c r="I724">
        <v>623.70000000000005</v>
      </c>
      <c r="J724">
        <v>26</v>
      </c>
      <c r="K724">
        <v>159.63999999999999</v>
      </c>
      <c r="L724">
        <v>24000</v>
      </c>
      <c r="M724">
        <v>9000</v>
      </c>
      <c r="N724">
        <v>619.04999999999995</v>
      </c>
    </row>
    <row r="725" spans="1:14" x14ac:dyDescent="0.3">
      <c r="A725" t="s">
        <v>14</v>
      </c>
      <c r="B725" s="1">
        <v>43733</v>
      </c>
      <c r="C725" s="1">
        <v>43734</v>
      </c>
      <c r="D725">
        <v>615.9</v>
      </c>
      <c r="E725">
        <v>618.85</v>
      </c>
      <c r="F725">
        <v>596.1</v>
      </c>
      <c r="G725">
        <v>602.15</v>
      </c>
      <c r="H725">
        <v>599.79999999999995</v>
      </c>
      <c r="I725">
        <v>602.15</v>
      </c>
      <c r="J725">
        <v>6492</v>
      </c>
      <c r="K725">
        <v>39236.31</v>
      </c>
      <c r="L725">
        <v>2968000</v>
      </c>
      <c r="M725">
        <v>-3758000</v>
      </c>
      <c r="N725">
        <v>602.20000000000005</v>
      </c>
    </row>
    <row r="726" spans="1:14" x14ac:dyDescent="0.3">
      <c r="A726" t="s">
        <v>14</v>
      </c>
      <c r="B726" s="1">
        <v>43733</v>
      </c>
      <c r="C726" s="1">
        <v>43769</v>
      </c>
      <c r="D726">
        <v>616.6</v>
      </c>
      <c r="E726">
        <v>621.4</v>
      </c>
      <c r="F726">
        <v>598.9</v>
      </c>
      <c r="G726">
        <v>605.5</v>
      </c>
      <c r="H726">
        <v>604</v>
      </c>
      <c r="I726">
        <v>605.5</v>
      </c>
      <c r="J726">
        <v>6471</v>
      </c>
      <c r="K726">
        <v>39264.31</v>
      </c>
      <c r="L726">
        <v>12499000</v>
      </c>
      <c r="M726">
        <v>3918000</v>
      </c>
      <c r="N726">
        <v>602.20000000000005</v>
      </c>
    </row>
    <row r="727" spans="1:14" x14ac:dyDescent="0.3">
      <c r="A727" t="s">
        <v>14</v>
      </c>
      <c r="B727" s="1">
        <v>43733</v>
      </c>
      <c r="C727" s="1">
        <v>43797</v>
      </c>
      <c r="D727">
        <v>619.35</v>
      </c>
      <c r="E727">
        <v>619.35</v>
      </c>
      <c r="F727">
        <v>604.4</v>
      </c>
      <c r="G727">
        <v>607.25</v>
      </c>
      <c r="H727">
        <v>607</v>
      </c>
      <c r="I727">
        <v>607.25</v>
      </c>
      <c r="J727">
        <v>22</v>
      </c>
      <c r="K727">
        <v>134.66999999999999</v>
      </c>
      <c r="L727">
        <v>33000</v>
      </c>
      <c r="M727">
        <v>9000</v>
      </c>
      <c r="N727">
        <v>602.20000000000005</v>
      </c>
    </row>
    <row r="728" spans="1:14" x14ac:dyDescent="0.3">
      <c r="A728" t="s">
        <v>14</v>
      </c>
      <c r="B728" s="1">
        <v>43734</v>
      </c>
      <c r="C728" s="1">
        <v>43734</v>
      </c>
      <c r="D728">
        <v>604.79999999999995</v>
      </c>
      <c r="E728">
        <v>615.79999999999995</v>
      </c>
      <c r="F728">
        <v>602.29999999999995</v>
      </c>
      <c r="G728">
        <v>608.4</v>
      </c>
      <c r="H728">
        <v>609.25</v>
      </c>
      <c r="I728">
        <v>610.75</v>
      </c>
      <c r="J728">
        <v>4213</v>
      </c>
      <c r="K728">
        <v>25702.46</v>
      </c>
      <c r="L728">
        <v>253000</v>
      </c>
      <c r="M728">
        <v>-2715000</v>
      </c>
      <c r="N728">
        <v>610.75</v>
      </c>
    </row>
    <row r="729" spans="1:14" x14ac:dyDescent="0.3">
      <c r="A729" t="s">
        <v>14</v>
      </c>
      <c r="B729" s="1">
        <v>43734</v>
      </c>
      <c r="C729" s="1">
        <v>43769</v>
      </c>
      <c r="D729">
        <v>608.29999999999995</v>
      </c>
      <c r="E729">
        <v>618.79999999999995</v>
      </c>
      <c r="F729">
        <v>605.85</v>
      </c>
      <c r="G729">
        <v>612.15</v>
      </c>
      <c r="H729">
        <v>612</v>
      </c>
      <c r="I729">
        <v>612.15</v>
      </c>
      <c r="J729">
        <v>5309</v>
      </c>
      <c r="K729">
        <v>32565.86</v>
      </c>
      <c r="L729">
        <v>14390000</v>
      </c>
      <c r="M729">
        <v>1891000</v>
      </c>
      <c r="N729">
        <v>610.75</v>
      </c>
    </row>
    <row r="730" spans="1:14" x14ac:dyDescent="0.3">
      <c r="A730" t="s">
        <v>14</v>
      </c>
      <c r="B730" s="1">
        <v>43734</v>
      </c>
      <c r="C730" s="1">
        <v>43797</v>
      </c>
      <c r="D730">
        <v>608.15</v>
      </c>
      <c r="E730">
        <v>620</v>
      </c>
      <c r="F730">
        <v>608.15</v>
      </c>
      <c r="G730">
        <v>614</v>
      </c>
      <c r="H730">
        <v>614</v>
      </c>
      <c r="I730">
        <v>614</v>
      </c>
      <c r="J730">
        <v>8</v>
      </c>
      <c r="K730">
        <v>49.14</v>
      </c>
      <c r="L730">
        <v>37000</v>
      </c>
      <c r="M730">
        <v>4000</v>
      </c>
      <c r="N730">
        <v>610.75</v>
      </c>
    </row>
    <row r="731" spans="1:14" x14ac:dyDescent="0.3">
      <c r="A731" t="s">
        <v>14</v>
      </c>
      <c r="B731" s="1">
        <v>43735</v>
      </c>
      <c r="C731" s="1">
        <v>43769</v>
      </c>
      <c r="D731">
        <v>610.1</v>
      </c>
      <c r="E731">
        <v>612.79999999999995</v>
      </c>
      <c r="F731">
        <v>599.5</v>
      </c>
      <c r="G731">
        <v>600.75</v>
      </c>
      <c r="H731">
        <v>600</v>
      </c>
      <c r="I731">
        <v>600.75</v>
      </c>
      <c r="J731">
        <v>3794</v>
      </c>
      <c r="K731">
        <v>22986.1</v>
      </c>
      <c r="L731">
        <v>14792000</v>
      </c>
      <c r="M731">
        <v>402000</v>
      </c>
      <c r="N731">
        <v>597.20000000000005</v>
      </c>
    </row>
    <row r="732" spans="1:14" x14ac:dyDescent="0.3">
      <c r="A732" t="s">
        <v>14</v>
      </c>
      <c r="B732" s="1">
        <v>43735</v>
      </c>
      <c r="C732" s="1">
        <v>43797</v>
      </c>
      <c r="D732">
        <v>610</v>
      </c>
      <c r="E732">
        <v>613.9</v>
      </c>
      <c r="F732">
        <v>602.1</v>
      </c>
      <c r="G732">
        <v>602.35</v>
      </c>
      <c r="H732">
        <v>602.1</v>
      </c>
      <c r="I732">
        <v>602.35</v>
      </c>
      <c r="J732">
        <v>42</v>
      </c>
      <c r="K732">
        <v>255.41</v>
      </c>
      <c r="L732">
        <v>51000</v>
      </c>
      <c r="M732">
        <v>14000</v>
      </c>
      <c r="N732">
        <v>597.20000000000005</v>
      </c>
    </row>
    <row r="733" spans="1:14" x14ac:dyDescent="0.3">
      <c r="A733" t="s">
        <v>14</v>
      </c>
      <c r="B733" s="1">
        <v>43735</v>
      </c>
      <c r="C733" s="1">
        <v>43825</v>
      </c>
      <c r="D733">
        <v>605.9</v>
      </c>
      <c r="E733">
        <v>605.9</v>
      </c>
      <c r="F733">
        <v>605.9</v>
      </c>
      <c r="G733">
        <v>605.9</v>
      </c>
      <c r="H733">
        <v>605.9</v>
      </c>
      <c r="I733">
        <v>606.29999999999995</v>
      </c>
      <c r="J733">
        <v>1</v>
      </c>
      <c r="K733">
        <v>6.06</v>
      </c>
      <c r="L733">
        <v>1000</v>
      </c>
      <c r="M733">
        <v>1000</v>
      </c>
      <c r="N733">
        <v>597.20000000000005</v>
      </c>
    </row>
    <row r="734" spans="1:14" x14ac:dyDescent="0.3">
      <c r="A734" t="s">
        <v>14</v>
      </c>
      <c r="B734" s="1">
        <v>43738</v>
      </c>
      <c r="C734" s="1">
        <v>43769</v>
      </c>
      <c r="D734">
        <v>604.9</v>
      </c>
      <c r="E734">
        <v>605.04999999999995</v>
      </c>
      <c r="F734">
        <v>582</v>
      </c>
      <c r="G734">
        <v>590.65</v>
      </c>
      <c r="H734">
        <v>590.29999999999995</v>
      </c>
      <c r="I734">
        <v>590.65</v>
      </c>
      <c r="J734">
        <v>3293</v>
      </c>
      <c r="K734">
        <v>19406.240000000002</v>
      </c>
      <c r="L734">
        <v>15061000</v>
      </c>
      <c r="M734">
        <v>269000</v>
      </c>
      <c r="N734">
        <v>589</v>
      </c>
    </row>
    <row r="735" spans="1:14" x14ac:dyDescent="0.3">
      <c r="A735" t="s">
        <v>14</v>
      </c>
      <c r="B735" s="1">
        <v>43738</v>
      </c>
      <c r="C735" s="1">
        <v>43797</v>
      </c>
      <c r="D735">
        <v>598.5</v>
      </c>
      <c r="E735">
        <v>598.5</v>
      </c>
      <c r="F735">
        <v>584.15</v>
      </c>
      <c r="G735">
        <v>591.79999999999995</v>
      </c>
      <c r="H735">
        <v>591.25</v>
      </c>
      <c r="I735">
        <v>591.79999999999995</v>
      </c>
      <c r="J735">
        <v>21</v>
      </c>
      <c r="K735">
        <v>123.87</v>
      </c>
      <c r="L735">
        <v>55000</v>
      </c>
      <c r="M735">
        <v>4000</v>
      </c>
      <c r="N735">
        <v>589</v>
      </c>
    </row>
    <row r="736" spans="1:14" x14ac:dyDescent="0.3">
      <c r="A736" t="s">
        <v>14</v>
      </c>
      <c r="B736" s="1">
        <v>43738</v>
      </c>
      <c r="C736" s="1">
        <v>43825</v>
      </c>
      <c r="D736">
        <v>0</v>
      </c>
      <c r="E736">
        <v>0</v>
      </c>
      <c r="F736">
        <v>0</v>
      </c>
      <c r="G736">
        <v>605.9</v>
      </c>
      <c r="H736">
        <v>605.9</v>
      </c>
      <c r="I736">
        <v>597.75</v>
      </c>
      <c r="J736">
        <v>0</v>
      </c>
      <c r="K736">
        <v>0</v>
      </c>
      <c r="L736">
        <v>1000</v>
      </c>
      <c r="M736">
        <v>0</v>
      </c>
      <c r="N736">
        <v>589</v>
      </c>
    </row>
  </sheetData>
  <autoFilter ref="B1:B736" xr:uid="{9F2B1682-1BA3-42AC-98BC-E6B0A927AFA8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A4142-68B0-4CF2-A688-16C6CBDAD720}">
  <dimension ref="A1:S18"/>
  <sheetViews>
    <sheetView topLeftCell="D1" workbookViewId="0">
      <selection activeCell="Q25" sqref="Q25"/>
    </sheetView>
  </sheetViews>
  <sheetFormatPr defaultRowHeight="14.4" x14ac:dyDescent="0.3"/>
  <cols>
    <col min="9" max="9" width="11.33203125" customWidth="1"/>
    <col min="10" max="10" width="14.33203125" customWidth="1"/>
    <col min="11" max="11" width="15.21875" customWidth="1"/>
    <col min="13" max="13" width="13.44140625" customWidth="1"/>
    <col min="14" max="14" width="17" customWidth="1"/>
    <col min="15" max="15" width="15.44140625" customWidth="1"/>
    <col min="16" max="16" width="14.77734375" customWidth="1"/>
    <col min="17" max="17" width="16.33203125" customWidth="1"/>
    <col min="18" max="18" width="18" customWidth="1"/>
    <col min="19" max="19" width="14.33203125" customWidth="1"/>
  </cols>
  <sheetData>
    <row r="1" spans="1:19" s="2" customFormat="1" x14ac:dyDescent="0.3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31</v>
      </c>
      <c r="P1" s="6" t="s">
        <v>17</v>
      </c>
      <c r="Q1" s="3" t="s">
        <v>16</v>
      </c>
      <c r="R1" s="2" t="s">
        <v>22</v>
      </c>
      <c r="S1" s="6" t="s">
        <v>23</v>
      </c>
    </row>
    <row r="2" spans="1:19" x14ac:dyDescent="0.3">
      <c r="A2" t="s">
        <v>14</v>
      </c>
      <c r="B2" s="1">
        <v>43374</v>
      </c>
      <c r="C2" s="1">
        <v>43461</v>
      </c>
      <c r="D2">
        <v>752.25</v>
      </c>
      <c r="E2">
        <v>752.25</v>
      </c>
      <c r="F2">
        <v>752.25</v>
      </c>
      <c r="G2">
        <v>752.25</v>
      </c>
      <c r="H2">
        <v>752.25</v>
      </c>
      <c r="I2">
        <v>783.65</v>
      </c>
      <c r="J2">
        <v>1</v>
      </c>
      <c r="K2">
        <v>7.52</v>
      </c>
      <c r="L2">
        <v>1000</v>
      </c>
      <c r="M2">
        <v>1000</v>
      </c>
      <c r="N2">
        <v>769.65</v>
      </c>
      <c r="P2" s="12">
        <v>0.57916666666666672</v>
      </c>
      <c r="Q2" s="17">
        <f>P2/100</f>
        <v>5.7916666666666672E-3</v>
      </c>
      <c r="S2" s="7"/>
    </row>
    <row r="3" spans="1:19" x14ac:dyDescent="0.3">
      <c r="A3" t="s">
        <v>14</v>
      </c>
      <c r="B3" s="1">
        <v>43405</v>
      </c>
      <c r="C3" s="1">
        <v>43496</v>
      </c>
      <c r="D3">
        <v>802.55</v>
      </c>
      <c r="E3">
        <v>802.55</v>
      </c>
      <c r="F3">
        <v>796.1</v>
      </c>
      <c r="G3">
        <v>796.1</v>
      </c>
      <c r="H3">
        <v>796.1</v>
      </c>
      <c r="I3">
        <v>807.65</v>
      </c>
      <c r="J3">
        <v>2</v>
      </c>
      <c r="K3">
        <v>15.99</v>
      </c>
      <c r="L3">
        <v>2000</v>
      </c>
      <c r="M3">
        <v>1000</v>
      </c>
      <c r="N3">
        <v>792.55</v>
      </c>
      <c r="O3" s="18">
        <f>(I3-I2)/I2</f>
        <v>3.062591718241562E-2</v>
      </c>
      <c r="P3" s="12">
        <v>0.5625</v>
      </c>
      <c r="Q3" s="17">
        <f t="shared" ref="Q3:Q13" si="0">P3/100</f>
        <v>5.6249999999999998E-3</v>
      </c>
      <c r="R3" s="17">
        <f>O3-Q3</f>
        <v>2.5000917182415622E-2</v>
      </c>
      <c r="S3" s="15">
        <f>R3/_xlfn.STDEV.S($O$3:$O$13)</f>
        <v>0.26766351679598521</v>
      </c>
    </row>
    <row r="4" spans="1:19" x14ac:dyDescent="0.3">
      <c r="A4" t="s">
        <v>14</v>
      </c>
      <c r="B4" s="1">
        <v>43437</v>
      </c>
      <c r="C4" s="1">
        <v>43524</v>
      </c>
      <c r="D4">
        <v>0</v>
      </c>
      <c r="E4">
        <v>0</v>
      </c>
      <c r="F4">
        <v>0</v>
      </c>
      <c r="G4">
        <v>807.75</v>
      </c>
      <c r="H4">
        <v>807.75</v>
      </c>
      <c r="I4">
        <v>819.35</v>
      </c>
      <c r="J4">
        <v>0</v>
      </c>
      <c r="K4">
        <v>0</v>
      </c>
      <c r="L4">
        <v>1000</v>
      </c>
      <c r="M4">
        <v>0</v>
      </c>
      <c r="N4">
        <v>804.85</v>
      </c>
      <c r="O4" s="18">
        <f t="shared" ref="O4:O13" si="1">(I4-I3)/I3</f>
        <v>1.4486473100972012E-2</v>
      </c>
      <c r="P4" s="12">
        <v>0.55583333333333329</v>
      </c>
      <c r="Q4" s="17">
        <f t="shared" si="0"/>
        <v>5.5583333333333327E-3</v>
      </c>
      <c r="R4" s="17">
        <f t="shared" ref="R4:R13" si="2">O4-Q4</f>
        <v>8.9281397676386799E-3</v>
      </c>
      <c r="S4" s="15">
        <f t="shared" ref="S4:S13" si="3">R4/_xlfn.STDEV.S($O$3:$O$13)</f>
        <v>9.5585984754714498E-2</v>
      </c>
    </row>
    <row r="5" spans="1:19" x14ac:dyDescent="0.3">
      <c r="A5" t="s">
        <v>14</v>
      </c>
      <c r="B5" s="1">
        <v>43466</v>
      </c>
      <c r="C5" s="1">
        <v>43552</v>
      </c>
      <c r="D5">
        <v>0</v>
      </c>
      <c r="E5">
        <v>0</v>
      </c>
      <c r="F5">
        <v>0</v>
      </c>
      <c r="G5">
        <v>725.25</v>
      </c>
      <c r="H5">
        <v>0</v>
      </c>
      <c r="I5">
        <v>746.15</v>
      </c>
      <c r="J5">
        <v>0</v>
      </c>
      <c r="K5">
        <v>0</v>
      </c>
      <c r="L5">
        <v>0</v>
      </c>
      <c r="M5">
        <v>0</v>
      </c>
      <c r="N5">
        <v>733.15</v>
      </c>
      <c r="O5" s="18">
        <f t="shared" si="1"/>
        <v>-8.9339110270336294E-2</v>
      </c>
      <c r="P5" s="12">
        <v>0.54833333333333334</v>
      </c>
      <c r="Q5" s="17">
        <f t="shared" si="0"/>
        <v>5.4833333333333331E-3</v>
      </c>
      <c r="R5" s="17">
        <f t="shared" si="2"/>
        <v>-9.4822443603669621E-2</v>
      </c>
      <c r="S5" s="15">
        <f t="shared" si="3"/>
        <v>-1.015183104722196</v>
      </c>
    </row>
    <row r="6" spans="1:19" x14ac:dyDescent="0.3">
      <c r="A6" t="s">
        <v>14</v>
      </c>
      <c r="B6" s="1">
        <v>43497</v>
      </c>
      <c r="C6" s="1">
        <v>43580</v>
      </c>
      <c r="D6">
        <v>0</v>
      </c>
      <c r="E6">
        <v>0</v>
      </c>
      <c r="F6">
        <v>0</v>
      </c>
      <c r="G6">
        <v>801.7</v>
      </c>
      <c r="H6">
        <v>0</v>
      </c>
      <c r="I6">
        <v>811.7</v>
      </c>
      <c r="J6">
        <v>0</v>
      </c>
      <c r="K6">
        <v>0</v>
      </c>
      <c r="L6">
        <v>0</v>
      </c>
      <c r="M6">
        <v>0</v>
      </c>
      <c r="N6">
        <v>797.8</v>
      </c>
      <c r="O6" s="18">
        <f t="shared" si="1"/>
        <v>8.7850968303960428E-2</v>
      </c>
      <c r="P6" s="12">
        <v>0.53500000000000003</v>
      </c>
      <c r="Q6" s="17">
        <f t="shared" si="0"/>
        <v>5.3500000000000006E-3</v>
      </c>
      <c r="R6" s="17">
        <f t="shared" si="2"/>
        <v>8.250096830396042E-2</v>
      </c>
      <c r="S6" s="15">
        <f t="shared" si="3"/>
        <v>0.88326756791322303</v>
      </c>
    </row>
    <row r="7" spans="1:19" x14ac:dyDescent="0.3">
      <c r="A7" t="s">
        <v>14</v>
      </c>
      <c r="B7" s="1">
        <v>43525</v>
      </c>
      <c r="C7" s="1">
        <v>43615</v>
      </c>
      <c r="D7">
        <v>730</v>
      </c>
      <c r="E7">
        <v>730</v>
      </c>
      <c r="F7">
        <v>730</v>
      </c>
      <c r="G7">
        <v>730</v>
      </c>
      <c r="H7">
        <v>730</v>
      </c>
      <c r="I7">
        <v>738.5</v>
      </c>
      <c r="J7">
        <v>1</v>
      </c>
      <c r="K7">
        <v>7.3</v>
      </c>
      <c r="L7">
        <v>1000</v>
      </c>
      <c r="M7">
        <v>1000</v>
      </c>
      <c r="N7">
        <v>724.95</v>
      </c>
      <c r="O7" s="18">
        <f t="shared" si="1"/>
        <v>-9.0181101392140001E-2</v>
      </c>
      <c r="P7" s="12">
        <v>0.51</v>
      </c>
      <c r="Q7" s="17">
        <f t="shared" si="0"/>
        <v>5.1000000000000004E-3</v>
      </c>
      <c r="R7" s="17">
        <f t="shared" si="2"/>
        <v>-9.5281101392139994E-2</v>
      </c>
      <c r="S7" s="15">
        <f t="shared" si="3"/>
        <v>-1.0200935628374765</v>
      </c>
    </row>
    <row r="8" spans="1:19" x14ac:dyDescent="0.3">
      <c r="A8" t="s">
        <v>14</v>
      </c>
      <c r="B8" s="1">
        <v>43556</v>
      </c>
      <c r="C8" s="1">
        <v>43643</v>
      </c>
      <c r="D8">
        <v>0</v>
      </c>
      <c r="E8">
        <v>0</v>
      </c>
      <c r="F8">
        <v>0</v>
      </c>
      <c r="G8">
        <v>807.2</v>
      </c>
      <c r="H8">
        <v>807.2</v>
      </c>
      <c r="I8">
        <v>807.3</v>
      </c>
      <c r="J8">
        <v>0</v>
      </c>
      <c r="K8">
        <v>0</v>
      </c>
      <c r="L8">
        <v>1000</v>
      </c>
      <c r="M8">
        <v>0</v>
      </c>
      <c r="N8">
        <v>792.35</v>
      </c>
      <c r="O8" s="18">
        <f t="shared" si="1"/>
        <v>9.316181448882864E-2</v>
      </c>
      <c r="P8" s="12">
        <v>0.53333333333333333</v>
      </c>
      <c r="Q8" s="17">
        <f t="shared" si="0"/>
        <v>5.3333333333333332E-3</v>
      </c>
      <c r="R8" s="17">
        <f t="shared" si="2"/>
        <v>8.7828481155495311E-2</v>
      </c>
      <c r="S8" s="15">
        <f t="shared" si="3"/>
        <v>0.94030470839943692</v>
      </c>
    </row>
    <row r="9" spans="1:19" x14ac:dyDescent="0.3">
      <c r="A9" t="s">
        <v>14</v>
      </c>
      <c r="B9" s="1">
        <v>43587</v>
      </c>
      <c r="C9" s="1">
        <v>43671</v>
      </c>
      <c r="D9">
        <v>829.95</v>
      </c>
      <c r="E9">
        <v>829.95</v>
      </c>
      <c r="F9">
        <v>826</v>
      </c>
      <c r="G9">
        <v>826</v>
      </c>
      <c r="H9">
        <v>826</v>
      </c>
      <c r="I9">
        <v>812.55</v>
      </c>
      <c r="J9">
        <v>2</v>
      </c>
      <c r="K9">
        <v>16.559999999999999</v>
      </c>
      <c r="L9">
        <v>1000</v>
      </c>
      <c r="M9">
        <v>1000</v>
      </c>
      <c r="N9">
        <v>799.3</v>
      </c>
      <c r="O9" s="18">
        <f t="shared" si="1"/>
        <v>6.5031586770717209E-3</v>
      </c>
      <c r="P9" s="12">
        <v>0.51</v>
      </c>
      <c r="Q9" s="17">
        <f t="shared" si="0"/>
        <v>5.1000000000000004E-3</v>
      </c>
      <c r="R9" s="17">
        <f t="shared" si="2"/>
        <v>1.4031586770717206E-3</v>
      </c>
      <c r="S9" s="15">
        <f t="shared" si="3"/>
        <v>1.5022424312975961E-2</v>
      </c>
    </row>
    <row r="10" spans="1:19" x14ac:dyDescent="0.3">
      <c r="A10" t="s">
        <v>14</v>
      </c>
      <c r="B10" s="1">
        <v>43619</v>
      </c>
      <c r="C10" s="1">
        <v>43706</v>
      </c>
      <c r="D10">
        <v>0</v>
      </c>
      <c r="E10">
        <v>0</v>
      </c>
      <c r="F10">
        <v>0</v>
      </c>
      <c r="G10">
        <v>696.45</v>
      </c>
      <c r="H10">
        <v>0</v>
      </c>
      <c r="I10">
        <v>667.85</v>
      </c>
      <c r="J10">
        <v>0</v>
      </c>
      <c r="K10">
        <v>0</v>
      </c>
      <c r="L10">
        <v>0</v>
      </c>
      <c r="M10">
        <v>0</v>
      </c>
      <c r="N10">
        <v>656.85</v>
      </c>
      <c r="O10" s="18">
        <f t="shared" si="1"/>
        <v>-0.17808134884007132</v>
      </c>
      <c r="P10" s="12">
        <v>0.50083333333333335</v>
      </c>
      <c r="Q10" s="17">
        <f t="shared" si="0"/>
        <v>5.0083333333333334E-3</v>
      </c>
      <c r="R10" s="17">
        <f t="shared" si="2"/>
        <v>-0.18308968217340466</v>
      </c>
      <c r="S10" s="15">
        <f t="shared" si="3"/>
        <v>-1.9601852148872896</v>
      </c>
    </row>
    <row r="11" spans="1:19" x14ac:dyDescent="0.3">
      <c r="A11" t="s">
        <v>14</v>
      </c>
      <c r="B11" s="1">
        <v>43647</v>
      </c>
      <c r="C11" s="1">
        <v>43734</v>
      </c>
      <c r="D11">
        <v>618.15</v>
      </c>
      <c r="E11">
        <v>618.15</v>
      </c>
      <c r="F11">
        <v>618.15</v>
      </c>
      <c r="G11">
        <v>618.15</v>
      </c>
      <c r="H11">
        <v>618.15</v>
      </c>
      <c r="I11">
        <v>625.35</v>
      </c>
      <c r="J11">
        <v>1</v>
      </c>
      <c r="K11">
        <v>6.18</v>
      </c>
      <c r="L11">
        <v>1000</v>
      </c>
      <c r="M11">
        <v>1000</v>
      </c>
      <c r="N11">
        <v>615.35</v>
      </c>
      <c r="O11" s="18">
        <f t="shared" si="1"/>
        <v>-6.3637044246462521E-2</v>
      </c>
      <c r="P11" s="12">
        <v>0.47750000000000004</v>
      </c>
      <c r="Q11" s="17">
        <f t="shared" si="0"/>
        <v>4.7750000000000006E-3</v>
      </c>
      <c r="R11" s="17">
        <f t="shared" si="2"/>
        <v>-6.8412044246462522E-2</v>
      </c>
      <c r="S11" s="15">
        <f t="shared" si="3"/>
        <v>-0.73242946331145098</v>
      </c>
    </row>
    <row r="12" spans="1:19" x14ac:dyDescent="0.3">
      <c r="A12" t="s">
        <v>14</v>
      </c>
      <c r="B12" s="1">
        <v>43678</v>
      </c>
      <c r="C12" s="1">
        <v>43769</v>
      </c>
      <c r="D12">
        <v>561.85</v>
      </c>
      <c r="E12">
        <v>561.85</v>
      </c>
      <c r="F12">
        <v>556.04999999999995</v>
      </c>
      <c r="G12">
        <v>558.45000000000005</v>
      </c>
      <c r="H12">
        <v>558.45000000000005</v>
      </c>
      <c r="I12">
        <v>558.45000000000005</v>
      </c>
      <c r="J12">
        <v>3</v>
      </c>
      <c r="K12">
        <v>16.760000000000002</v>
      </c>
      <c r="L12">
        <v>3000</v>
      </c>
      <c r="M12">
        <v>-1000</v>
      </c>
      <c r="N12">
        <v>550.6</v>
      </c>
      <c r="O12" s="18">
        <f t="shared" si="1"/>
        <v>-0.10698009114895654</v>
      </c>
      <c r="P12" s="12">
        <v>0.45166666666666666</v>
      </c>
      <c r="Q12" s="17">
        <f t="shared" si="0"/>
        <v>4.5166666666666662E-3</v>
      </c>
      <c r="R12" s="17">
        <f t="shared" si="2"/>
        <v>-0.11149675781562321</v>
      </c>
      <c r="S12" s="15">
        <f t="shared" si="3"/>
        <v>-1.1937007786766498</v>
      </c>
    </row>
    <row r="13" spans="1:19" x14ac:dyDescent="0.3">
      <c r="A13" t="s">
        <v>14</v>
      </c>
      <c r="B13" s="1">
        <v>43711</v>
      </c>
      <c r="C13" s="1">
        <v>43797</v>
      </c>
      <c r="D13">
        <v>0</v>
      </c>
      <c r="E13">
        <v>0</v>
      </c>
      <c r="F13">
        <v>0</v>
      </c>
      <c r="G13">
        <v>600.29999999999995</v>
      </c>
      <c r="H13">
        <v>0</v>
      </c>
      <c r="I13">
        <v>613.85</v>
      </c>
      <c r="J13">
        <v>0</v>
      </c>
      <c r="K13">
        <v>0</v>
      </c>
      <c r="L13">
        <v>0</v>
      </c>
      <c r="M13">
        <v>0</v>
      </c>
      <c r="N13">
        <v>605.04999999999995</v>
      </c>
      <c r="O13" s="18">
        <f t="shared" si="1"/>
        <v>9.9203151580266755E-2</v>
      </c>
      <c r="P13" s="12">
        <v>0.44500000000000001</v>
      </c>
      <c r="Q13" s="17">
        <f t="shared" si="0"/>
        <v>4.45E-3</v>
      </c>
      <c r="R13" s="17">
        <f t="shared" si="2"/>
        <v>9.4753151580266759E-2</v>
      </c>
      <c r="S13" s="15">
        <f t="shared" si="3"/>
        <v>1.0144412540718941</v>
      </c>
    </row>
    <row r="14" spans="1:19" x14ac:dyDescent="0.3">
      <c r="S14" s="15"/>
    </row>
    <row r="15" spans="1:19" x14ac:dyDescent="0.3">
      <c r="N15" t="s">
        <v>18</v>
      </c>
      <c r="O15" s="17">
        <f>AVERAGE(O3:O13)</f>
        <v>-1.7853382960404684E-2</v>
      </c>
      <c r="P15" s="4"/>
      <c r="Q15" s="4"/>
      <c r="R15" s="17">
        <f t="shared" ref="R15:S15" si="4">AVERAGE(R3:R13)</f>
        <v>-2.2971564778586497E-2</v>
      </c>
      <c r="S15" s="15">
        <f t="shared" si="4"/>
        <v>-0.24593696983516666</v>
      </c>
    </row>
    <row r="16" spans="1:19" x14ac:dyDescent="0.3">
      <c r="N16" t="s">
        <v>19</v>
      </c>
      <c r="O16" s="17">
        <f>MAX(O3:O13)</f>
        <v>9.9203151580266755E-2</v>
      </c>
      <c r="P16" s="4"/>
      <c r="Q16" s="4"/>
      <c r="R16" s="17">
        <f t="shared" ref="R16" si="5">MAX(R3:R13)</f>
        <v>9.4753151580266759E-2</v>
      </c>
      <c r="S16" s="7"/>
    </row>
    <row r="17" spans="14:19" x14ac:dyDescent="0.3">
      <c r="N17" t="s">
        <v>20</v>
      </c>
      <c r="O17" s="17">
        <f>MIN(O3:O13)</f>
        <v>-0.17808134884007132</v>
      </c>
      <c r="P17" s="4"/>
      <c r="Q17" s="4"/>
      <c r="R17" s="17">
        <f t="shared" ref="R17" si="6">MIN(R3:R13)</f>
        <v>-0.18308968217340466</v>
      </c>
      <c r="S17" s="7"/>
    </row>
    <row r="18" spans="14:19" x14ac:dyDescent="0.3">
      <c r="N18" t="s">
        <v>24</v>
      </c>
      <c r="O18" s="18">
        <f>_xlfn.STDEV.S(O3:O13)</f>
        <v>9.3404276689196583E-2</v>
      </c>
      <c r="R18" s="18">
        <f>_xlfn.STDEV.S(R3:R13)</f>
        <v>9.3329452983809166E-2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1171A-C896-4E38-9CA4-1032543B6F58}">
  <dimension ref="A1:W249"/>
  <sheetViews>
    <sheetView topLeftCell="O1" zoomScale="70" zoomScaleNormal="70" workbookViewId="0">
      <selection activeCell="C1" sqref="C1:C1048576"/>
    </sheetView>
  </sheetViews>
  <sheetFormatPr defaultRowHeight="14.4" x14ac:dyDescent="0.3"/>
  <cols>
    <col min="2" max="2" width="14.44140625" style="1" customWidth="1"/>
    <col min="9" max="9" width="10.6640625" customWidth="1"/>
    <col min="10" max="10" width="13.109375" customWidth="1"/>
    <col min="11" max="11" width="16.77734375" customWidth="1"/>
    <col min="12" max="12" width="12.88671875" customWidth="1"/>
    <col min="13" max="13" width="12.33203125" customWidth="1"/>
    <col min="14" max="14" width="14.5546875" customWidth="1"/>
    <col min="15" max="15" width="17.33203125" customWidth="1"/>
    <col min="16" max="16" width="17.33203125" style="15" customWidth="1"/>
    <col min="17" max="17" width="13.21875" style="1" customWidth="1"/>
    <col min="18" max="18" width="17" customWidth="1"/>
    <col min="19" max="19" width="10.5546875" style="7" customWidth="1"/>
    <col min="21" max="21" width="12.5546875" bestFit="1" customWidth="1"/>
    <col min="22" max="22" width="12.6640625" bestFit="1" customWidth="1"/>
  </cols>
  <sheetData>
    <row r="1" spans="1:23" s="2" customFormat="1" x14ac:dyDescent="0.3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32</v>
      </c>
      <c r="P1" s="14" t="s">
        <v>35</v>
      </c>
      <c r="Q1" s="3" t="s">
        <v>16</v>
      </c>
      <c r="R1" s="2" t="s">
        <v>22</v>
      </c>
      <c r="S1" s="6" t="s">
        <v>23</v>
      </c>
      <c r="T1" s="2" t="s">
        <v>33</v>
      </c>
      <c r="U1"/>
      <c r="V1"/>
      <c r="W1"/>
    </row>
    <row r="2" spans="1:23" x14ac:dyDescent="0.3">
      <c r="A2" t="s">
        <v>14</v>
      </c>
      <c r="B2" s="1">
        <v>43374</v>
      </c>
      <c r="C2" s="1">
        <v>43398</v>
      </c>
      <c r="D2">
        <v>748.1</v>
      </c>
      <c r="E2">
        <v>776</v>
      </c>
      <c r="F2">
        <v>735</v>
      </c>
      <c r="G2">
        <v>772.2</v>
      </c>
      <c r="H2">
        <v>774</v>
      </c>
      <c r="I2">
        <v>772.2</v>
      </c>
      <c r="J2">
        <v>8094</v>
      </c>
      <c r="K2">
        <v>61066.89</v>
      </c>
      <c r="L2">
        <v>21799000</v>
      </c>
      <c r="M2">
        <v>-115000</v>
      </c>
      <c r="N2">
        <v>769.65</v>
      </c>
      <c r="P2" s="15">
        <v>1.9260273972602739E-2</v>
      </c>
      <c r="Q2" s="17">
        <f>P2/100</f>
        <v>1.9260273972602739E-4</v>
      </c>
      <c r="T2" s="1"/>
    </row>
    <row r="3" spans="1:23" x14ac:dyDescent="0.3">
      <c r="A3" t="s">
        <v>14</v>
      </c>
      <c r="B3" s="1">
        <v>43376</v>
      </c>
      <c r="C3" s="1">
        <v>43398</v>
      </c>
      <c r="D3">
        <v>776.7</v>
      </c>
      <c r="E3">
        <v>791.85</v>
      </c>
      <c r="F3">
        <v>768.7</v>
      </c>
      <c r="G3">
        <v>773.75</v>
      </c>
      <c r="H3">
        <v>773</v>
      </c>
      <c r="I3">
        <v>773.75</v>
      </c>
      <c r="J3">
        <v>11335</v>
      </c>
      <c r="K3">
        <v>88448.1</v>
      </c>
      <c r="L3">
        <v>21105000</v>
      </c>
      <c r="M3">
        <v>-694000</v>
      </c>
      <c r="N3">
        <v>771.6</v>
      </c>
      <c r="O3" s="18">
        <f>(I3-I2)/I2</f>
        <v>2.0072520072519483E-3</v>
      </c>
      <c r="P3" s="15">
        <v>1.9232876712328765E-2</v>
      </c>
      <c r="Q3" s="17">
        <f t="shared" ref="Q3:Q64" si="0">P3/100</f>
        <v>1.9232876712328766E-4</v>
      </c>
      <c r="R3" s="17">
        <f>O3-Q3</f>
        <v>1.8149232401286606E-3</v>
      </c>
      <c r="S3" s="15">
        <f t="shared" ref="S3:S66" si="1">R3/(_xlfn.STDEV.S($O$3:$O$242))</f>
        <v>9.2141040362136967E-2</v>
      </c>
      <c r="T3" s="1" t="b">
        <f>N2&lt;I2</f>
        <v>1</v>
      </c>
    </row>
    <row r="4" spans="1:23" x14ac:dyDescent="0.3">
      <c r="A4" t="s">
        <v>14</v>
      </c>
      <c r="B4" s="1">
        <v>43377</v>
      </c>
      <c r="C4" s="1">
        <v>43398</v>
      </c>
      <c r="D4">
        <v>760</v>
      </c>
      <c r="E4">
        <v>773.8</v>
      </c>
      <c r="F4">
        <v>738.4</v>
      </c>
      <c r="G4">
        <v>757.8</v>
      </c>
      <c r="H4">
        <v>753</v>
      </c>
      <c r="I4">
        <v>757.8</v>
      </c>
      <c r="J4">
        <v>9058</v>
      </c>
      <c r="K4">
        <v>68566.880000000005</v>
      </c>
      <c r="L4">
        <v>20773000</v>
      </c>
      <c r="M4">
        <v>-332000</v>
      </c>
      <c r="N4">
        <v>757.05</v>
      </c>
      <c r="O4" s="18">
        <f t="shared" ref="O4:O67" si="2">(I4-I3)/I3</f>
        <v>-2.0613893376413631E-2</v>
      </c>
      <c r="P4" s="15">
        <v>1.9506849315068492E-2</v>
      </c>
      <c r="Q4" s="17">
        <f t="shared" si="0"/>
        <v>1.9506849315068493E-4</v>
      </c>
      <c r="R4" s="17">
        <f t="shared" ref="R4:R67" si="3">O4-Q4</f>
        <v>-2.0808961869564317E-2</v>
      </c>
      <c r="S4" s="15">
        <f t="shared" si="1"/>
        <v>-1.0564410401079951</v>
      </c>
      <c r="T4" s="1" t="b">
        <f t="shared" ref="T4:T67" si="4">N3&lt;I3</f>
        <v>1</v>
      </c>
    </row>
    <row r="5" spans="1:23" x14ac:dyDescent="0.3">
      <c r="A5" t="s">
        <v>14</v>
      </c>
      <c r="B5" s="1">
        <v>43378</v>
      </c>
      <c r="C5" s="1">
        <v>43398</v>
      </c>
      <c r="D5">
        <v>752.65</v>
      </c>
      <c r="E5">
        <v>766.25</v>
      </c>
      <c r="F5">
        <v>737</v>
      </c>
      <c r="G5">
        <v>744.2</v>
      </c>
      <c r="H5">
        <v>738.5</v>
      </c>
      <c r="I5">
        <v>744.2</v>
      </c>
      <c r="J5">
        <v>5377</v>
      </c>
      <c r="K5">
        <v>40513.919999999998</v>
      </c>
      <c r="L5">
        <v>20678000</v>
      </c>
      <c r="M5">
        <v>-95000</v>
      </c>
      <c r="N5">
        <v>744.25</v>
      </c>
      <c r="O5" s="18">
        <f t="shared" si="2"/>
        <v>-1.7946687780416876E-2</v>
      </c>
      <c r="P5" s="15">
        <v>1.8986301369863012E-2</v>
      </c>
      <c r="Q5" s="17">
        <f t="shared" si="0"/>
        <v>1.8986301369863012E-4</v>
      </c>
      <c r="R5" s="17">
        <f t="shared" si="3"/>
        <v>-1.8136550794115507E-2</v>
      </c>
      <c r="S5" s="15">
        <f t="shared" si="1"/>
        <v>-0.92076657668016737</v>
      </c>
      <c r="T5" s="1" t="b">
        <f t="shared" si="4"/>
        <v>1</v>
      </c>
    </row>
    <row r="6" spans="1:23" x14ac:dyDescent="0.3">
      <c r="A6" t="s">
        <v>14</v>
      </c>
      <c r="B6" s="1">
        <v>43381</v>
      </c>
      <c r="C6" s="1">
        <v>43398</v>
      </c>
      <c r="D6">
        <v>738.45</v>
      </c>
      <c r="E6">
        <v>748.1</v>
      </c>
      <c r="F6">
        <v>720.3</v>
      </c>
      <c r="G6">
        <v>738.05</v>
      </c>
      <c r="H6">
        <v>738.75</v>
      </c>
      <c r="I6">
        <v>738.05</v>
      </c>
      <c r="J6">
        <v>7356</v>
      </c>
      <c r="K6">
        <v>54120.32</v>
      </c>
      <c r="L6">
        <v>20808000</v>
      </c>
      <c r="M6">
        <v>130000</v>
      </c>
      <c r="N6">
        <v>736.4</v>
      </c>
      <c r="O6" s="18">
        <f t="shared" si="2"/>
        <v>-8.2639075517335261E-3</v>
      </c>
      <c r="P6" s="15">
        <v>1.893150684931507E-2</v>
      </c>
      <c r="Q6" s="17">
        <f t="shared" si="0"/>
        <v>1.893150684931507E-4</v>
      </c>
      <c r="R6" s="17">
        <f t="shared" si="3"/>
        <v>-8.4532226202266771E-3</v>
      </c>
      <c r="S6" s="15">
        <f t="shared" si="1"/>
        <v>-0.42915794421433479</v>
      </c>
      <c r="T6" s="1" t="b">
        <f t="shared" si="4"/>
        <v>0</v>
      </c>
    </row>
    <row r="7" spans="1:23" x14ac:dyDescent="0.3">
      <c r="A7" t="s">
        <v>14</v>
      </c>
      <c r="B7" s="1">
        <v>43382</v>
      </c>
      <c r="C7" s="1">
        <v>43398</v>
      </c>
      <c r="D7">
        <v>741.95</v>
      </c>
      <c r="E7">
        <v>772.55</v>
      </c>
      <c r="F7">
        <v>738.1</v>
      </c>
      <c r="G7">
        <v>766.2</v>
      </c>
      <c r="H7">
        <v>766.3</v>
      </c>
      <c r="I7">
        <v>766.2</v>
      </c>
      <c r="J7">
        <v>10119</v>
      </c>
      <c r="K7">
        <v>76416.86</v>
      </c>
      <c r="L7">
        <v>20018000</v>
      </c>
      <c r="M7">
        <v>-790000</v>
      </c>
      <c r="N7">
        <v>766.75</v>
      </c>
      <c r="O7" s="18">
        <f t="shared" si="2"/>
        <v>3.8141047354515401E-2</v>
      </c>
      <c r="P7" s="15">
        <v>1.882191780821918E-2</v>
      </c>
      <c r="Q7" s="17">
        <f t="shared" si="0"/>
        <v>1.8821917808219178E-4</v>
      </c>
      <c r="R7" s="17">
        <f t="shared" si="3"/>
        <v>3.7952828176433209E-2</v>
      </c>
      <c r="S7" s="15">
        <f t="shared" si="1"/>
        <v>1.9268104543165567</v>
      </c>
      <c r="T7" s="1" t="b">
        <f t="shared" si="4"/>
        <v>1</v>
      </c>
    </row>
    <row r="8" spans="1:23" x14ac:dyDescent="0.3">
      <c r="A8" t="s">
        <v>14</v>
      </c>
      <c r="B8" s="1">
        <v>43383</v>
      </c>
      <c r="C8" s="1">
        <v>43398</v>
      </c>
      <c r="D8">
        <v>772.4</v>
      </c>
      <c r="E8">
        <v>785</v>
      </c>
      <c r="F8">
        <v>762.35</v>
      </c>
      <c r="G8">
        <v>780.95</v>
      </c>
      <c r="H8">
        <v>783.1</v>
      </c>
      <c r="I8">
        <v>780.95</v>
      </c>
      <c r="J8">
        <v>9039</v>
      </c>
      <c r="K8">
        <v>69944.45</v>
      </c>
      <c r="L8">
        <v>20009000</v>
      </c>
      <c r="M8">
        <v>-9000</v>
      </c>
      <c r="N8">
        <v>779.65</v>
      </c>
      <c r="O8" s="18">
        <f t="shared" si="2"/>
        <v>1.9250848342469328E-2</v>
      </c>
      <c r="P8" s="15">
        <v>1.8958904109589041E-2</v>
      </c>
      <c r="Q8" s="17">
        <f t="shared" si="0"/>
        <v>1.8958904109589041E-4</v>
      </c>
      <c r="R8" s="17">
        <f t="shared" si="3"/>
        <v>1.9061259301373437E-2</v>
      </c>
      <c r="S8" s="15">
        <f t="shared" si="1"/>
        <v>0.96771269649756764</v>
      </c>
      <c r="T8" s="1" t="b">
        <f t="shared" si="4"/>
        <v>0</v>
      </c>
    </row>
    <row r="9" spans="1:23" x14ac:dyDescent="0.3">
      <c r="A9" t="s">
        <v>14</v>
      </c>
      <c r="B9" s="1">
        <v>43384</v>
      </c>
      <c r="C9" s="1">
        <v>43398</v>
      </c>
      <c r="D9">
        <v>765.05</v>
      </c>
      <c r="E9">
        <v>781.15</v>
      </c>
      <c r="F9">
        <v>750.45</v>
      </c>
      <c r="G9">
        <v>756.3</v>
      </c>
      <c r="H9">
        <v>753.5</v>
      </c>
      <c r="I9">
        <v>756.3</v>
      </c>
      <c r="J9">
        <v>7954</v>
      </c>
      <c r="K9">
        <v>60983</v>
      </c>
      <c r="L9">
        <v>20160000</v>
      </c>
      <c r="M9">
        <v>151000</v>
      </c>
      <c r="N9">
        <v>756.25</v>
      </c>
      <c r="O9" s="18">
        <f t="shared" si="2"/>
        <v>-3.1564120622319086E-2</v>
      </c>
      <c r="P9" s="15">
        <v>1.9013698630136987E-2</v>
      </c>
      <c r="Q9" s="17">
        <f t="shared" si="0"/>
        <v>1.9013698630136988E-4</v>
      </c>
      <c r="R9" s="17">
        <f t="shared" si="3"/>
        <v>-3.1754257608620454E-2</v>
      </c>
      <c r="S9" s="15">
        <f t="shared" si="1"/>
        <v>-1.6121179492848283</v>
      </c>
      <c r="T9" s="1" t="b">
        <f t="shared" si="4"/>
        <v>1</v>
      </c>
    </row>
    <row r="10" spans="1:23" x14ac:dyDescent="0.3">
      <c r="A10" t="s">
        <v>14</v>
      </c>
      <c r="B10" s="1">
        <v>43385</v>
      </c>
      <c r="C10" s="1">
        <v>43398</v>
      </c>
      <c r="D10">
        <v>762.35</v>
      </c>
      <c r="E10">
        <v>766</v>
      </c>
      <c r="F10">
        <v>733.2</v>
      </c>
      <c r="G10">
        <v>738.85</v>
      </c>
      <c r="H10">
        <v>738.3</v>
      </c>
      <c r="I10">
        <v>738.85</v>
      </c>
      <c r="J10">
        <v>8770</v>
      </c>
      <c r="K10">
        <v>65467.18</v>
      </c>
      <c r="L10">
        <v>20753000</v>
      </c>
      <c r="M10">
        <v>593000</v>
      </c>
      <c r="N10">
        <v>735.5</v>
      </c>
      <c r="O10" s="18">
        <f t="shared" si="2"/>
        <v>-2.3072854687293313E-2</v>
      </c>
      <c r="P10" s="15">
        <v>1.8876712328767122E-2</v>
      </c>
      <c r="Q10" s="17">
        <f t="shared" si="0"/>
        <v>1.8876712328767123E-4</v>
      </c>
      <c r="R10" s="17">
        <f t="shared" si="3"/>
        <v>-2.3261621810580984E-2</v>
      </c>
      <c r="S10" s="15">
        <f t="shared" si="1"/>
        <v>-1.1809590547672777</v>
      </c>
      <c r="T10" s="1" t="b">
        <f t="shared" si="4"/>
        <v>1</v>
      </c>
    </row>
    <row r="11" spans="1:23" x14ac:dyDescent="0.3">
      <c r="A11" t="s">
        <v>14</v>
      </c>
      <c r="B11" s="1">
        <v>43388</v>
      </c>
      <c r="C11" s="1">
        <v>43398</v>
      </c>
      <c r="D11">
        <v>740.85</v>
      </c>
      <c r="E11">
        <v>759</v>
      </c>
      <c r="F11">
        <v>737.5</v>
      </c>
      <c r="G11">
        <v>755.45</v>
      </c>
      <c r="H11">
        <v>758.4</v>
      </c>
      <c r="I11">
        <v>755.45</v>
      </c>
      <c r="J11">
        <v>7194</v>
      </c>
      <c r="K11">
        <v>53983.92</v>
      </c>
      <c r="L11">
        <v>20561000</v>
      </c>
      <c r="M11">
        <v>-192000</v>
      </c>
      <c r="N11">
        <v>752.75</v>
      </c>
      <c r="O11" s="18">
        <f t="shared" si="2"/>
        <v>2.2467347905528894E-2</v>
      </c>
      <c r="P11" s="15">
        <v>1.893150684931507E-2</v>
      </c>
      <c r="Q11" s="17">
        <f t="shared" si="0"/>
        <v>1.893150684931507E-4</v>
      </c>
      <c r="R11" s="17">
        <f t="shared" si="3"/>
        <v>2.2278032837035742E-2</v>
      </c>
      <c r="S11" s="15">
        <f t="shared" si="1"/>
        <v>1.1310236584335132</v>
      </c>
      <c r="T11" s="1" t="b">
        <f t="shared" si="4"/>
        <v>1</v>
      </c>
    </row>
    <row r="12" spans="1:23" x14ac:dyDescent="0.3">
      <c r="A12" t="s">
        <v>14</v>
      </c>
      <c r="B12" s="1">
        <v>43389</v>
      </c>
      <c r="C12" s="1">
        <v>43398</v>
      </c>
      <c r="D12">
        <v>757.9</v>
      </c>
      <c r="E12">
        <v>778.5</v>
      </c>
      <c r="F12">
        <v>755.35</v>
      </c>
      <c r="G12">
        <v>775.85</v>
      </c>
      <c r="H12">
        <v>776</v>
      </c>
      <c r="I12">
        <v>775.85</v>
      </c>
      <c r="J12">
        <v>7527</v>
      </c>
      <c r="K12">
        <v>57636.49</v>
      </c>
      <c r="L12">
        <v>20334000</v>
      </c>
      <c r="M12">
        <v>-227000</v>
      </c>
      <c r="N12">
        <v>775.5</v>
      </c>
      <c r="O12" s="18">
        <f t="shared" si="2"/>
        <v>2.7003772585875937E-2</v>
      </c>
      <c r="P12" s="15">
        <v>1.8986301369863012E-2</v>
      </c>
      <c r="Q12" s="17">
        <f t="shared" si="0"/>
        <v>1.8986301369863012E-4</v>
      </c>
      <c r="R12" s="17">
        <f t="shared" si="3"/>
        <v>2.6813909572177306E-2</v>
      </c>
      <c r="S12" s="15">
        <f t="shared" si="1"/>
        <v>1.3613035909890789</v>
      </c>
      <c r="T12" s="1" t="b">
        <f t="shared" si="4"/>
        <v>1</v>
      </c>
    </row>
    <row r="13" spans="1:23" x14ac:dyDescent="0.3">
      <c r="A13" t="s">
        <v>14</v>
      </c>
      <c r="B13" s="1">
        <v>43390</v>
      </c>
      <c r="C13" s="1">
        <v>43398</v>
      </c>
      <c r="D13">
        <v>780.9</v>
      </c>
      <c r="E13">
        <v>784.4</v>
      </c>
      <c r="F13">
        <v>745</v>
      </c>
      <c r="G13">
        <v>755.4</v>
      </c>
      <c r="H13">
        <v>755.5</v>
      </c>
      <c r="I13">
        <v>755.4</v>
      </c>
      <c r="J13">
        <v>6841</v>
      </c>
      <c r="K13">
        <v>52325.95</v>
      </c>
      <c r="L13">
        <v>20055000</v>
      </c>
      <c r="M13">
        <v>-279000</v>
      </c>
      <c r="N13">
        <v>756.3</v>
      </c>
      <c r="O13" s="18">
        <f t="shared" si="2"/>
        <v>-2.6358187794032411E-2</v>
      </c>
      <c r="P13" s="15">
        <v>1.8958904109589041E-2</v>
      </c>
      <c r="Q13" s="17">
        <f t="shared" si="0"/>
        <v>1.8958904109589041E-4</v>
      </c>
      <c r="R13" s="17">
        <f t="shared" si="3"/>
        <v>-2.6547776835128302E-2</v>
      </c>
      <c r="S13" s="15">
        <f t="shared" si="1"/>
        <v>-1.3477924150208986</v>
      </c>
      <c r="T13" s="1" t="b">
        <f t="shared" si="4"/>
        <v>1</v>
      </c>
    </row>
    <row r="14" spans="1:23" x14ac:dyDescent="0.3">
      <c r="A14" t="s">
        <v>14</v>
      </c>
      <c r="B14" s="1">
        <v>43392</v>
      </c>
      <c r="C14" s="1">
        <v>43398</v>
      </c>
      <c r="D14">
        <v>753.85</v>
      </c>
      <c r="E14">
        <v>765.9</v>
      </c>
      <c r="F14">
        <v>739.2</v>
      </c>
      <c r="G14">
        <v>749.3</v>
      </c>
      <c r="H14">
        <v>747.9</v>
      </c>
      <c r="I14">
        <v>749.3</v>
      </c>
      <c r="J14">
        <v>6656</v>
      </c>
      <c r="K14">
        <v>49922.879999999997</v>
      </c>
      <c r="L14">
        <v>19812000</v>
      </c>
      <c r="M14">
        <v>-243000</v>
      </c>
      <c r="N14">
        <v>749.1</v>
      </c>
      <c r="O14" s="18">
        <f t="shared" si="2"/>
        <v>-8.0751919512841181E-3</v>
      </c>
      <c r="P14" s="15">
        <v>1.9041095890410958E-2</v>
      </c>
      <c r="Q14" s="17">
        <f t="shared" si="0"/>
        <v>1.9041095890410959E-4</v>
      </c>
      <c r="R14" s="17">
        <f t="shared" si="3"/>
        <v>-8.2656029101882272E-3</v>
      </c>
      <c r="S14" s="15">
        <f t="shared" si="1"/>
        <v>-0.41963276160982987</v>
      </c>
      <c r="T14" s="1" t="b">
        <f t="shared" si="4"/>
        <v>0</v>
      </c>
    </row>
    <row r="15" spans="1:23" x14ac:dyDescent="0.3">
      <c r="A15" t="s">
        <v>14</v>
      </c>
      <c r="B15" s="1">
        <v>43395</v>
      </c>
      <c r="C15" s="1">
        <v>43398</v>
      </c>
      <c r="D15">
        <v>751</v>
      </c>
      <c r="E15">
        <v>774</v>
      </c>
      <c r="F15">
        <v>742.2</v>
      </c>
      <c r="G15">
        <v>757.25</v>
      </c>
      <c r="H15">
        <v>757.05</v>
      </c>
      <c r="I15">
        <v>757.25</v>
      </c>
      <c r="J15">
        <v>11108</v>
      </c>
      <c r="K15">
        <v>84574.29</v>
      </c>
      <c r="L15">
        <v>15455000</v>
      </c>
      <c r="M15">
        <v>-4357000</v>
      </c>
      <c r="N15">
        <v>759</v>
      </c>
      <c r="O15" s="18">
        <f t="shared" si="2"/>
        <v>1.0609902575737417E-2</v>
      </c>
      <c r="P15" s="15">
        <v>1.9041095890410958E-2</v>
      </c>
      <c r="Q15" s="17">
        <f t="shared" si="0"/>
        <v>1.9041095890410959E-4</v>
      </c>
      <c r="R15" s="17">
        <f t="shared" si="3"/>
        <v>1.0419491616833308E-2</v>
      </c>
      <c r="S15" s="15">
        <f t="shared" si="1"/>
        <v>0.52898259077421173</v>
      </c>
      <c r="T15" s="1" t="b">
        <f t="shared" si="4"/>
        <v>1</v>
      </c>
    </row>
    <row r="16" spans="1:23" x14ac:dyDescent="0.3">
      <c r="A16" t="s">
        <v>14</v>
      </c>
      <c r="B16" s="1">
        <v>43396</v>
      </c>
      <c r="C16" s="1">
        <v>43398</v>
      </c>
      <c r="D16">
        <v>750.05</v>
      </c>
      <c r="E16">
        <v>759</v>
      </c>
      <c r="F16">
        <v>734.05</v>
      </c>
      <c r="G16">
        <v>739.45</v>
      </c>
      <c r="H16">
        <v>740.65</v>
      </c>
      <c r="I16">
        <v>739.45</v>
      </c>
      <c r="J16">
        <v>8128</v>
      </c>
      <c r="K16">
        <v>60814.3</v>
      </c>
      <c r="L16">
        <v>13330000</v>
      </c>
      <c r="M16">
        <v>-2125000</v>
      </c>
      <c r="N16">
        <v>738.85</v>
      </c>
      <c r="O16" s="18">
        <f t="shared" si="2"/>
        <v>-2.3506107626279239E-2</v>
      </c>
      <c r="P16" s="15">
        <v>1.9068493150684932E-2</v>
      </c>
      <c r="Q16" s="17">
        <f t="shared" si="0"/>
        <v>1.9068493150684932E-4</v>
      </c>
      <c r="R16" s="17">
        <f t="shared" si="3"/>
        <v>-2.3696792557786089E-2</v>
      </c>
      <c r="S16" s="15">
        <f t="shared" si="1"/>
        <v>-1.2030520471848549</v>
      </c>
      <c r="T16" s="1" t="b">
        <f t="shared" si="4"/>
        <v>0</v>
      </c>
    </row>
    <row r="17" spans="1:20" x14ac:dyDescent="0.3">
      <c r="A17" t="s">
        <v>14</v>
      </c>
      <c r="B17" s="1">
        <v>43397</v>
      </c>
      <c r="C17" s="1">
        <v>43398</v>
      </c>
      <c r="D17">
        <v>743.75</v>
      </c>
      <c r="E17">
        <v>750.75</v>
      </c>
      <c r="F17">
        <v>718.75</v>
      </c>
      <c r="G17">
        <v>735.2</v>
      </c>
      <c r="H17">
        <v>734.95</v>
      </c>
      <c r="I17">
        <v>735.2</v>
      </c>
      <c r="J17">
        <v>10133</v>
      </c>
      <c r="K17">
        <v>74164.429999999993</v>
      </c>
      <c r="L17">
        <v>9605000</v>
      </c>
      <c r="M17">
        <v>-3725000</v>
      </c>
      <c r="N17">
        <v>734.45</v>
      </c>
      <c r="O17" s="18">
        <f t="shared" si="2"/>
        <v>-5.747515044965853E-3</v>
      </c>
      <c r="P17" s="15">
        <v>1.9041095890410958E-2</v>
      </c>
      <c r="Q17" s="17">
        <f t="shared" si="0"/>
        <v>1.9041095890410959E-4</v>
      </c>
      <c r="R17" s="17">
        <f t="shared" si="3"/>
        <v>-5.937926003869963E-3</v>
      </c>
      <c r="S17" s="15">
        <f t="shared" si="1"/>
        <v>-0.30145995571205475</v>
      </c>
      <c r="T17" s="1" t="b">
        <f t="shared" si="4"/>
        <v>1</v>
      </c>
    </row>
    <row r="18" spans="1:20" x14ac:dyDescent="0.3">
      <c r="A18" t="s">
        <v>14</v>
      </c>
      <c r="B18" s="1">
        <v>43398</v>
      </c>
      <c r="C18" s="1">
        <v>43398</v>
      </c>
      <c r="D18">
        <v>724.75</v>
      </c>
      <c r="E18">
        <v>741.55</v>
      </c>
      <c r="F18">
        <v>717.65</v>
      </c>
      <c r="G18">
        <v>720.15</v>
      </c>
      <c r="H18">
        <v>720.95</v>
      </c>
      <c r="I18">
        <v>720.95</v>
      </c>
      <c r="J18">
        <v>12415</v>
      </c>
      <c r="K18">
        <v>90876.13</v>
      </c>
      <c r="L18">
        <v>1840000</v>
      </c>
      <c r="M18">
        <v>-7765000</v>
      </c>
      <c r="N18">
        <v>720.95</v>
      </c>
      <c r="O18" s="18">
        <f t="shared" si="2"/>
        <v>-1.9382480957562568E-2</v>
      </c>
      <c r="P18" s="15">
        <v>1.9068493150684932E-2</v>
      </c>
      <c r="Q18" s="17">
        <f t="shared" si="0"/>
        <v>1.9068493150684932E-4</v>
      </c>
      <c r="R18" s="17">
        <f t="shared" si="3"/>
        <v>-1.9573165889069419E-2</v>
      </c>
      <c r="S18" s="15">
        <f t="shared" si="1"/>
        <v>-0.99370145707743407</v>
      </c>
      <c r="T18" s="1" t="b">
        <f t="shared" si="4"/>
        <v>1</v>
      </c>
    </row>
    <row r="19" spans="1:20" x14ac:dyDescent="0.3">
      <c r="A19" t="s">
        <v>14</v>
      </c>
      <c r="B19" s="1">
        <v>43399</v>
      </c>
      <c r="C19" s="1">
        <v>43433</v>
      </c>
      <c r="D19">
        <v>725.25</v>
      </c>
      <c r="E19">
        <v>731.55</v>
      </c>
      <c r="F19">
        <v>710.1</v>
      </c>
      <c r="G19">
        <v>721.45</v>
      </c>
      <c r="H19">
        <v>721.25</v>
      </c>
      <c r="I19">
        <v>721.45</v>
      </c>
      <c r="J19">
        <v>5849</v>
      </c>
      <c r="K19">
        <v>42196.63</v>
      </c>
      <c r="L19">
        <v>18020000</v>
      </c>
      <c r="M19">
        <v>-110000</v>
      </c>
      <c r="N19">
        <v>719.8</v>
      </c>
      <c r="O19" s="18">
        <f t="shared" si="2"/>
        <v>6.9352937096886047E-4</v>
      </c>
      <c r="P19" s="15">
        <v>1.9041095890410958E-2</v>
      </c>
      <c r="Q19" s="17">
        <f t="shared" si="0"/>
        <v>1.9041095890410959E-4</v>
      </c>
      <c r="R19" s="17">
        <f t="shared" si="3"/>
        <v>5.0311841206475091E-4</v>
      </c>
      <c r="S19" s="15">
        <f t="shared" si="1"/>
        <v>2.5542597553440412E-2</v>
      </c>
      <c r="T19" s="1" t="b">
        <f t="shared" si="4"/>
        <v>0</v>
      </c>
    </row>
    <row r="20" spans="1:20" x14ac:dyDescent="0.3">
      <c r="A20" t="s">
        <v>14</v>
      </c>
      <c r="B20" s="1">
        <v>43402</v>
      </c>
      <c r="C20" s="1">
        <v>43433</v>
      </c>
      <c r="D20">
        <v>725.35</v>
      </c>
      <c r="E20">
        <v>775.5</v>
      </c>
      <c r="F20">
        <v>722.35</v>
      </c>
      <c r="G20">
        <v>772.6</v>
      </c>
      <c r="H20">
        <v>771.5</v>
      </c>
      <c r="I20">
        <v>772.6</v>
      </c>
      <c r="J20">
        <v>8720</v>
      </c>
      <c r="K20">
        <v>65923.89</v>
      </c>
      <c r="L20">
        <v>18046000</v>
      </c>
      <c r="M20">
        <v>26000</v>
      </c>
      <c r="N20">
        <v>773.05</v>
      </c>
      <c r="O20" s="18">
        <f t="shared" si="2"/>
        <v>7.0898884191558625E-2</v>
      </c>
      <c r="P20" s="15">
        <v>1.9041095890410958E-2</v>
      </c>
      <c r="Q20" s="17">
        <f t="shared" si="0"/>
        <v>1.9041095890410959E-4</v>
      </c>
      <c r="R20" s="17">
        <f t="shared" si="3"/>
        <v>7.0708473232654515E-2</v>
      </c>
      <c r="S20" s="15">
        <f t="shared" si="1"/>
        <v>3.5897674028424693</v>
      </c>
      <c r="T20" s="1" t="b">
        <f t="shared" si="4"/>
        <v>1</v>
      </c>
    </row>
    <row r="21" spans="1:20" x14ac:dyDescent="0.3">
      <c r="A21" t="s">
        <v>14</v>
      </c>
      <c r="B21" s="1">
        <v>43403</v>
      </c>
      <c r="C21" s="1">
        <v>43433</v>
      </c>
      <c r="D21">
        <v>773.4</v>
      </c>
      <c r="E21">
        <v>778</v>
      </c>
      <c r="F21">
        <v>761.85</v>
      </c>
      <c r="G21">
        <v>770.75</v>
      </c>
      <c r="H21">
        <v>773.85</v>
      </c>
      <c r="I21">
        <v>770.75</v>
      </c>
      <c r="J21">
        <v>4910</v>
      </c>
      <c r="K21">
        <v>37761.269999999997</v>
      </c>
      <c r="L21">
        <v>17965000</v>
      </c>
      <c r="M21">
        <v>-81000</v>
      </c>
      <c r="N21">
        <v>770.5</v>
      </c>
      <c r="O21" s="18">
        <f t="shared" si="2"/>
        <v>-2.3945120372767573E-3</v>
      </c>
      <c r="P21" s="15">
        <v>1.9068493150684932E-2</v>
      </c>
      <c r="Q21" s="17">
        <f t="shared" si="0"/>
        <v>1.9068493150684932E-4</v>
      </c>
      <c r="R21" s="17">
        <f t="shared" si="3"/>
        <v>-2.5851969687836068E-3</v>
      </c>
      <c r="S21" s="15">
        <f t="shared" si="1"/>
        <v>-0.13124672877508484</v>
      </c>
      <c r="T21" s="1" t="b">
        <f t="shared" si="4"/>
        <v>0</v>
      </c>
    </row>
    <row r="22" spans="1:20" x14ac:dyDescent="0.3">
      <c r="A22" t="s">
        <v>14</v>
      </c>
      <c r="B22" s="1">
        <v>43404</v>
      </c>
      <c r="C22" s="1">
        <v>43433</v>
      </c>
      <c r="D22">
        <v>775.5</v>
      </c>
      <c r="E22">
        <v>796.2</v>
      </c>
      <c r="F22">
        <v>770.9</v>
      </c>
      <c r="G22">
        <v>792.95</v>
      </c>
      <c r="H22">
        <v>795.35</v>
      </c>
      <c r="I22">
        <v>792.95</v>
      </c>
      <c r="J22">
        <v>9741</v>
      </c>
      <c r="K22">
        <v>76467.070000000007</v>
      </c>
      <c r="L22">
        <v>18494000</v>
      </c>
      <c r="M22">
        <v>529000</v>
      </c>
      <c r="N22">
        <v>791.55</v>
      </c>
      <c r="O22" s="18">
        <f t="shared" si="2"/>
        <v>2.8803113850146021E-2</v>
      </c>
      <c r="P22" s="15">
        <v>1.9041095890410958E-2</v>
      </c>
      <c r="Q22" s="17">
        <f t="shared" si="0"/>
        <v>1.9041095890410959E-4</v>
      </c>
      <c r="R22" s="17">
        <f t="shared" si="3"/>
        <v>2.861270289124191E-2</v>
      </c>
      <c r="S22" s="15">
        <f t="shared" si="1"/>
        <v>1.4526257384774346</v>
      </c>
      <c r="T22" s="1" t="b">
        <f t="shared" si="4"/>
        <v>1</v>
      </c>
    </row>
    <row r="23" spans="1:20" x14ac:dyDescent="0.3">
      <c r="A23" t="s">
        <v>14</v>
      </c>
      <c r="B23" s="1">
        <v>43405</v>
      </c>
      <c r="C23" s="1">
        <v>43433</v>
      </c>
      <c r="D23">
        <v>800</v>
      </c>
      <c r="E23">
        <v>804.65</v>
      </c>
      <c r="F23">
        <v>785.1</v>
      </c>
      <c r="G23">
        <v>792.4</v>
      </c>
      <c r="H23">
        <v>792.85</v>
      </c>
      <c r="I23">
        <v>792.4</v>
      </c>
      <c r="J23">
        <v>7286</v>
      </c>
      <c r="K23">
        <v>57866.85</v>
      </c>
      <c r="L23">
        <v>18754000</v>
      </c>
      <c r="M23">
        <v>260000</v>
      </c>
      <c r="N23">
        <v>792.55</v>
      </c>
      <c r="O23" s="18">
        <f t="shared" si="2"/>
        <v>-6.9361245980209118E-4</v>
      </c>
      <c r="P23" s="15">
        <v>1.8986301369863012E-2</v>
      </c>
      <c r="Q23" s="17">
        <f t="shared" si="0"/>
        <v>1.8986301369863012E-4</v>
      </c>
      <c r="R23" s="17">
        <f t="shared" si="3"/>
        <v>-8.8347547350072126E-4</v>
      </c>
      <c r="S23" s="15">
        <f t="shared" si="1"/>
        <v>-4.4852778047526264E-2</v>
      </c>
      <c r="T23" s="1" t="b">
        <f t="shared" si="4"/>
        <v>1</v>
      </c>
    </row>
    <row r="24" spans="1:20" x14ac:dyDescent="0.3">
      <c r="A24" t="s">
        <v>14</v>
      </c>
      <c r="B24" s="1">
        <v>43406</v>
      </c>
      <c r="C24" s="1">
        <v>43433</v>
      </c>
      <c r="D24">
        <v>795</v>
      </c>
      <c r="E24">
        <v>795.7</v>
      </c>
      <c r="F24">
        <v>780.75</v>
      </c>
      <c r="G24">
        <v>784.55</v>
      </c>
      <c r="H24">
        <v>782.4</v>
      </c>
      <c r="I24">
        <v>784.55</v>
      </c>
      <c r="J24">
        <v>4643</v>
      </c>
      <c r="K24">
        <v>36571.050000000003</v>
      </c>
      <c r="L24">
        <v>18550000</v>
      </c>
      <c r="M24">
        <v>-204000</v>
      </c>
      <c r="N24">
        <v>781.4</v>
      </c>
      <c r="O24" s="18">
        <f t="shared" si="2"/>
        <v>-9.9066128218071973E-3</v>
      </c>
      <c r="P24" s="15">
        <v>1.9068493150684932E-2</v>
      </c>
      <c r="Q24" s="17">
        <f t="shared" si="0"/>
        <v>1.9068493150684932E-4</v>
      </c>
      <c r="R24" s="17">
        <f t="shared" si="3"/>
        <v>-1.0097297753314046E-2</v>
      </c>
      <c r="S24" s="15">
        <f t="shared" si="1"/>
        <v>-0.51262527211380571</v>
      </c>
      <c r="T24" s="1" t="b">
        <f t="shared" si="4"/>
        <v>0</v>
      </c>
    </row>
    <row r="25" spans="1:20" x14ac:dyDescent="0.3">
      <c r="A25" t="s">
        <v>14</v>
      </c>
      <c r="B25" s="1">
        <v>43409</v>
      </c>
      <c r="C25" s="1">
        <v>43433</v>
      </c>
      <c r="D25">
        <v>777.2</v>
      </c>
      <c r="E25">
        <v>786.75</v>
      </c>
      <c r="F25">
        <v>772.1</v>
      </c>
      <c r="G25">
        <v>782</v>
      </c>
      <c r="H25">
        <v>784.25</v>
      </c>
      <c r="I25">
        <v>782</v>
      </c>
      <c r="J25">
        <v>3309</v>
      </c>
      <c r="K25">
        <v>25770.06</v>
      </c>
      <c r="L25">
        <v>18604000</v>
      </c>
      <c r="M25">
        <v>54000</v>
      </c>
      <c r="N25">
        <v>779.15</v>
      </c>
      <c r="O25" s="18">
        <f t="shared" si="2"/>
        <v>-3.2502708559046011E-3</v>
      </c>
      <c r="P25" s="15">
        <v>1.8958904109589041E-2</v>
      </c>
      <c r="Q25" s="17">
        <f t="shared" si="0"/>
        <v>1.8958904109589041E-4</v>
      </c>
      <c r="R25" s="17">
        <f t="shared" si="3"/>
        <v>-3.4398598970004917E-3</v>
      </c>
      <c r="S25" s="15">
        <f t="shared" si="1"/>
        <v>-0.17463673537353006</v>
      </c>
      <c r="T25" s="1" t="b">
        <f t="shared" si="4"/>
        <v>1</v>
      </c>
    </row>
    <row r="26" spans="1:20" x14ac:dyDescent="0.3">
      <c r="A26" t="s">
        <v>14</v>
      </c>
      <c r="B26" s="1">
        <v>43410</v>
      </c>
      <c r="C26" s="1">
        <v>43433</v>
      </c>
      <c r="D26">
        <v>785</v>
      </c>
      <c r="E26">
        <v>794.95</v>
      </c>
      <c r="F26">
        <v>779.2</v>
      </c>
      <c r="G26">
        <v>787.95</v>
      </c>
      <c r="H26">
        <v>788</v>
      </c>
      <c r="I26">
        <v>787.95</v>
      </c>
      <c r="J26">
        <v>5128</v>
      </c>
      <c r="K26">
        <v>40369.519999999997</v>
      </c>
      <c r="L26">
        <v>18919000</v>
      </c>
      <c r="M26">
        <v>315000</v>
      </c>
      <c r="N26">
        <v>785.9</v>
      </c>
      <c r="O26" s="18">
        <f t="shared" si="2"/>
        <v>7.6086956521739715E-3</v>
      </c>
      <c r="P26" s="15">
        <v>1.9013698630136987E-2</v>
      </c>
      <c r="Q26" s="17">
        <f t="shared" si="0"/>
        <v>1.9013698630136988E-4</v>
      </c>
      <c r="R26" s="17">
        <f t="shared" si="3"/>
        <v>7.4185586658726014E-3</v>
      </c>
      <c r="S26" s="15">
        <f t="shared" si="1"/>
        <v>0.37662954462613579</v>
      </c>
      <c r="T26" s="1" t="b">
        <f t="shared" si="4"/>
        <v>1</v>
      </c>
    </row>
    <row r="27" spans="1:20" x14ac:dyDescent="0.3">
      <c r="A27" t="s">
        <v>14</v>
      </c>
      <c r="B27" s="1">
        <v>43413</v>
      </c>
      <c r="C27" s="1">
        <v>43433</v>
      </c>
      <c r="D27">
        <v>798</v>
      </c>
      <c r="E27">
        <v>818</v>
      </c>
      <c r="F27">
        <v>796</v>
      </c>
      <c r="G27">
        <v>815</v>
      </c>
      <c r="H27">
        <v>815.35</v>
      </c>
      <c r="I27">
        <v>815</v>
      </c>
      <c r="J27">
        <v>8125</v>
      </c>
      <c r="K27">
        <v>65779.820000000007</v>
      </c>
      <c r="L27">
        <v>18868000</v>
      </c>
      <c r="M27">
        <v>-159000</v>
      </c>
      <c r="N27">
        <v>815.3</v>
      </c>
      <c r="O27" s="18">
        <f t="shared" si="2"/>
        <v>3.4329589440954315E-2</v>
      </c>
      <c r="P27" s="15">
        <v>1.9041095890410958E-2</v>
      </c>
      <c r="Q27" s="17">
        <f t="shared" si="0"/>
        <v>1.9041095890410959E-4</v>
      </c>
      <c r="R27" s="17">
        <f t="shared" si="3"/>
        <v>3.4139178482050204E-2</v>
      </c>
      <c r="S27" s="15">
        <f t="shared" si="1"/>
        <v>1.7331969489915131</v>
      </c>
      <c r="T27" s="1" t="b">
        <f t="shared" si="4"/>
        <v>1</v>
      </c>
    </row>
    <row r="28" spans="1:20" x14ac:dyDescent="0.3">
      <c r="A28" t="s">
        <v>14</v>
      </c>
      <c r="B28" s="1">
        <v>43416</v>
      </c>
      <c r="C28" s="1">
        <v>43433</v>
      </c>
      <c r="D28">
        <v>818.95</v>
      </c>
      <c r="E28">
        <v>822</v>
      </c>
      <c r="F28">
        <v>792.05</v>
      </c>
      <c r="G28">
        <v>797.75</v>
      </c>
      <c r="H28">
        <v>801.5</v>
      </c>
      <c r="I28">
        <v>797.75</v>
      </c>
      <c r="J28">
        <v>7477</v>
      </c>
      <c r="K28">
        <v>60355.37</v>
      </c>
      <c r="L28">
        <v>18837000</v>
      </c>
      <c r="M28">
        <v>-31000</v>
      </c>
      <c r="N28">
        <v>795.95</v>
      </c>
      <c r="O28" s="18">
        <f t="shared" si="2"/>
        <v>-2.116564417177914E-2</v>
      </c>
      <c r="P28" s="15">
        <v>1.8958904109589041E-2</v>
      </c>
      <c r="Q28" s="17">
        <f t="shared" si="0"/>
        <v>1.8958904109589041E-4</v>
      </c>
      <c r="R28" s="17">
        <f t="shared" si="3"/>
        <v>-2.1355233212875031E-2</v>
      </c>
      <c r="S28" s="15">
        <f t="shared" si="1"/>
        <v>-1.0841744498631665</v>
      </c>
      <c r="T28" s="1" t="b">
        <f t="shared" si="4"/>
        <v>0</v>
      </c>
    </row>
    <row r="29" spans="1:20" x14ac:dyDescent="0.3">
      <c r="A29" t="s">
        <v>14</v>
      </c>
      <c r="B29" s="1">
        <v>43417</v>
      </c>
      <c r="C29" s="1">
        <v>43433</v>
      </c>
      <c r="D29">
        <v>804.95</v>
      </c>
      <c r="E29">
        <v>816.8</v>
      </c>
      <c r="F29">
        <v>760.2</v>
      </c>
      <c r="G29">
        <v>776.35</v>
      </c>
      <c r="H29">
        <v>777.05</v>
      </c>
      <c r="I29">
        <v>776.35</v>
      </c>
      <c r="J29">
        <v>15988</v>
      </c>
      <c r="K29">
        <v>124848.18</v>
      </c>
      <c r="L29">
        <v>19991000</v>
      </c>
      <c r="M29">
        <v>1154000</v>
      </c>
      <c r="N29">
        <v>774.7</v>
      </c>
      <c r="O29" s="18">
        <f t="shared" si="2"/>
        <v>-2.6825446568473806E-2</v>
      </c>
      <c r="P29" s="15">
        <v>1.8986301369863012E-2</v>
      </c>
      <c r="Q29" s="17">
        <f t="shared" si="0"/>
        <v>1.8986301369863012E-4</v>
      </c>
      <c r="R29" s="17">
        <f t="shared" si="3"/>
        <v>-2.7015309582172436E-2</v>
      </c>
      <c r="S29" s="15">
        <f t="shared" si="1"/>
        <v>-1.3715283795859678</v>
      </c>
      <c r="T29" s="1" t="b">
        <f t="shared" si="4"/>
        <v>1</v>
      </c>
    </row>
    <row r="30" spans="1:20" x14ac:dyDescent="0.3">
      <c r="A30" t="s">
        <v>14</v>
      </c>
      <c r="B30" s="1">
        <v>43418</v>
      </c>
      <c r="C30" s="1">
        <v>43433</v>
      </c>
      <c r="D30">
        <v>778</v>
      </c>
      <c r="E30">
        <v>786.75</v>
      </c>
      <c r="F30">
        <v>765.85</v>
      </c>
      <c r="G30">
        <v>784.2</v>
      </c>
      <c r="H30">
        <v>783.9</v>
      </c>
      <c r="I30">
        <v>784.2</v>
      </c>
      <c r="J30">
        <v>7175</v>
      </c>
      <c r="K30">
        <v>55704.46</v>
      </c>
      <c r="L30">
        <v>19339000</v>
      </c>
      <c r="M30">
        <v>-652000</v>
      </c>
      <c r="N30">
        <v>783.1</v>
      </c>
      <c r="O30" s="18">
        <f t="shared" si="2"/>
        <v>1.0111418818831741E-2</v>
      </c>
      <c r="P30" s="15">
        <v>1.893150684931507E-2</v>
      </c>
      <c r="Q30" s="17">
        <f t="shared" si="0"/>
        <v>1.893150684931507E-4</v>
      </c>
      <c r="R30" s="17">
        <f t="shared" si="3"/>
        <v>9.9221037503385897E-3</v>
      </c>
      <c r="S30" s="15">
        <f t="shared" si="1"/>
        <v>0.50373092477037662</v>
      </c>
      <c r="T30" s="1" t="b">
        <f t="shared" si="4"/>
        <v>1</v>
      </c>
    </row>
    <row r="31" spans="1:20" x14ac:dyDescent="0.3">
      <c r="A31" t="s">
        <v>14</v>
      </c>
      <c r="B31" s="1">
        <v>43419</v>
      </c>
      <c r="C31" s="1">
        <v>43433</v>
      </c>
      <c r="D31">
        <v>785</v>
      </c>
      <c r="E31">
        <v>793</v>
      </c>
      <c r="F31">
        <v>775.85</v>
      </c>
      <c r="G31">
        <v>780.1</v>
      </c>
      <c r="H31">
        <v>779</v>
      </c>
      <c r="I31">
        <v>780.1</v>
      </c>
      <c r="J31">
        <v>5161</v>
      </c>
      <c r="K31">
        <v>40476.26</v>
      </c>
      <c r="L31">
        <v>18935000</v>
      </c>
      <c r="M31">
        <v>-404000</v>
      </c>
      <c r="N31">
        <v>780.6</v>
      </c>
      <c r="O31" s="18">
        <f t="shared" si="2"/>
        <v>-5.2282580974241551E-3</v>
      </c>
      <c r="P31" s="15">
        <v>1.873972602739726E-2</v>
      </c>
      <c r="Q31" s="17">
        <f t="shared" si="0"/>
        <v>1.873972602739726E-4</v>
      </c>
      <c r="R31" s="17">
        <f t="shared" si="3"/>
        <v>-5.4156553576981273E-3</v>
      </c>
      <c r="S31" s="15">
        <f t="shared" si="1"/>
        <v>-0.27494502680218691</v>
      </c>
      <c r="T31" s="1" t="b">
        <f t="shared" si="4"/>
        <v>1</v>
      </c>
    </row>
    <row r="32" spans="1:20" x14ac:dyDescent="0.3">
      <c r="A32" t="s">
        <v>14</v>
      </c>
      <c r="B32" s="1">
        <v>43420</v>
      </c>
      <c r="C32" s="1">
        <v>43433</v>
      </c>
      <c r="D32">
        <v>777.05</v>
      </c>
      <c r="E32">
        <v>792.5</v>
      </c>
      <c r="F32">
        <v>772.1</v>
      </c>
      <c r="G32">
        <v>781.35</v>
      </c>
      <c r="H32">
        <v>781.75</v>
      </c>
      <c r="I32">
        <v>781.35</v>
      </c>
      <c r="J32">
        <v>4419</v>
      </c>
      <c r="K32">
        <v>34641.269999999997</v>
      </c>
      <c r="L32">
        <v>18536000</v>
      </c>
      <c r="M32">
        <v>-399000</v>
      </c>
      <c r="N32">
        <v>782.65</v>
      </c>
      <c r="O32" s="18">
        <f t="shared" si="2"/>
        <v>1.6023586719651325E-3</v>
      </c>
      <c r="P32" s="15">
        <v>1.8684931506849314E-2</v>
      </c>
      <c r="Q32" s="17">
        <f t="shared" si="0"/>
        <v>1.8684931506849313E-4</v>
      </c>
      <c r="R32" s="17">
        <f t="shared" si="3"/>
        <v>1.4155093568966393E-3</v>
      </c>
      <c r="S32" s="15">
        <f t="shared" si="1"/>
        <v>7.1863372457311087E-2</v>
      </c>
      <c r="T32" s="1" t="b">
        <f t="shared" si="4"/>
        <v>0</v>
      </c>
    </row>
    <row r="33" spans="1:20" x14ac:dyDescent="0.3">
      <c r="A33" t="s">
        <v>14</v>
      </c>
      <c r="B33" s="1">
        <v>43423</v>
      </c>
      <c r="C33" s="1">
        <v>43433</v>
      </c>
      <c r="D33">
        <v>782.5</v>
      </c>
      <c r="E33">
        <v>799.9</v>
      </c>
      <c r="F33">
        <v>782.5</v>
      </c>
      <c r="G33">
        <v>792.45</v>
      </c>
      <c r="H33">
        <v>792.9</v>
      </c>
      <c r="I33">
        <v>792.45</v>
      </c>
      <c r="J33">
        <v>5419</v>
      </c>
      <c r="K33">
        <v>42992.83</v>
      </c>
      <c r="L33">
        <v>18149000</v>
      </c>
      <c r="M33">
        <v>-387000</v>
      </c>
      <c r="N33">
        <v>794</v>
      </c>
      <c r="O33" s="18">
        <f t="shared" si="2"/>
        <v>1.4206181608754108E-2</v>
      </c>
      <c r="P33" s="15">
        <v>1.8767123287671231E-2</v>
      </c>
      <c r="Q33" s="17">
        <f t="shared" si="0"/>
        <v>1.8767123287671231E-4</v>
      </c>
      <c r="R33" s="17">
        <f t="shared" si="3"/>
        <v>1.4018510375877395E-2</v>
      </c>
      <c r="S33" s="15">
        <f t="shared" si="1"/>
        <v>0.71169959246826731</v>
      </c>
      <c r="T33" s="1" t="b">
        <f t="shared" si="4"/>
        <v>0</v>
      </c>
    </row>
    <row r="34" spans="1:20" x14ac:dyDescent="0.3">
      <c r="A34" t="s">
        <v>14</v>
      </c>
      <c r="B34" s="1">
        <v>43424</v>
      </c>
      <c r="C34" s="1">
        <v>43433</v>
      </c>
      <c r="D34">
        <v>792.4</v>
      </c>
      <c r="E34">
        <v>793.9</v>
      </c>
      <c r="F34">
        <v>775.75</v>
      </c>
      <c r="G34">
        <v>777.75</v>
      </c>
      <c r="H34">
        <v>777.45</v>
      </c>
      <c r="I34">
        <v>777.75</v>
      </c>
      <c r="J34">
        <v>4246</v>
      </c>
      <c r="K34">
        <v>33304.410000000003</v>
      </c>
      <c r="L34">
        <v>17934000</v>
      </c>
      <c r="M34">
        <v>-215000</v>
      </c>
      <c r="N34">
        <v>778.9</v>
      </c>
      <c r="O34" s="18">
        <f t="shared" si="2"/>
        <v>-1.8550066250236665E-2</v>
      </c>
      <c r="P34" s="15">
        <v>1.8712328767123289E-2</v>
      </c>
      <c r="Q34" s="17">
        <f t="shared" si="0"/>
        <v>1.8712328767123289E-4</v>
      </c>
      <c r="R34" s="17">
        <f t="shared" si="3"/>
        <v>-1.8737189537907897E-2</v>
      </c>
      <c r="S34" s="15">
        <f t="shared" si="1"/>
        <v>-0.9512601410972028</v>
      </c>
      <c r="T34" s="1" t="b">
        <f t="shared" si="4"/>
        <v>0</v>
      </c>
    </row>
    <row r="35" spans="1:20" x14ac:dyDescent="0.3">
      <c r="A35" t="s">
        <v>14</v>
      </c>
      <c r="B35" s="1">
        <v>43426</v>
      </c>
      <c r="C35" s="1">
        <v>43433</v>
      </c>
      <c r="D35">
        <v>804</v>
      </c>
      <c r="E35">
        <v>804.5</v>
      </c>
      <c r="F35">
        <v>786.75</v>
      </c>
      <c r="G35">
        <v>789.9</v>
      </c>
      <c r="H35">
        <v>789.95</v>
      </c>
      <c r="I35">
        <v>789.9</v>
      </c>
      <c r="J35">
        <v>4455</v>
      </c>
      <c r="K35">
        <v>35369.72</v>
      </c>
      <c r="L35">
        <v>16990000</v>
      </c>
      <c r="M35">
        <v>-336000</v>
      </c>
      <c r="N35">
        <v>789.8</v>
      </c>
      <c r="O35" s="18">
        <f t="shared" si="2"/>
        <v>1.562198649951781E-2</v>
      </c>
      <c r="P35" s="15">
        <v>1.8575342465753427E-2</v>
      </c>
      <c r="Q35" s="17">
        <f t="shared" si="0"/>
        <v>1.8575342465753427E-4</v>
      </c>
      <c r="R35" s="17">
        <f t="shared" si="3"/>
        <v>1.5436233074860275E-2</v>
      </c>
      <c r="S35" s="15">
        <f t="shared" si="1"/>
        <v>0.78367533311724313</v>
      </c>
      <c r="T35" s="1" t="b">
        <f t="shared" si="4"/>
        <v>0</v>
      </c>
    </row>
    <row r="36" spans="1:20" x14ac:dyDescent="0.3">
      <c r="A36" t="s">
        <v>14</v>
      </c>
      <c r="B36" s="1">
        <v>43430</v>
      </c>
      <c r="C36" s="1">
        <v>43433</v>
      </c>
      <c r="D36">
        <v>790.1</v>
      </c>
      <c r="E36">
        <v>798.75</v>
      </c>
      <c r="F36">
        <v>781.55</v>
      </c>
      <c r="G36">
        <v>795.5</v>
      </c>
      <c r="H36">
        <v>797.6</v>
      </c>
      <c r="I36">
        <v>795.5</v>
      </c>
      <c r="J36">
        <v>6419</v>
      </c>
      <c r="K36">
        <v>50662.74</v>
      </c>
      <c r="L36">
        <v>14379000</v>
      </c>
      <c r="M36">
        <v>-2611000</v>
      </c>
      <c r="N36">
        <v>796.35</v>
      </c>
      <c r="O36" s="18">
        <f t="shared" si="2"/>
        <v>7.0895050006330208E-3</v>
      </c>
      <c r="P36" s="15">
        <v>1.865753424657534E-2</v>
      </c>
      <c r="Q36" s="17">
        <f t="shared" si="0"/>
        <v>1.865753424657534E-4</v>
      </c>
      <c r="R36" s="17">
        <f t="shared" si="3"/>
        <v>6.9029296581672676E-3</v>
      </c>
      <c r="S36" s="15">
        <f t="shared" si="1"/>
        <v>0.35045180214073035</v>
      </c>
      <c r="T36" s="1" t="b">
        <f t="shared" si="4"/>
        <v>1</v>
      </c>
    </row>
    <row r="37" spans="1:20" x14ac:dyDescent="0.3">
      <c r="A37" t="s">
        <v>14</v>
      </c>
      <c r="B37" s="1">
        <v>43431</v>
      </c>
      <c r="C37" s="1">
        <v>43433</v>
      </c>
      <c r="D37">
        <v>799.45</v>
      </c>
      <c r="E37">
        <v>807</v>
      </c>
      <c r="F37">
        <v>777.45</v>
      </c>
      <c r="G37">
        <v>786.8</v>
      </c>
      <c r="H37">
        <v>784.8</v>
      </c>
      <c r="I37">
        <v>786.8</v>
      </c>
      <c r="J37">
        <v>10388</v>
      </c>
      <c r="K37">
        <v>82104.42</v>
      </c>
      <c r="L37">
        <v>10315000</v>
      </c>
      <c r="M37">
        <v>-4064000</v>
      </c>
      <c r="N37">
        <v>787.45</v>
      </c>
      <c r="O37" s="18">
        <f t="shared" si="2"/>
        <v>-1.0936517913262157E-2</v>
      </c>
      <c r="P37" s="15">
        <v>1.8547945205479453E-2</v>
      </c>
      <c r="Q37" s="17">
        <f t="shared" si="0"/>
        <v>1.8547945205479453E-4</v>
      </c>
      <c r="R37" s="17">
        <f t="shared" si="3"/>
        <v>-1.1121997365316952E-2</v>
      </c>
      <c r="S37" s="15">
        <f t="shared" si="1"/>
        <v>-0.56464779638427154</v>
      </c>
      <c r="T37" s="1" t="b">
        <f t="shared" si="4"/>
        <v>0</v>
      </c>
    </row>
    <row r="38" spans="1:20" x14ac:dyDescent="0.3">
      <c r="A38" t="s">
        <v>14</v>
      </c>
      <c r="B38" s="1">
        <v>43432</v>
      </c>
      <c r="C38" s="1">
        <v>43433</v>
      </c>
      <c r="D38">
        <v>784.75</v>
      </c>
      <c r="E38">
        <v>791.2</v>
      </c>
      <c r="F38">
        <v>777</v>
      </c>
      <c r="G38">
        <v>788.05</v>
      </c>
      <c r="H38">
        <v>786.45</v>
      </c>
      <c r="I38">
        <v>788.05</v>
      </c>
      <c r="J38">
        <v>10624</v>
      </c>
      <c r="K38">
        <v>83486.070000000007</v>
      </c>
      <c r="L38">
        <v>5745000</v>
      </c>
      <c r="M38">
        <v>-4570000</v>
      </c>
      <c r="N38">
        <v>790</v>
      </c>
      <c r="O38" s="18">
        <f t="shared" si="2"/>
        <v>1.5887137773258771E-3</v>
      </c>
      <c r="P38" s="15">
        <v>1.8493150684931507E-2</v>
      </c>
      <c r="Q38" s="17">
        <f t="shared" si="0"/>
        <v>1.8493150684931506E-4</v>
      </c>
      <c r="R38" s="17">
        <f t="shared" si="3"/>
        <v>1.4037822704765621E-3</v>
      </c>
      <c r="S38" s="15">
        <f t="shared" si="1"/>
        <v>7.1268005160628062E-2</v>
      </c>
      <c r="T38" s="1" t="b">
        <f t="shared" si="4"/>
        <v>0</v>
      </c>
    </row>
    <row r="39" spans="1:20" x14ac:dyDescent="0.3">
      <c r="A39" t="s">
        <v>14</v>
      </c>
      <c r="B39" s="1">
        <v>43433</v>
      </c>
      <c r="C39" s="1">
        <v>43433</v>
      </c>
      <c r="D39">
        <v>789.95</v>
      </c>
      <c r="E39">
        <v>805.4</v>
      </c>
      <c r="F39">
        <v>788</v>
      </c>
      <c r="G39">
        <v>792.05</v>
      </c>
      <c r="H39">
        <v>792.1</v>
      </c>
      <c r="I39">
        <v>792.15</v>
      </c>
      <c r="J39">
        <v>7752</v>
      </c>
      <c r="K39">
        <v>61713.66</v>
      </c>
      <c r="L39">
        <v>2661000</v>
      </c>
      <c r="M39">
        <v>-3084000</v>
      </c>
      <c r="N39">
        <v>792.15</v>
      </c>
      <c r="O39" s="18">
        <f t="shared" si="2"/>
        <v>5.2027155637332945E-3</v>
      </c>
      <c r="P39" s="15">
        <v>1.8520547945205478E-2</v>
      </c>
      <c r="Q39" s="17">
        <f t="shared" si="0"/>
        <v>1.8520547945205477E-4</v>
      </c>
      <c r="R39" s="17">
        <f t="shared" si="3"/>
        <v>5.0175100842812402E-3</v>
      </c>
      <c r="S39" s="15">
        <f t="shared" si="1"/>
        <v>0.25473176439154149</v>
      </c>
      <c r="T39" s="1" t="b">
        <f t="shared" si="4"/>
        <v>0</v>
      </c>
    </row>
    <row r="40" spans="1:20" x14ac:dyDescent="0.3">
      <c r="A40" t="s">
        <v>14</v>
      </c>
      <c r="B40" s="1">
        <v>43434</v>
      </c>
      <c r="C40" s="1">
        <v>43461</v>
      </c>
      <c r="D40">
        <v>792.9</v>
      </c>
      <c r="E40">
        <v>817.5</v>
      </c>
      <c r="F40">
        <v>792.15</v>
      </c>
      <c r="G40">
        <v>814.25</v>
      </c>
      <c r="H40">
        <v>813</v>
      </c>
      <c r="I40">
        <v>814.25</v>
      </c>
      <c r="J40">
        <v>8556</v>
      </c>
      <c r="K40">
        <v>69085.55</v>
      </c>
      <c r="L40">
        <v>17290000</v>
      </c>
      <c r="M40">
        <v>818000</v>
      </c>
      <c r="N40">
        <v>810.7</v>
      </c>
      <c r="O40" s="18">
        <f t="shared" si="2"/>
        <v>2.7898756548633497E-2</v>
      </c>
      <c r="P40" s="15">
        <v>1.8493150684931507E-2</v>
      </c>
      <c r="Q40" s="17">
        <f t="shared" si="0"/>
        <v>1.8493150684931506E-4</v>
      </c>
      <c r="R40" s="17">
        <f t="shared" si="3"/>
        <v>2.7713825041784181E-2</v>
      </c>
      <c r="S40" s="15">
        <f t="shared" si="1"/>
        <v>1.406991003973928</v>
      </c>
      <c r="T40" s="1" t="b">
        <f t="shared" si="4"/>
        <v>0</v>
      </c>
    </row>
    <row r="41" spans="1:20" x14ac:dyDescent="0.3">
      <c r="A41" t="s">
        <v>14</v>
      </c>
      <c r="B41" s="1">
        <v>43437</v>
      </c>
      <c r="C41" s="1">
        <v>43461</v>
      </c>
      <c r="D41">
        <v>815.65</v>
      </c>
      <c r="E41">
        <v>817.8</v>
      </c>
      <c r="F41">
        <v>800</v>
      </c>
      <c r="G41">
        <v>804.8</v>
      </c>
      <c r="H41">
        <v>801.5</v>
      </c>
      <c r="I41">
        <v>804.8</v>
      </c>
      <c r="J41">
        <v>7110</v>
      </c>
      <c r="K41">
        <v>57556.93</v>
      </c>
      <c r="L41">
        <v>17279000</v>
      </c>
      <c r="M41">
        <v>-11000</v>
      </c>
      <c r="N41">
        <v>804.85</v>
      </c>
      <c r="O41" s="18">
        <f t="shared" si="2"/>
        <v>-1.1605772182990538E-2</v>
      </c>
      <c r="P41" s="15">
        <v>1.8547945205479453E-2</v>
      </c>
      <c r="Q41" s="17">
        <f t="shared" si="0"/>
        <v>1.8547945205479453E-4</v>
      </c>
      <c r="R41" s="17">
        <f t="shared" si="3"/>
        <v>-1.1791251635045333E-2</v>
      </c>
      <c r="S41" s="15">
        <f t="shared" si="1"/>
        <v>-0.59862487228264605</v>
      </c>
      <c r="T41" s="1" t="b">
        <f t="shared" si="4"/>
        <v>1</v>
      </c>
    </row>
    <row r="42" spans="1:20" x14ac:dyDescent="0.3">
      <c r="A42" t="s">
        <v>14</v>
      </c>
      <c r="B42" s="1">
        <v>43438</v>
      </c>
      <c r="C42" s="1">
        <v>43461</v>
      </c>
      <c r="D42">
        <v>801.5</v>
      </c>
      <c r="E42">
        <v>834.3</v>
      </c>
      <c r="F42">
        <v>800.2</v>
      </c>
      <c r="G42">
        <v>827.6</v>
      </c>
      <c r="H42">
        <v>825.8</v>
      </c>
      <c r="I42">
        <v>827.6</v>
      </c>
      <c r="J42">
        <v>14063</v>
      </c>
      <c r="K42">
        <v>115692.37</v>
      </c>
      <c r="L42">
        <v>17617000</v>
      </c>
      <c r="M42">
        <v>338000</v>
      </c>
      <c r="N42">
        <v>823.55</v>
      </c>
      <c r="O42" s="18">
        <f t="shared" si="2"/>
        <v>2.8330019880715793E-2</v>
      </c>
      <c r="P42" s="15">
        <v>1.8520547945205478E-2</v>
      </c>
      <c r="Q42" s="17">
        <f t="shared" si="0"/>
        <v>1.8520547945205477E-4</v>
      </c>
      <c r="R42" s="17">
        <f t="shared" si="3"/>
        <v>2.8144814401263738E-2</v>
      </c>
      <c r="S42" s="15">
        <f t="shared" si="1"/>
        <v>1.4288717133556881</v>
      </c>
      <c r="T42" s="1" t="b">
        <f t="shared" si="4"/>
        <v>0</v>
      </c>
    </row>
    <row r="43" spans="1:20" x14ac:dyDescent="0.3">
      <c r="A43" t="s">
        <v>14</v>
      </c>
      <c r="B43" s="1">
        <v>43439</v>
      </c>
      <c r="C43" s="1">
        <v>43461</v>
      </c>
      <c r="D43">
        <v>829.4</v>
      </c>
      <c r="E43">
        <v>829.4</v>
      </c>
      <c r="F43">
        <v>794.8</v>
      </c>
      <c r="G43">
        <v>800.2</v>
      </c>
      <c r="H43">
        <v>800</v>
      </c>
      <c r="I43">
        <v>800.2</v>
      </c>
      <c r="J43">
        <v>9389</v>
      </c>
      <c r="K43">
        <v>76217.16</v>
      </c>
      <c r="L43">
        <v>18045000</v>
      </c>
      <c r="M43">
        <v>428000</v>
      </c>
      <c r="N43">
        <v>796.35</v>
      </c>
      <c r="O43" s="18">
        <f t="shared" si="2"/>
        <v>-3.3107781536974357E-2</v>
      </c>
      <c r="P43" s="15">
        <v>1.8410958904109587E-2</v>
      </c>
      <c r="Q43" s="17">
        <f t="shared" si="0"/>
        <v>1.8410958904109588E-4</v>
      </c>
      <c r="R43" s="17">
        <f t="shared" si="3"/>
        <v>-3.3291891126015452E-2</v>
      </c>
      <c r="S43" s="15">
        <f t="shared" si="1"/>
        <v>-1.6901813895757927</v>
      </c>
      <c r="T43" s="1" t="b">
        <f t="shared" si="4"/>
        <v>1</v>
      </c>
    </row>
    <row r="44" spans="1:20" x14ac:dyDescent="0.3">
      <c r="A44" t="s">
        <v>14</v>
      </c>
      <c r="B44" s="1">
        <v>43440</v>
      </c>
      <c r="C44" s="1">
        <v>43461</v>
      </c>
      <c r="D44">
        <v>792.5</v>
      </c>
      <c r="E44">
        <v>795.55</v>
      </c>
      <c r="F44">
        <v>750.65</v>
      </c>
      <c r="G44">
        <v>753.95</v>
      </c>
      <c r="H44">
        <v>750.7</v>
      </c>
      <c r="I44">
        <v>753.95</v>
      </c>
      <c r="J44">
        <v>15832</v>
      </c>
      <c r="K44">
        <v>121565.24</v>
      </c>
      <c r="L44">
        <v>18130000</v>
      </c>
      <c r="M44">
        <v>85000</v>
      </c>
      <c r="N44">
        <v>752.35</v>
      </c>
      <c r="O44" s="18">
        <f t="shared" si="2"/>
        <v>-5.7798050487378155E-2</v>
      </c>
      <c r="P44" s="15">
        <v>1.8383561643835616E-2</v>
      </c>
      <c r="Q44" s="17">
        <f t="shared" si="0"/>
        <v>1.8383561643835618E-4</v>
      </c>
      <c r="R44" s="17">
        <f t="shared" si="3"/>
        <v>-5.7981886103816514E-2</v>
      </c>
      <c r="S44" s="15">
        <f t="shared" si="1"/>
        <v>-2.9436568939333507</v>
      </c>
      <c r="T44" s="1" t="b">
        <f t="shared" si="4"/>
        <v>1</v>
      </c>
    </row>
    <row r="45" spans="1:20" x14ac:dyDescent="0.3">
      <c r="A45" t="s">
        <v>14</v>
      </c>
      <c r="B45" s="1">
        <v>43441</v>
      </c>
      <c r="C45" s="1">
        <v>43461</v>
      </c>
      <c r="D45">
        <v>754.75</v>
      </c>
      <c r="E45">
        <v>772.1</v>
      </c>
      <c r="F45">
        <v>735.4</v>
      </c>
      <c r="G45">
        <v>754.7</v>
      </c>
      <c r="H45">
        <v>757</v>
      </c>
      <c r="I45">
        <v>754.7</v>
      </c>
      <c r="J45">
        <v>12315</v>
      </c>
      <c r="K45">
        <v>93214.33</v>
      </c>
      <c r="L45">
        <v>18058000</v>
      </c>
      <c r="M45">
        <v>-72000</v>
      </c>
      <c r="N45">
        <v>751.35</v>
      </c>
      <c r="O45" s="18">
        <f t="shared" si="2"/>
        <v>9.9476092579083497E-4</v>
      </c>
      <c r="P45" s="15">
        <v>1.8328767123287671E-2</v>
      </c>
      <c r="Q45" s="17">
        <f t="shared" si="0"/>
        <v>1.832876712328767E-4</v>
      </c>
      <c r="R45" s="17">
        <f t="shared" si="3"/>
        <v>8.1147325455795832E-4</v>
      </c>
      <c r="S45" s="15">
        <f t="shared" si="1"/>
        <v>4.1197329037298024E-2</v>
      </c>
      <c r="T45" s="1" t="b">
        <f t="shared" si="4"/>
        <v>1</v>
      </c>
    </row>
    <row r="46" spans="1:20" x14ac:dyDescent="0.3">
      <c r="A46" t="s">
        <v>14</v>
      </c>
      <c r="B46" s="1">
        <v>43444</v>
      </c>
      <c r="C46" s="1">
        <v>43461</v>
      </c>
      <c r="D46">
        <v>740.45</v>
      </c>
      <c r="E46">
        <v>756.4</v>
      </c>
      <c r="F46">
        <v>726.55</v>
      </c>
      <c r="G46">
        <v>735.15</v>
      </c>
      <c r="H46">
        <v>735.45</v>
      </c>
      <c r="I46">
        <v>735.15</v>
      </c>
      <c r="J46">
        <v>7807</v>
      </c>
      <c r="K46">
        <v>57701.14</v>
      </c>
      <c r="L46">
        <v>18003000</v>
      </c>
      <c r="M46">
        <v>-55000</v>
      </c>
      <c r="N46">
        <v>733.3</v>
      </c>
      <c r="O46" s="18">
        <f t="shared" si="2"/>
        <v>-2.5904332847489157E-2</v>
      </c>
      <c r="P46" s="15">
        <v>1.8383561643835616E-2</v>
      </c>
      <c r="Q46" s="17">
        <f t="shared" si="0"/>
        <v>1.8383561643835618E-4</v>
      </c>
      <c r="R46" s="17">
        <f t="shared" si="3"/>
        <v>-2.6088168463927513E-2</v>
      </c>
      <c r="S46" s="15">
        <f t="shared" si="1"/>
        <v>-1.324458759610444</v>
      </c>
      <c r="T46" s="1" t="b">
        <f t="shared" si="4"/>
        <v>1</v>
      </c>
    </row>
    <row r="47" spans="1:20" x14ac:dyDescent="0.3">
      <c r="A47" t="s">
        <v>14</v>
      </c>
      <c r="B47" s="1">
        <v>43445</v>
      </c>
      <c r="C47" s="1">
        <v>43461</v>
      </c>
      <c r="D47">
        <v>725.2</v>
      </c>
      <c r="E47">
        <v>746.6</v>
      </c>
      <c r="F47">
        <v>723.45</v>
      </c>
      <c r="G47">
        <v>738.25</v>
      </c>
      <c r="H47">
        <v>739.1</v>
      </c>
      <c r="I47">
        <v>738.25</v>
      </c>
      <c r="J47">
        <v>7953</v>
      </c>
      <c r="K47">
        <v>58566.04</v>
      </c>
      <c r="L47">
        <v>19094000</v>
      </c>
      <c r="M47">
        <v>1091000</v>
      </c>
      <c r="N47">
        <v>734.55</v>
      </c>
      <c r="O47" s="18">
        <f t="shared" si="2"/>
        <v>4.2168264979936376E-3</v>
      </c>
      <c r="P47" s="15">
        <v>1.8383561643835616E-2</v>
      </c>
      <c r="Q47" s="17">
        <f t="shared" si="0"/>
        <v>1.8383561643835618E-4</v>
      </c>
      <c r="R47" s="17">
        <f t="shared" si="3"/>
        <v>4.0329908815552812E-3</v>
      </c>
      <c r="S47" s="15">
        <f t="shared" si="1"/>
        <v>0.20474914166131478</v>
      </c>
      <c r="T47" s="1" t="b">
        <f t="shared" si="4"/>
        <v>1</v>
      </c>
    </row>
    <row r="48" spans="1:20" x14ac:dyDescent="0.3">
      <c r="A48" t="s">
        <v>14</v>
      </c>
      <c r="B48" s="1">
        <v>43446</v>
      </c>
      <c r="C48" s="1">
        <v>43461</v>
      </c>
      <c r="D48">
        <v>736.75</v>
      </c>
      <c r="E48">
        <v>749.75</v>
      </c>
      <c r="F48">
        <v>731.55</v>
      </c>
      <c r="G48">
        <v>743.75</v>
      </c>
      <c r="H48">
        <v>744.05</v>
      </c>
      <c r="I48">
        <v>743.75</v>
      </c>
      <c r="J48">
        <v>6463</v>
      </c>
      <c r="K48">
        <v>47983</v>
      </c>
      <c r="L48">
        <v>19316000</v>
      </c>
      <c r="M48">
        <v>222000</v>
      </c>
      <c r="N48">
        <v>740</v>
      </c>
      <c r="O48" s="18">
        <f t="shared" si="2"/>
        <v>7.4500507958008806E-3</v>
      </c>
      <c r="P48" s="15">
        <v>1.8356164383561645E-2</v>
      </c>
      <c r="Q48" s="17">
        <f t="shared" si="0"/>
        <v>1.8356164383561647E-4</v>
      </c>
      <c r="R48" s="17">
        <f t="shared" si="3"/>
        <v>7.2664891519652643E-3</v>
      </c>
      <c r="S48" s="15">
        <f t="shared" si="1"/>
        <v>0.36890919430553865</v>
      </c>
      <c r="T48" s="1" t="b">
        <f t="shared" si="4"/>
        <v>1</v>
      </c>
    </row>
    <row r="49" spans="1:20" x14ac:dyDescent="0.3">
      <c r="A49" t="s">
        <v>14</v>
      </c>
      <c r="B49" s="1">
        <v>43447</v>
      </c>
      <c r="C49" s="1">
        <v>43461</v>
      </c>
      <c r="D49">
        <v>750.45</v>
      </c>
      <c r="E49">
        <v>761.35</v>
      </c>
      <c r="F49">
        <v>744.1</v>
      </c>
      <c r="G49">
        <v>752.65</v>
      </c>
      <c r="H49">
        <v>751.3</v>
      </c>
      <c r="I49">
        <v>752.65</v>
      </c>
      <c r="J49">
        <v>5980</v>
      </c>
      <c r="K49">
        <v>44989.78</v>
      </c>
      <c r="L49">
        <v>19338000</v>
      </c>
      <c r="M49">
        <v>22000</v>
      </c>
      <c r="N49">
        <v>750.6</v>
      </c>
      <c r="O49" s="18">
        <f t="shared" si="2"/>
        <v>1.1966386554621818E-2</v>
      </c>
      <c r="P49" s="15">
        <v>1.8356164383561645E-2</v>
      </c>
      <c r="Q49" s="17">
        <f t="shared" si="0"/>
        <v>1.8356164383561647E-4</v>
      </c>
      <c r="R49" s="17">
        <f t="shared" si="3"/>
        <v>1.1782824910786201E-2</v>
      </c>
      <c r="S49" s="15">
        <f t="shared" si="1"/>
        <v>0.5981970596220807</v>
      </c>
      <c r="T49" s="1" t="b">
        <f t="shared" si="4"/>
        <v>1</v>
      </c>
    </row>
    <row r="50" spans="1:20" x14ac:dyDescent="0.3">
      <c r="A50" t="s">
        <v>14</v>
      </c>
      <c r="B50" s="1">
        <v>43448</v>
      </c>
      <c r="C50" s="1">
        <v>43461</v>
      </c>
      <c r="D50">
        <v>746.05</v>
      </c>
      <c r="E50">
        <v>748.6</v>
      </c>
      <c r="F50">
        <v>717.4</v>
      </c>
      <c r="G50">
        <v>729.2</v>
      </c>
      <c r="H50">
        <v>728.15</v>
      </c>
      <c r="I50">
        <v>729.2</v>
      </c>
      <c r="J50">
        <v>10579</v>
      </c>
      <c r="K50">
        <v>77321.289999999994</v>
      </c>
      <c r="L50">
        <v>20242000</v>
      </c>
      <c r="M50">
        <v>904000</v>
      </c>
      <c r="N50">
        <v>726.2</v>
      </c>
      <c r="O50" s="18">
        <f t="shared" si="2"/>
        <v>-3.1156580083704154E-2</v>
      </c>
      <c r="P50" s="15">
        <v>1.8301369863013697E-2</v>
      </c>
      <c r="Q50" s="17">
        <f t="shared" si="0"/>
        <v>1.8301369863013697E-4</v>
      </c>
      <c r="R50" s="17">
        <f t="shared" si="3"/>
        <v>-3.1339593782334293E-2</v>
      </c>
      <c r="S50" s="15">
        <f t="shared" si="1"/>
        <v>-1.5910660637230771</v>
      </c>
      <c r="T50" s="1" t="b">
        <f t="shared" si="4"/>
        <v>1</v>
      </c>
    </row>
    <row r="51" spans="1:20" x14ac:dyDescent="0.3">
      <c r="A51" t="s">
        <v>14</v>
      </c>
      <c r="B51" s="1">
        <v>43451</v>
      </c>
      <c r="C51" s="1">
        <v>43461</v>
      </c>
      <c r="D51">
        <v>735.25</v>
      </c>
      <c r="E51">
        <v>753.7</v>
      </c>
      <c r="F51">
        <v>735.25</v>
      </c>
      <c r="G51">
        <v>748.95</v>
      </c>
      <c r="H51">
        <v>748.5</v>
      </c>
      <c r="I51">
        <v>748.95</v>
      </c>
      <c r="J51">
        <v>10209</v>
      </c>
      <c r="K51">
        <v>75981.19</v>
      </c>
      <c r="L51">
        <v>20870000</v>
      </c>
      <c r="M51">
        <v>628000</v>
      </c>
      <c r="N51">
        <v>745.65</v>
      </c>
      <c r="O51" s="18">
        <f t="shared" si="2"/>
        <v>2.7084476138233678E-2</v>
      </c>
      <c r="P51" s="15">
        <v>1.8383561643835616E-2</v>
      </c>
      <c r="Q51" s="17">
        <f t="shared" si="0"/>
        <v>1.8383561643835618E-4</v>
      </c>
      <c r="R51" s="17">
        <f t="shared" si="3"/>
        <v>2.6900640521795322E-2</v>
      </c>
      <c r="S51" s="15">
        <f t="shared" si="1"/>
        <v>1.3657067964540293</v>
      </c>
      <c r="T51" s="1" t="b">
        <f t="shared" si="4"/>
        <v>1</v>
      </c>
    </row>
    <row r="52" spans="1:20" x14ac:dyDescent="0.3">
      <c r="A52" t="s">
        <v>14</v>
      </c>
      <c r="B52" s="1">
        <v>43452</v>
      </c>
      <c r="C52" s="1">
        <v>43461</v>
      </c>
      <c r="D52">
        <v>735.05</v>
      </c>
      <c r="E52">
        <v>748</v>
      </c>
      <c r="F52">
        <v>731.2</v>
      </c>
      <c r="G52">
        <v>737.5</v>
      </c>
      <c r="H52">
        <v>736.7</v>
      </c>
      <c r="I52">
        <v>737.5</v>
      </c>
      <c r="J52">
        <v>5049</v>
      </c>
      <c r="K52">
        <v>37253.32</v>
      </c>
      <c r="L52">
        <v>20973000</v>
      </c>
      <c r="M52">
        <v>103000</v>
      </c>
      <c r="N52">
        <v>735.7</v>
      </c>
      <c r="O52" s="18">
        <f t="shared" si="2"/>
        <v>-1.5288069964617191E-2</v>
      </c>
      <c r="P52" s="15">
        <v>1.8356164383561645E-2</v>
      </c>
      <c r="Q52" s="17">
        <f t="shared" si="0"/>
        <v>1.8356164383561647E-4</v>
      </c>
      <c r="R52" s="17">
        <f t="shared" si="3"/>
        <v>-1.5471631608452809E-2</v>
      </c>
      <c r="S52" s="15">
        <f t="shared" si="1"/>
        <v>-0.78547246571238183</v>
      </c>
      <c r="T52" s="1" t="b">
        <f t="shared" si="4"/>
        <v>1</v>
      </c>
    </row>
    <row r="53" spans="1:20" x14ac:dyDescent="0.3">
      <c r="A53" t="s">
        <v>14</v>
      </c>
      <c r="B53" s="1">
        <v>43453</v>
      </c>
      <c r="C53" s="1">
        <v>43461</v>
      </c>
      <c r="D53">
        <v>738.2</v>
      </c>
      <c r="E53">
        <v>742.5</v>
      </c>
      <c r="F53">
        <v>732.35</v>
      </c>
      <c r="G53">
        <v>736.4</v>
      </c>
      <c r="H53">
        <v>736.8</v>
      </c>
      <c r="I53">
        <v>736.4</v>
      </c>
      <c r="J53">
        <v>4302</v>
      </c>
      <c r="K53">
        <v>31715.19</v>
      </c>
      <c r="L53">
        <v>20657000</v>
      </c>
      <c r="M53">
        <v>-316000</v>
      </c>
      <c r="N53">
        <v>734.35</v>
      </c>
      <c r="O53" s="18">
        <f t="shared" si="2"/>
        <v>-1.4915254237288444E-3</v>
      </c>
      <c r="P53" s="15">
        <v>1.821917808219178E-2</v>
      </c>
      <c r="Q53" s="17">
        <f t="shared" si="0"/>
        <v>1.8219178082191782E-4</v>
      </c>
      <c r="R53" s="17">
        <f t="shared" si="3"/>
        <v>-1.6737172045507621E-3</v>
      </c>
      <c r="S53" s="15">
        <f t="shared" si="1"/>
        <v>-8.4972213198604624E-2</v>
      </c>
      <c r="T53" s="1" t="b">
        <f t="shared" si="4"/>
        <v>1</v>
      </c>
    </row>
    <row r="54" spans="1:20" x14ac:dyDescent="0.3">
      <c r="A54" t="s">
        <v>14</v>
      </c>
      <c r="B54" s="1">
        <v>43454</v>
      </c>
      <c r="C54" s="1">
        <v>43461</v>
      </c>
      <c r="D54">
        <v>727.35</v>
      </c>
      <c r="E54">
        <v>738.45</v>
      </c>
      <c r="F54">
        <v>723.05</v>
      </c>
      <c r="G54">
        <v>728.3</v>
      </c>
      <c r="H54">
        <v>729</v>
      </c>
      <c r="I54">
        <v>728.3</v>
      </c>
      <c r="J54">
        <v>6102</v>
      </c>
      <c r="K54">
        <v>44626.32</v>
      </c>
      <c r="L54">
        <v>20180000</v>
      </c>
      <c r="M54">
        <v>-477000</v>
      </c>
      <c r="N54">
        <v>725.6</v>
      </c>
      <c r="O54" s="18">
        <f t="shared" si="2"/>
        <v>-1.0999456816947343E-2</v>
      </c>
      <c r="P54" s="15">
        <v>1.8164383561643835E-2</v>
      </c>
      <c r="Q54" s="17">
        <f t="shared" si="0"/>
        <v>1.8164383561643834E-4</v>
      </c>
      <c r="R54" s="17">
        <f t="shared" si="3"/>
        <v>-1.118110065256378E-2</v>
      </c>
      <c r="S54" s="15">
        <f t="shared" si="1"/>
        <v>-0.56764838520000516</v>
      </c>
      <c r="T54" s="1" t="b">
        <f t="shared" si="4"/>
        <v>1</v>
      </c>
    </row>
    <row r="55" spans="1:20" x14ac:dyDescent="0.3">
      <c r="A55" t="s">
        <v>14</v>
      </c>
      <c r="B55" s="1">
        <v>43455</v>
      </c>
      <c r="C55" s="1">
        <v>43461</v>
      </c>
      <c r="D55">
        <v>727.5</v>
      </c>
      <c r="E55">
        <v>734.5</v>
      </c>
      <c r="F55">
        <v>716.4</v>
      </c>
      <c r="G55">
        <v>722.1</v>
      </c>
      <c r="H55">
        <v>718.5</v>
      </c>
      <c r="I55">
        <v>722.1</v>
      </c>
      <c r="J55">
        <v>8613</v>
      </c>
      <c r="K55">
        <v>62319.29</v>
      </c>
      <c r="L55">
        <v>17259000</v>
      </c>
      <c r="M55">
        <v>-2921000</v>
      </c>
      <c r="N55">
        <v>720.65</v>
      </c>
      <c r="O55" s="18">
        <f t="shared" si="2"/>
        <v>-8.5129754222160268E-3</v>
      </c>
      <c r="P55" s="15">
        <v>1.8164383561643835E-2</v>
      </c>
      <c r="Q55" s="17">
        <f t="shared" si="0"/>
        <v>1.8164383561643834E-4</v>
      </c>
      <c r="R55" s="17">
        <f t="shared" si="3"/>
        <v>-8.6946192578324644E-3</v>
      </c>
      <c r="S55" s="15">
        <f t="shared" si="1"/>
        <v>-0.44141330402081469</v>
      </c>
      <c r="T55" s="1" t="b">
        <f t="shared" si="4"/>
        <v>1</v>
      </c>
    </row>
    <row r="56" spans="1:20" x14ac:dyDescent="0.3">
      <c r="A56" t="s">
        <v>14</v>
      </c>
      <c r="B56" s="1">
        <v>43458</v>
      </c>
      <c r="C56" s="1">
        <v>43461</v>
      </c>
      <c r="D56">
        <v>727.6</v>
      </c>
      <c r="E56">
        <v>740.7</v>
      </c>
      <c r="F56">
        <v>714.15</v>
      </c>
      <c r="G56">
        <v>716.95</v>
      </c>
      <c r="H56">
        <v>716</v>
      </c>
      <c r="I56">
        <v>716.95</v>
      </c>
      <c r="J56">
        <v>16656</v>
      </c>
      <c r="K56">
        <v>120935.65</v>
      </c>
      <c r="L56">
        <v>12067000</v>
      </c>
      <c r="M56">
        <v>-5192000</v>
      </c>
      <c r="N56">
        <v>715.4</v>
      </c>
      <c r="O56" s="18">
        <f t="shared" si="2"/>
        <v>-7.1319761805843747E-3</v>
      </c>
      <c r="P56" s="15">
        <v>1.8246575342465755E-2</v>
      </c>
      <c r="Q56" s="17">
        <f t="shared" si="0"/>
        <v>1.8246575342465755E-4</v>
      </c>
      <c r="R56" s="17">
        <f t="shared" si="3"/>
        <v>-7.3144419340090321E-3</v>
      </c>
      <c r="S56" s="15">
        <f t="shared" si="1"/>
        <v>-0.37134368802300211</v>
      </c>
      <c r="T56" s="1" t="b">
        <f t="shared" si="4"/>
        <v>1</v>
      </c>
    </row>
    <row r="57" spans="1:20" x14ac:dyDescent="0.3">
      <c r="A57" t="s">
        <v>14</v>
      </c>
      <c r="B57" s="1">
        <v>43460</v>
      </c>
      <c r="C57" s="1">
        <v>43461</v>
      </c>
      <c r="D57">
        <v>715.4</v>
      </c>
      <c r="E57">
        <v>721.2</v>
      </c>
      <c r="F57">
        <v>698.6</v>
      </c>
      <c r="G57">
        <v>719.5</v>
      </c>
      <c r="H57">
        <v>719.6</v>
      </c>
      <c r="I57">
        <v>719.5</v>
      </c>
      <c r="J57">
        <v>12106</v>
      </c>
      <c r="K57">
        <v>86160.14</v>
      </c>
      <c r="L57">
        <v>6696000</v>
      </c>
      <c r="M57">
        <v>-5371000</v>
      </c>
      <c r="N57">
        <v>718.5</v>
      </c>
      <c r="O57" s="18">
        <f t="shared" si="2"/>
        <v>3.5567333844758412E-3</v>
      </c>
      <c r="P57" s="15">
        <v>1.8246575342465755E-2</v>
      </c>
      <c r="Q57" s="17">
        <f t="shared" si="0"/>
        <v>1.8246575342465755E-4</v>
      </c>
      <c r="R57" s="17">
        <f t="shared" si="3"/>
        <v>3.3742676310511838E-3</v>
      </c>
      <c r="S57" s="15">
        <f t="shared" si="1"/>
        <v>0.17130671044980336</v>
      </c>
      <c r="T57" s="1" t="b">
        <f t="shared" si="4"/>
        <v>1</v>
      </c>
    </row>
    <row r="58" spans="1:20" x14ac:dyDescent="0.3">
      <c r="A58" t="s">
        <v>14</v>
      </c>
      <c r="B58" s="1">
        <v>43461</v>
      </c>
      <c r="C58" s="1">
        <v>43461</v>
      </c>
      <c r="D58">
        <v>721.7</v>
      </c>
      <c r="E58">
        <v>727.7</v>
      </c>
      <c r="F58">
        <v>711.4</v>
      </c>
      <c r="G58">
        <v>712.65</v>
      </c>
      <c r="H58">
        <v>711.9</v>
      </c>
      <c r="I58">
        <v>711.85</v>
      </c>
      <c r="J58">
        <v>7019</v>
      </c>
      <c r="K58">
        <v>50620.24</v>
      </c>
      <c r="L58">
        <v>3645000</v>
      </c>
      <c r="M58">
        <v>-3051000</v>
      </c>
      <c r="N58">
        <v>711.85</v>
      </c>
      <c r="O58" s="18">
        <f t="shared" si="2"/>
        <v>-1.0632383599721998E-2</v>
      </c>
      <c r="P58" s="15">
        <v>1.8273972602739726E-2</v>
      </c>
      <c r="Q58" s="17">
        <f t="shared" si="0"/>
        <v>1.8273972602739726E-4</v>
      </c>
      <c r="R58" s="17">
        <f t="shared" si="3"/>
        <v>-1.0815123325749396E-2</v>
      </c>
      <c r="S58" s="15">
        <f t="shared" si="1"/>
        <v>-0.54906824313336833</v>
      </c>
      <c r="T58" s="1" t="b">
        <f t="shared" si="4"/>
        <v>1</v>
      </c>
    </row>
    <row r="59" spans="1:20" x14ac:dyDescent="0.3">
      <c r="A59" t="s">
        <v>14</v>
      </c>
      <c r="B59" s="1">
        <v>43462</v>
      </c>
      <c r="C59" s="1">
        <v>43496</v>
      </c>
      <c r="D59">
        <v>718.35</v>
      </c>
      <c r="E59">
        <v>731.4</v>
      </c>
      <c r="F59">
        <v>718.35</v>
      </c>
      <c r="G59">
        <v>727.3</v>
      </c>
      <c r="H59">
        <v>726.8</v>
      </c>
      <c r="I59">
        <v>727.3</v>
      </c>
      <c r="J59">
        <v>5094</v>
      </c>
      <c r="K59">
        <v>37020.639999999999</v>
      </c>
      <c r="L59">
        <v>21023000</v>
      </c>
      <c r="M59">
        <v>-132000</v>
      </c>
      <c r="N59">
        <v>723.95</v>
      </c>
      <c r="O59" s="18">
        <f t="shared" si="2"/>
        <v>2.1704010676406451E-2</v>
      </c>
      <c r="P59" s="15">
        <v>1.8273972602739726E-2</v>
      </c>
      <c r="Q59" s="17">
        <f t="shared" si="0"/>
        <v>1.8273972602739726E-4</v>
      </c>
      <c r="R59" s="17">
        <f t="shared" si="3"/>
        <v>2.1521270950379055E-2</v>
      </c>
      <c r="S59" s="15">
        <f t="shared" si="1"/>
        <v>1.0926039467888391</v>
      </c>
      <c r="T59" s="1" t="b">
        <f t="shared" si="4"/>
        <v>0</v>
      </c>
    </row>
    <row r="60" spans="1:20" x14ac:dyDescent="0.3">
      <c r="A60" t="s">
        <v>14</v>
      </c>
      <c r="B60" s="1">
        <v>43465</v>
      </c>
      <c r="C60" s="1">
        <v>43496</v>
      </c>
      <c r="D60">
        <v>733.8</v>
      </c>
      <c r="E60">
        <v>737.4</v>
      </c>
      <c r="F60">
        <v>729.65</v>
      </c>
      <c r="G60">
        <v>735.8</v>
      </c>
      <c r="H60">
        <v>735.05</v>
      </c>
      <c r="I60">
        <v>735.8</v>
      </c>
      <c r="J60">
        <v>4107</v>
      </c>
      <c r="K60">
        <v>30129.81</v>
      </c>
      <c r="L60">
        <v>20949000</v>
      </c>
      <c r="M60">
        <v>-74000</v>
      </c>
      <c r="N60">
        <v>732.95</v>
      </c>
      <c r="O60" s="18">
        <f t="shared" si="2"/>
        <v>1.1687061735184931E-2</v>
      </c>
      <c r="P60" s="15">
        <v>1.8273972602739726E-2</v>
      </c>
      <c r="Q60" s="17">
        <f t="shared" si="0"/>
        <v>1.8273972602739726E-4</v>
      </c>
      <c r="R60" s="17">
        <f t="shared" si="3"/>
        <v>1.1504322009157533E-2</v>
      </c>
      <c r="S60" s="15">
        <f t="shared" si="1"/>
        <v>0.58405786820475103</v>
      </c>
      <c r="T60" s="1" t="b">
        <f t="shared" si="4"/>
        <v>1</v>
      </c>
    </row>
    <row r="61" spans="1:20" x14ac:dyDescent="0.3">
      <c r="A61" t="s">
        <v>14</v>
      </c>
      <c r="B61" s="1">
        <v>43466</v>
      </c>
      <c r="C61" s="1">
        <v>43496</v>
      </c>
      <c r="D61">
        <v>736.8</v>
      </c>
      <c r="E61">
        <v>740</v>
      </c>
      <c r="F61">
        <v>732.15</v>
      </c>
      <c r="G61">
        <v>736.15</v>
      </c>
      <c r="H61">
        <v>734.75</v>
      </c>
      <c r="I61">
        <v>736.15</v>
      </c>
      <c r="J61">
        <v>2901</v>
      </c>
      <c r="K61">
        <v>21361.81</v>
      </c>
      <c r="L61">
        <v>20862000</v>
      </c>
      <c r="M61">
        <v>-87000</v>
      </c>
      <c r="N61">
        <v>733.15</v>
      </c>
      <c r="O61" s="18">
        <f t="shared" si="2"/>
        <v>4.7567273715686702E-4</v>
      </c>
      <c r="P61" s="15">
        <v>1.8273972602739726E-2</v>
      </c>
      <c r="Q61" s="17">
        <f t="shared" si="0"/>
        <v>1.8273972602739726E-4</v>
      </c>
      <c r="R61" s="17">
        <f t="shared" si="3"/>
        <v>2.9293301112946974E-4</v>
      </c>
      <c r="S61" s="15">
        <f t="shared" si="1"/>
        <v>1.487178730488314E-2</v>
      </c>
      <c r="T61" s="1" t="b">
        <f t="shared" si="4"/>
        <v>1</v>
      </c>
    </row>
    <row r="62" spans="1:20" x14ac:dyDescent="0.3">
      <c r="A62" t="s">
        <v>14</v>
      </c>
      <c r="B62" s="1">
        <v>43467</v>
      </c>
      <c r="C62" s="1">
        <v>43496</v>
      </c>
      <c r="D62">
        <v>730.2</v>
      </c>
      <c r="E62">
        <v>735.7</v>
      </c>
      <c r="F62">
        <v>721</v>
      </c>
      <c r="G62">
        <v>726.05</v>
      </c>
      <c r="H62">
        <v>724.75</v>
      </c>
      <c r="I62">
        <v>726.05</v>
      </c>
      <c r="J62">
        <v>4740</v>
      </c>
      <c r="K62">
        <v>34499.26</v>
      </c>
      <c r="L62">
        <v>20656000</v>
      </c>
      <c r="M62">
        <v>-206000</v>
      </c>
      <c r="N62">
        <v>724.35</v>
      </c>
      <c r="O62" s="18">
        <f t="shared" si="2"/>
        <v>-1.3720029885213642E-2</v>
      </c>
      <c r="P62" s="15">
        <v>1.8027397260273973E-2</v>
      </c>
      <c r="Q62" s="17">
        <f t="shared" si="0"/>
        <v>1.8027397260273972E-4</v>
      </c>
      <c r="R62" s="17">
        <f t="shared" si="3"/>
        <v>-1.3900303857816381E-2</v>
      </c>
      <c r="S62" s="15">
        <f t="shared" si="1"/>
        <v>-0.70569841770180419</v>
      </c>
      <c r="T62" s="1" t="b">
        <f t="shared" si="4"/>
        <v>1</v>
      </c>
    </row>
    <row r="63" spans="1:20" x14ac:dyDescent="0.3">
      <c r="A63" t="s">
        <v>14</v>
      </c>
      <c r="B63" s="1">
        <v>43468</v>
      </c>
      <c r="C63" s="1">
        <v>43496</v>
      </c>
      <c r="D63">
        <v>725</v>
      </c>
      <c r="E63">
        <v>727</v>
      </c>
      <c r="F63">
        <v>712.5</v>
      </c>
      <c r="G63">
        <v>716.9</v>
      </c>
      <c r="H63">
        <v>715.05</v>
      </c>
      <c r="I63">
        <v>716.9</v>
      </c>
      <c r="J63">
        <v>4061</v>
      </c>
      <c r="K63">
        <v>29283.43</v>
      </c>
      <c r="L63">
        <v>20519000</v>
      </c>
      <c r="M63">
        <v>-137000</v>
      </c>
      <c r="N63">
        <v>715.9</v>
      </c>
      <c r="O63" s="18">
        <f t="shared" si="2"/>
        <v>-1.2602437848632984E-2</v>
      </c>
      <c r="P63" s="15">
        <v>1.8164383561643835E-2</v>
      </c>
      <c r="Q63" s="17">
        <f t="shared" si="0"/>
        <v>1.8164383561643834E-4</v>
      </c>
      <c r="R63" s="17">
        <f t="shared" si="3"/>
        <v>-1.2784081684249422E-2</v>
      </c>
      <c r="S63" s="15">
        <f t="shared" si="1"/>
        <v>-0.6490294247252999</v>
      </c>
      <c r="T63" s="1" t="b">
        <f t="shared" si="4"/>
        <v>1</v>
      </c>
    </row>
    <row r="64" spans="1:20" x14ac:dyDescent="0.3">
      <c r="A64" t="s">
        <v>14</v>
      </c>
      <c r="B64" s="1">
        <v>43469</v>
      </c>
      <c r="C64" s="1">
        <v>43496</v>
      </c>
      <c r="D64">
        <v>716.25</v>
      </c>
      <c r="E64">
        <v>732.4</v>
      </c>
      <c r="F64">
        <v>710.65</v>
      </c>
      <c r="G64">
        <v>730</v>
      </c>
      <c r="H64">
        <v>728.6</v>
      </c>
      <c r="I64">
        <v>730</v>
      </c>
      <c r="J64">
        <v>4389</v>
      </c>
      <c r="K64">
        <v>31732.65</v>
      </c>
      <c r="L64">
        <v>20316000</v>
      </c>
      <c r="M64">
        <v>-203000</v>
      </c>
      <c r="N64">
        <v>725.85</v>
      </c>
      <c r="O64" s="18">
        <f t="shared" si="2"/>
        <v>1.8273120379411388E-2</v>
      </c>
      <c r="P64" s="15">
        <v>1.8109589041095893E-2</v>
      </c>
      <c r="Q64" s="17">
        <f t="shared" si="0"/>
        <v>1.8109589041095893E-4</v>
      </c>
      <c r="R64" s="17">
        <f t="shared" si="3"/>
        <v>1.8092024489000429E-2</v>
      </c>
      <c r="S64" s="15">
        <f t="shared" si="1"/>
        <v>0.91850604026404081</v>
      </c>
      <c r="T64" s="1" t="b">
        <f t="shared" si="4"/>
        <v>1</v>
      </c>
    </row>
    <row r="65" spans="1:20" x14ac:dyDescent="0.3">
      <c r="A65" t="s">
        <v>14</v>
      </c>
      <c r="B65" s="1">
        <v>43472</v>
      </c>
      <c r="C65" s="1">
        <v>43496</v>
      </c>
      <c r="D65">
        <v>731.6</v>
      </c>
      <c r="E65">
        <v>733.6</v>
      </c>
      <c r="F65">
        <v>722</v>
      </c>
      <c r="G65">
        <v>726.4</v>
      </c>
      <c r="H65">
        <v>726.5</v>
      </c>
      <c r="I65">
        <v>726.4</v>
      </c>
      <c r="J65">
        <v>3306</v>
      </c>
      <c r="K65">
        <v>24028.2</v>
      </c>
      <c r="L65">
        <v>20118000</v>
      </c>
      <c r="M65">
        <v>-198000</v>
      </c>
      <c r="N65">
        <v>724.75</v>
      </c>
      <c r="O65" s="18">
        <f t="shared" si="2"/>
        <v>-4.9315068493150996E-3</v>
      </c>
      <c r="P65" s="15">
        <v>1.8136986301369864E-2</v>
      </c>
      <c r="Q65" s="17">
        <f t="shared" ref="Q65:Q126" si="5">P65/100</f>
        <v>1.8136986301369864E-4</v>
      </c>
      <c r="R65" s="17">
        <f t="shared" si="3"/>
        <v>-5.1128767123287981E-3</v>
      </c>
      <c r="S65" s="15">
        <f t="shared" si="1"/>
        <v>-0.25957339081950437</v>
      </c>
      <c r="T65" s="1" t="b">
        <f t="shared" si="4"/>
        <v>1</v>
      </c>
    </row>
    <row r="66" spans="1:20" x14ac:dyDescent="0.3">
      <c r="A66" t="s">
        <v>14</v>
      </c>
      <c r="B66" s="1">
        <v>43473</v>
      </c>
      <c r="C66" s="1">
        <v>43496</v>
      </c>
      <c r="D66">
        <v>734.95</v>
      </c>
      <c r="E66">
        <v>753.9</v>
      </c>
      <c r="F66">
        <v>732.2</v>
      </c>
      <c r="G66">
        <v>749.35</v>
      </c>
      <c r="H66">
        <v>751</v>
      </c>
      <c r="I66">
        <v>749.35</v>
      </c>
      <c r="J66">
        <v>11343</v>
      </c>
      <c r="K66">
        <v>84487.38</v>
      </c>
      <c r="L66">
        <v>19879000</v>
      </c>
      <c r="M66">
        <v>-239000</v>
      </c>
      <c r="N66">
        <v>746.55</v>
      </c>
      <c r="O66" s="18">
        <f t="shared" si="2"/>
        <v>3.1594162995594775E-2</v>
      </c>
      <c r="P66" s="15">
        <v>1.8164383561643835E-2</v>
      </c>
      <c r="Q66" s="17">
        <f t="shared" si="5"/>
        <v>1.8164383561643834E-4</v>
      </c>
      <c r="R66" s="17">
        <f t="shared" si="3"/>
        <v>3.1412519159978336E-2</v>
      </c>
      <c r="S66" s="15">
        <f t="shared" si="1"/>
        <v>1.5947683801717041</v>
      </c>
      <c r="T66" s="1" t="b">
        <f t="shared" si="4"/>
        <v>1</v>
      </c>
    </row>
    <row r="67" spans="1:20" x14ac:dyDescent="0.3">
      <c r="A67" t="s">
        <v>14</v>
      </c>
      <c r="B67" s="1">
        <v>43474</v>
      </c>
      <c r="C67" s="1">
        <v>43496</v>
      </c>
      <c r="D67">
        <v>753.4</v>
      </c>
      <c r="E67">
        <v>761.15</v>
      </c>
      <c r="F67">
        <v>745.05</v>
      </c>
      <c r="G67">
        <v>759.35</v>
      </c>
      <c r="H67">
        <v>759.5</v>
      </c>
      <c r="I67">
        <v>759.35</v>
      </c>
      <c r="J67">
        <v>6760</v>
      </c>
      <c r="K67">
        <v>50993.09</v>
      </c>
      <c r="L67">
        <v>19482000</v>
      </c>
      <c r="M67">
        <v>-397000</v>
      </c>
      <c r="N67">
        <v>757.25</v>
      </c>
      <c r="O67" s="18">
        <f t="shared" si="2"/>
        <v>1.3344898912390738E-2</v>
      </c>
      <c r="P67" s="15">
        <v>1.8136986301369864E-2</v>
      </c>
      <c r="Q67" s="17">
        <f t="shared" si="5"/>
        <v>1.8136986301369864E-4</v>
      </c>
      <c r="R67" s="17">
        <f t="shared" si="3"/>
        <v>1.3163529049377039E-2</v>
      </c>
      <c r="S67" s="15">
        <f t="shared" ref="S67:S130" si="6">R67/(_xlfn.STDEV.S($O$3:$O$242))</f>
        <v>0.66829342124729707</v>
      </c>
      <c r="T67" s="1" t="b">
        <f t="shared" si="4"/>
        <v>1</v>
      </c>
    </row>
    <row r="68" spans="1:20" x14ac:dyDescent="0.3">
      <c r="A68" t="s">
        <v>14</v>
      </c>
      <c r="B68" s="1">
        <v>43475</v>
      </c>
      <c r="C68" s="1">
        <v>43496</v>
      </c>
      <c r="D68">
        <v>758</v>
      </c>
      <c r="E68">
        <v>781</v>
      </c>
      <c r="F68">
        <v>755.9</v>
      </c>
      <c r="G68">
        <v>778.6</v>
      </c>
      <c r="H68">
        <v>777.5</v>
      </c>
      <c r="I68">
        <v>778.6</v>
      </c>
      <c r="J68">
        <v>8054</v>
      </c>
      <c r="K68">
        <v>62116.14</v>
      </c>
      <c r="L68">
        <v>18926000</v>
      </c>
      <c r="M68">
        <v>-556000</v>
      </c>
      <c r="N68">
        <v>776.95</v>
      </c>
      <c r="O68" s="18">
        <f t="shared" ref="O68:O131" si="7">(I68-I67)/I67</f>
        <v>2.5350628827286493E-2</v>
      </c>
      <c r="P68" s="15">
        <v>1.8191780821917806E-2</v>
      </c>
      <c r="Q68" s="17">
        <f t="shared" si="5"/>
        <v>1.8191780821917805E-4</v>
      </c>
      <c r="R68" s="17">
        <f t="shared" ref="R68:R131" si="8">O68-Q68</f>
        <v>2.5168711019067314E-2</v>
      </c>
      <c r="S68" s="15">
        <f t="shared" si="6"/>
        <v>1.2777792286721961</v>
      </c>
      <c r="T68" s="1" t="b">
        <f t="shared" ref="T68:T131" si="9">N67&lt;I67</f>
        <v>1</v>
      </c>
    </row>
    <row r="69" spans="1:20" x14ac:dyDescent="0.3">
      <c r="A69" t="s">
        <v>14</v>
      </c>
      <c r="B69" s="1">
        <v>43476</v>
      </c>
      <c r="C69" s="1">
        <v>43496</v>
      </c>
      <c r="D69">
        <v>776</v>
      </c>
      <c r="E69">
        <v>779.95</v>
      </c>
      <c r="F69">
        <v>767.3</v>
      </c>
      <c r="G69">
        <v>773.75</v>
      </c>
      <c r="H69">
        <v>775.35</v>
      </c>
      <c r="I69">
        <v>773.75</v>
      </c>
      <c r="J69">
        <v>6489</v>
      </c>
      <c r="K69">
        <v>50149.26</v>
      </c>
      <c r="L69">
        <v>19766000</v>
      </c>
      <c r="M69">
        <v>840000</v>
      </c>
      <c r="N69">
        <v>769.85</v>
      </c>
      <c r="O69" s="18">
        <f t="shared" si="7"/>
        <v>-6.2291292062676886E-3</v>
      </c>
      <c r="P69" s="15">
        <v>1.8164383561643835E-2</v>
      </c>
      <c r="Q69" s="17">
        <f t="shared" si="5"/>
        <v>1.8164383561643834E-4</v>
      </c>
      <c r="R69" s="17">
        <f t="shared" si="8"/>
        <v>-6.4107730418841271E-3</v>
      </c>
      <c r="S69" s="15">
        <f t="shared" si="6"/>
        <v>-0.32546571917987582</v>
      </c>
      <c r="T69" s="1" t="b">
        <f t="shared" si="9"/>
        <v>1</v>
      </c>
    </row>
    <row r="70" spans="1:20" x14ac:dyDescent="0.3">
      <c r="A70" t="s">
        <v>14</v>
      </c>
      <c r="B70" s="1">
        <v>43479</v>
      </c>
      <c r="C70" s="1">
        <v>43496</v>
      </c>
      <c r="D70">
        <v>772.4</v>
      </c>
      <c r="E70">
        <v>781.95</v>
      </c>
      <c r="F70">
        <v>769.05</v>
      </c>
      <c r="G70">
        <v>773.45</v>
      </c>
      <c r="H70">
        <v>775.2</v>
      </c>
      <c r="I70">
        <v>773.45</v>
      </c>
      <c r="J70">
        <v>5133</v>
      </c>
      <c r="K70">
        <v>39815.03</v>
      </c>
      <c r="L70">
        <v>19774000</v>
      </c>
      <c r="M70">
        <v>8000</v>
      </c>
      <c r="N70">
        <v>770.2</v>
      </c>
      <c r="O70" s="18">
        <f t="shared" si="7"/>
        <v>-3.8772213247166982E-4</v>
      </c>
      <c r="P70" s="15">
        <v>1.8191780821917806E-2</v>
      </c>
      <c r="Q70" s="17">
        <f t="shared" si="5"/>
        <v>1.8191780821917805E-4</v>
      </c>
      <c r="R70" s="17">
        <f t="shared" si="8"/>
        <v>-5.6963994069084785E-4</v>
      </c>
      <c r="S70" s="15">
        <f t="shared" si="6"/>
        <v>-2.8919799805615955E-2</v>
      </c>
      <c r="T70" s="1" t="b">
        <f t="shared" si="9"/>
        <v>1</v>
      </c>
    </row>
    <row r="71" spans="1:20" x14ac:dyDescent="0.3">
      <c r="A71" t="s">
        <v>14</v>
      </c>
      <c r="B71" s="1">
        <v>43480</v>
      </c>
      <c r="C71" s="1">
        <v>43496</v>
      </c>
      <c r="D71">
        <v>776.3</v>
      </c>
      <c r="E71">
        <v>792</v>
      </c>
      <c r="F71">
        <v>773.5</v>
      </c>
      <c r="G71">
        <v>789.8</v>
      </c>
      <c r="H71">
        <v>790.45</v>
      </c>
      <c r="I71">
        <v>789.8</v>
      </c>
      <c r="J71">
        <v>5118</v>
      </c>
      <c r="K71">
        <v>40166.86</v>
      </c>
      <c r="L71">
        <v>19818000</v>
      </c>
      <c r="M71">
        <v>44000</v>
      </c>
      <c r="N71">
        <v>786.55</v>
      </c>
      <c r="O71" s="18">
        <f t="shared" si="7"/>
        <v>2.1139052298144556E-2</v>
      </c>
      <c r="P71" s="15">
        <v>1.8164383561643835E-2</v>
      </c>
      <c r="Q71" s="17">
        <f t="shared" si="5"/>
        <v>1.8164383561643834E-4</v>
      </c>
      <c r="R71" s="17">
        <f t="shared" si="8"/>
        <v>2.0957408462528117E-2</v>
      </c>
      <c r="S71" s="15">
        <f t="shared" si="6"/>
        <v>1.0639774599473981</v>
      </c>
      <c r="T71" s="1" t="b">
        <f t="shared" si="9"/>
        <v>1</v>
      </c>
    </row>
    <row r="72" spans="1:20" x14ac:dyDescent="0.3">
      <c r="A72" t="s">
        <v>14</v>
      </c>
      <c r="B72" s="1">
        <v>43481</v>
      </c>
      <c r="C72" s="1">
        <v>43496</v>
      </c>
      <c r="D72">
        <v>788.15</v>
      </c>
      <c r="E72">
        <v>794.1</v>
      </c>
      <c r="F72">
        <v>783</v>
      </c>
      <c r="G72">
        <v>791.7</v>
      </c>
      <c r="H72">
        <v>792</v>
      </c>
      <c r="I72">
        <v>791.7</v>
      </c>
      <c r="J72">
        <v>4174</v>
      </c>
      <c r="K72">
        <v>32931.550000000003</v>
      </c>
      <c r="L72">
        <v>19503000</v>
      </c>
      <c r="M72">
        <v>-315000</v>
      </c>
      <c r="N72">
        <v>788.3</v>
      </c>
      <c r="O72" s="18">
        <f t="shared" si="7"/>
        <v>2.405672322106978E-3</v>
      </c>
      <c r="P72" s="15">
        <v>1.8246575342465755E-2</v>
      </c>
      <c r="Q72" s="17">
        <f t="shared" si="5"/>
        <v>1.8246575342465755E-4</v>
      </c>
      <c r="R72" s="17">
        <f t="shared" si="8"/>
        <v>2.2232065686823206E-3</v>
      </c>
      <c r="S72" s="15">
        <f t="shared" si="6"/>
        <v>0.11286899723858511</v>
      </c>
      <c r="T72" s="1" t="b">
        <f t="shared" si="9"/>
        <v>1</v>
      </c>
    </row>
    <row r="73" spans="1:20" x14ac:dyDescent="0.3">
      <c r="A73" t="s">
        <v>14</v>
      </c>
      <c r="B73" s="1">
        <v>43482</v>
      </c>
      <c r="C73" s="1">
        <v>43496</v>
      </c>
      <c r="D73">
        <v>795</v>
      </c>
      <c r="E73">
        <v>795</v>
      </c>
      <c r="F73">
        <v>772</v>
      </c>
      <c r="G73">
        <v>777.15</v>
      </c>
      <c r="H73">
        <v>778.35</v>
      </c>
      <c r="I73">
        <v>777.15</v>
      </c>
      <c r="J73">
        <v>4657</v>
      </c>
      <c r="K73">
        <v>36498.660000000003</v>
      </c>
      <c r="L73">
        <v>18965000</v>
      </c>
      <c r="M73">
        <v>-538000</v>
      </c>
      <c r="N73">
        <v>788.3</v>
      </c>
      <c r="O73" s="18">
        <f t="shared" si="7"/>
        <v>-1.8378173550587427E-2</v>
      </c>
      <c r="P73" s="15">
        <v>1.8191780821917806E-2</v>
      </c>
      <c r="Q73" s="17">
        <f t="shared" si="5"/>
        <v>1.8191780821917805E-4</v>
      </c>
      <c r="R73" s="17">
        <f t="shared" si="8"/>
        <v>-1.8560091358806607E-2</v>
      </c>
      <c r="S73" s="15">
        <f t="shared" si="6"/>
        <v>-0.94226912147288178</v>
      </c>
      <c r="T73" s="1" t="b">
        <f t="shared" si="9"/>
        <v>1</v>
      </c>
    </row>
    <row r="74" spans="1:20" x14ac:dyDescent="0.3">
      <c r="A74" t="s">
        <v>14</v>
      </c>
      <c r="B74" s="1">
        <v>43483</v>
      </c>
      <c r="C74" s="1">
        <v>43496</v>
      </c>
      <c r="D74">
        <v>782.5</v>
      </c>
      <c r="E74">
        <v>783</v>
      </c>
      <c r="F74">
        <v>766</v>
      </c>
      <c r="G74">
        <v>773</v>
      </c>
      <c r="H74">
        <v>777.05</v>
      </c>
      <c r="I74">
        <v>773</v>
      </c>
      <c r="J74">
        <v>6014</v>
      </c>
      <c r="K74">
        <v>46543.57</v>
      </c>
      <c r="L74">
        <v>18726000</v>
      </c>
      <c r="M74">
        <v>-239000</v>
      </c>
      <c r="N74">
        <v>770.05</v>
      </c>
      <c r="O74" s="18">
        <f t="shared" si="7"/>
        <v>-5.3400244483046743E-3</v>
      </c>
      <c r="P74" s="15">
        <v>1.8082191780821918E-2</v>
      </c>
      <c r="Q74" s="17">
        <f t="shared" si="5"/>
        <v>1.8082191780821919E-4</v>
      </c>
      <c r="R74" s="17">
        <f t="shared" si="8"/>
        <v>-5.5208463661128937E-3</v>
      </c>
      <c r="S74" s="15">
        <f t="shared" si="6"/>
        <v>-0.28028542287942915</v>
      </c>
      <c r="T74" s="1" t="b">
        <f t="shared" si="9"/>
        <v>0</v>
      </c>
    </row>
    <row r="75" spans="1:20" x14ac:dyDescent="0.3">
      <c r="A75" t="s">
        <v>14</v>
      </c>
      <c r="B75" s="1">
        <v>43486</v>
      </c>
      <c r="C75" s="1">
        <v>43496</v>
      </c>
      <c r="D75">
        <v>772.7</v>
      </c>
      <c r="E75">
        <v>787.7</v>
      </c>
      <c r="F75">
        <v>771.55</v>
      </c>
      <c r="G75">
        <v>779.35</v>
      </c>
      <c r="H75">
        <v>779</v>
      </c>
      <c r="I75">
        <v>779.35</v>
      </c>
      <c r="J75">
        <v>4213</v>
      </c>
      <c r="K75">
        <v>32975.14</v>
      </c>
      <c r="L75">
        <v>18376000</v>
      </c>
      <c r="M75">
        <v>-350000</v>
      </c>
      <c r="N75">
        <v>776.2</v>
      </c>
      <c r="O75" s="18">
        <f t="shared" si="7"/>
        <v>8.2147477360931722E-3</v>
      </c>
      <c r="P75" s="15">
        <v>1.7972602739726028E-2</v>
      </c>
      <c r="Q75" s="17">
        <f t="shared" si="5"/>
        <v>1.7972602739726028E-4</v>
      </c>
      <c r="R75" s="17">
        <f t="shared" si="8"/>
        <v>8.0350217086959125E-3</v>
      </c>
      <c r="S75" s="15">
        <f t="shared" si="6"/>
        <v>0.40792648592626585</v>
      </c>
      <c r="T75" s="1" t="b">
        <f t="shared" si="9"/>
        <v>1</v>
      </c>
    </row>
    <row r="76" spans="1:20" x14ac:dyDescent="0.3">
      <c r="A76" t="s">
        <v>14</v>
      </c>
      <c r="B76" s="1">
        <v>43487</v>
      </c>
      <c r="C76" s="1">
        <v>43496</v>
      </c>
      <c r="D76">
        <v>783</v>
      </c>
      <c r="E76">
        <v>794.15</v>
      </c>
      <c r="F76">
        <v>780</v>
      </c>
      <c r="G76">
        <v>791.25</v>
      </c>
      <c r="H76">
        <v>789.8</v>
      </c>
      <c r="I76">
        <v>791.25</v>
      </c>
      <c r="J76">
        <v>5144</v>
      </c>
      <c r="K76">
        <v>40518.01</v>
      </c>
      <c r="L76">
        <v>18564000</v>
      </c>
      <c r="M76">
        <v>188000</v>
      </c>
      <c r="N76">
        <v>788.95</v>
      </c>
      <c r="O76" s="18">
        <f t="shared" si="7"/>
        <v>1.5269134535189551E-2</v>
      </c>
      <c r="P76" s="15">
        <v>1.7972602739726028E-2</v>
      </c>
      <c r="Q76" s="17">
        <f t="shared" si="5"/>
        <v>1.7972602739726028E-4</v>
      </c>
      <c r="R76" s="17">
        <f t="shared" si="8"/>
        <v>1.5089408507792291E-2</v>
      </c>
      <c r="S76" s="15">
        <f t="shared" si="6"/>
        <v>0.76606754909298524</v>
      </c>
      <c r="T76" s="1" t="b">
        <f t="shared" si="9"/>
        <v>1</v>
      </c>
    </row>
    <row r="77" spans="1:20" x14ac:dyDescent="0.3">
      <c r="A77" t="s">
        <v>14</v>
      </c>
      <c r="B77" s="1">
        <v>43488</v>
      </c>
      <c r="C77" s="1">
        <v>43496</v>
      </c>
      <c r="D77">
        <v>794.5</v>
      </c>
      <c r="E77">
        <v>796.15</v>
      </c>
      <c r="F77">
        <v>782.3</v>
      </c>
      <c r="G77">
        <v>785.3</v>
      </c>
      <c r="H77">
        <v>785.95</v>
      </c>
      <c r="I77">
        <v>785.3</v>
      </c>
      <c r="J77">
        <v>4132</v>
      </c>
      <c r="K77">
        <v>32614.01</v>
      </c>
      <c r="L77">
        <v>18326000</v>
      </c>
      <c r="M77">
        <v>-238000</v>
      </c>
      <c r="N77">
        <v>783.1</v>
      </c>
      <c r="O77" s="18">
        <f t="shared" si="7"/>
        <v>-7.5197472353871033E-3</v>
      </c>
      <c r="P77" s="15">
        <v>1.8027397260273973E-2</v>
      </c>
      <c r="Q77" s="17">
        <f t="shared" si="5"/>
        <v>1.8027397260273972E-4</v>
      </c>
      <c r="R77" s="17">
        <f t="shared" si="8"/>
        <v>-7.7000212079898428E-3</v>
      </c>
      <c r="S77" s="15">
        <f t="shared" si="6"/>
        <v>-0.39091899273073771</v>
      </c>
      <c r="T77" s="1" t="b">
        <f t="shared" si="9"/>
        <v>1</v>
      </c>
    </row>
    <row r="78" spans="1:20" x14ac:dyDescent="0.3">
      <c r="A78" t="s">
        <v>14</v>
      </c>
      <c r="B78" s="1">
        <v>43489</v>
      </c>
      <c r="C78" s="1">
        <v>43496</v>
      </c>
      <c r="D78">
        <v>785</v>
      </c>
      <c r="E78">
        <v>797</v>
      </c>
      <c r="F78">
        <v>781.05</v>
      </c>
      <c r="G78">
        <v>790.3</v>
      </c>
      <c r="H78">
        <v>792.7</v>
      </c>
      <c r="I78">
        <v>790.3</v>
      </c>
      <c r="J78">
        <v>3907</v>
      </c>
      <c r="K78">
        <v>30880.89</v>
      </c>
      <c r="L78">
        <v>18245000</v>
      </c>
      <c r="M78">
        <v>-81000</v>
      </c>
      <c r="N78">
        <v>788.8</v>
      </c>
      <c r="O78" s="18">
        <f t="shared" si="7"/>
        <v>6.3669935056666245E-3</v>
      </c>
      <c r="P78" s="15">
        <v>1.8000000000000002E-2</v>
      </c>
      <c r="Q78" s="17">
        <f t="shared" si="5"/>
        <v>1.8000000000000001E-4</v>
      </c>
      <c r="R78" s="17">
        <f t="shared" si="8"/>
        <v>6.1869935056666249E-3</v>
      </c>
      <c r="S78" s="15">
        <f t="shared" si="6"/>
        <v>0.31410475425147727</v>
      </c>
      <c r="T78" s="1" t="b">
        <f t="shared" si="9"/>
        <v>1</v>
      </c>
    </row>
    <row r="79" spans="1:20" x14ac:dyDescent="0.3">
      <c r="A79" t="s">
        <v>14</v>
      </c>
      <c r="B79" s="1">
        <v>43490</v>
      </c>
      <c r="C79" s="1">
        <v>43496</v>
      </c>
      <c r="D79">
        <v>790.85</v>
      </c>
      <c r="E79">
        <v>795.85</v>
      </c>
      <c r="F79">
        <v>780.35</v>
      </c>
      <c r="G79">
        <v>786.1</v>
      </c>
      <c r="H79">
        <v>787</v>
      </c>
      <c r="I79">
        <v>786.1</v>
      </c>
      <c r="J79">
        <v>3540</v>
      </c>
      <c r="K79">
        <v>27897.83</v>
      </c>
      <c r="L79">
        <v>17900000</v>
      </c>
      <c r="M79">
        <v>-345000</v>
      </c>
      <c r="N79">
        <v>786.15</v>
      </c>
      <c r="O79" s="18">
        <f t="shared" si="7"/>
        <v>-5.3144375553586384E-3</v>
      </c>
      <c r="P79" s="15">
        <v>1.8027397260273973E-2</v>
      </c>
      <c r="Q79" s="17">
        <f t="shared" si="5"/>
        <v>1.8027397260273972E-4</v>
      </c>
      <c r="R79" s="17">
        <f t="shared" si="8"/>
        <v>-5.494711527961378E-3</v>
      </c>
      <c r="S79" s="15">
        <f t="shared" si="6"/>
        <v>-0.27895859476695978</v>
      </c>
      <c r="T79" s="1" t="b">
        <f t="shared" si="9"/>
        <v>1</v>
      </c>
    </row>
    <row r="80" spans="1:20" x14ac:dyDescent="0.3">
      <c r="A80" t="s">
        <v>14</v>
      </c>
      <c r="B80" s="1">
        <v>43493</v>
      </c>
      <c r="C80" s="1">
        <v>43496</v>
      </c>
      <c r="D80">
        <v>783.05</v>
      </c>
      <c r="E80">
        <v>784.4</v>
      </c>
      <c r="F80">
        <v>747.7</v>
      </c>
      <c r="G80">
        <v>758.2</v>
      </c>
      <c r="H80">
        <v>758.1</v>
      </c>
      <c r="I80">
        <v>758.2</v>
      </c>
      <c r="J80">
        <v>7655</v>
      </c>
      <c r="K80">
        <v>58240.68</v>
      </c>
      <c r="L80">
        <v>15316000</v>
      </c>
      <c r="M80">
        <v>-2584000</v>
      </c>
      <c r="N80">
        <v>755.6</v>
      </c>
      <c r="O80" s="18">
        <f t="shared" si="7"/>
        <v>-3.5491667726752295E-2</v>
      </c>
      <c r="P80" s="15">
        <v>1.8000000000000002E-2</v>
      </c>
      <c r="Q80" s="17">
        <f t="shared" si="5"/>
        <v>1.8000000000000001E-4</v>
      </c>
      <c r="R80" s="17">
        <f t="shared" si="8"/>
        <v>-3.5671667726752294E-2</v>
      </c>
      <c r="S80" s="15">
        <f t="shared" si="6"/>
        <v>-1.8109992219629176</v>
      </c>
      <c r="T80" s="1" t="b">
        <f t="shared" si="9"/>
        <v>0</v>
      </c>
    </row>
    <row r="81" spans="1:20" x14ac:dyDescent="0.3">
      <c r="A81" t="s">
        <v>14</v>
      </c>
      <c r="B81" s="1">
        <v>43494</v>
      </c>
      <c r="C81" s="1">
        <v>43496</v>
      </c>
      <c r="D81">
        <v>756</v>
      </c>
      <c r="E81">
        <v>772.3</v>
      </c>
      <c r="F81">
        <v>746.35</v>
      </c>
      <c r="G81">
        <v>763.65</v>
      </c>
      <c r="H81">
        <v>765.95</v>
      </c>
      <c r="I81">
        <v>763.65</v>
      </c>
      <c r="J81">
        <v>8706</v>
      </c>
      <c r="K81">
        <v>66644.38</v>
      </c>
      <c r="L81">
        <v>10348000</v>
      </c>
      <c r="M81">
        <v>-4968000</v>
      </c>
      <c r="N81">
        <v>762.9</v>
      </c>
      <c r="O81" s="18">
        <f t="shared" si="7"/>
        <v>7.1880770245316954E-3</v>
      </c>
      <c r="P81" s="15">
        <v>1.7972602739726028E-2</v>
      </c>
      <c r="Q81" s="17">
        <f t="shared" si="5"/>
        <v>1.7972602739726028E-4</v>
      </c>
      <c r="R81" s="17">
        <f t="shared" si="8"/>
        <v>7.0083509971344349E-3</v>
      </c>
      <c r="S81" s="15">
        <f t="shared" si="6"/>
        <v>0.35580389176856259</v>
      </c>
      <c r="T81" s="1" t="b">
        <f t="shared" si="9"/>
        <v>1</v>
      </c>
    </row>
    <row r="82" spans="1:20" x14ac:dyDescent="0.3">
      <c r="A82" t="s">
        <v>14</v>
      </c>
      <c r="B82" s="1">
        <v>43495</v>
      </c>
      <c r="C82" s="1">
        <v>43496</v>
      </c>
      <c r="D82">
        <v>766.95</v>
      </c>
      <c r="E82">
        <v>781.3</v>
      </c>
      <c r="F82">
        <v>764.55</v>
      </c>
      <c r="G82">
        <v>778.05</v>
      </c>
      <c r="H82">
        <v>778.2</v>
      </c>
      <c r="I82">
        <v>778.05</v>
      </c>
      <c r="J82">
        <v>8364</v>
      </c>
      <c r="K82">
        <v>64674.93</v>
      </c>
      <c r="L82">
        <v>5266000</v>
      </c>
      <c r="M82">
        <v>-5082000</v>
      </c>
      <c r="N82">
        <v>778.3</v>
      </c>
      <c r="O82" s="18">
        <f t="shared" si="7"/>
        <v>1.8856806128461964E-2</v>
      </c>
      <c r="P82" s="15">
        <v>1.8000000000000002E-2</v>
      </c>
      <c r="Q82" s="17">
        <f t="shared" si="5"/>
        <v>1.8000000000000001E-4</v>
      </c>
      <c r="R82" s="17">
        <f t="shared" si="8"/>
        <v>1.8676806128461964E-2</v>
      </c>
      <c r="S82" s="15">
        <f t="shared" si="6"/>
        <v>0.94819456232012633</v>
      </c>
      <c r="T82" s="1" t="b">
        <f t="shared" si="9"/>
        <v>1</v>
      </c>
    </row>
    <row r="83" spans="1:20" x14ac:dyDescent="0.3">
      <c r="A83" t="s">
        <v>14</v>
      </c>
      <c r="B83" s="1">
        <v>43496</v>
      </c>
      <c r="C83" s="1">
        <v>43496</v>
      </c>
      <c r="D83">
        <v>778.7</v>
      </c>
      <c r="E83">
        <v>790.35</v>
      </c>
      <c r="F83">
        <v>777.65</v>
      </c>
      <c r="G83">
        <v>788.15</v>
      </c>
      <c r="H83">
        <v>787.8</v>
      </c>
      <c r="I83">
        <v>787.8</v>
      </c>
      <c r="J83">
        <v>7230</v>
      </c>
      <c r="K83">
        <v>56680</v>
      </c>
      <c r="L83">
        <v>787000</v>
      </c>
      <c r="M83">
        <v>-4479000</v>
      </c>
      <c r="N83">
        <v>787.8</v>
      </c>
      <c r="O83" s="18">
        <f t="shared" si="7"/>
        <v>1.2531328320802006E-2</v>
      </c>
      <c r="P83" s="15">
        <v>1.8027397260273973E-2</v>
      </c>
      <c r="Q83" s="17">
        <f t="shared" si="5"/>
        <v>1.8027397260273972E-4</v>
      </c>
      <c r="R83" s="17">
        <f t="shared" si="8"/>
        <v>1.2351054348199266E-2</v>
      </c>
      <c r="S83" s="15">
        <f t="shared" si="6"/>
        <v>0.6270452502066699</v>
      </c>
      <c r="T83" s="1" t="b">
        <f t="shared" si="9"/>
        <v>0</v>
      </c>
    </row>
    <row r="84" spans="1:20" x14ac:dyDescent="0.3">
      <c r="A84" t="s">
        <v>14</v>
      </c>
      <c r="B84" s="1">
        <v>43497</v>
      </c>
      <c r="C84" s="1">
        <v>43524</v>
      </c>
      <c r="D84">
        <v>787.05</v>
      </c>
      <c r="E84">
        <v>806.5</v>
      </c>
      <c r="F84">
        <v>783.1</v>
      </c>
      <c r="G84">
        <v>801.9</v>
      </c>
      <c r="H84">
        <v>803.15</v>
      </c>
      <c r="I84">
        <v>801.9</v>
      </c>
      <c r="J84">
        <v>3667</v>
      </c>
      <c r="K84">
        <v>29091.81</v>
      </c>
      <c r="L84">
        <v>16692000</v>
      </c>
      <c r="M84">
        <v>317000</v>
      </c>
      <c r="N84">
        <v>797.8</v>
      </c>
      <c r="O84" s="18">
        <f t="shared" si="7"/>
        <v>1.7897943640517926E-2</v>
      </c>
      <c r="P84" s="15">
        <v>1.7945205479452053E-2</v>
      </c>
      <c r="Q84" s="17">
        <f t="shared" si="5"/>
        <v>1.7945205479452054E-4</v>
      </c>
      <c r="R84" s="17">
        <f t="shared" si="8"/>
        <v>1.7718491585723407E-2</v>
      </c>
      <c r="S84" s="15">
        <f t="shared" si="6"/>
        <v>0.89954231245647009</v>
      </c>
      <c r="T84" s="1" t="b">
        <f t="shared" si="9"/>
        <v>0</v>
      </c>
    </row>
    <row r="85" spans="1:20" x14ac:dyDescent="0.3">
      <c r="A85" t="s">
        <v>14</v>
      </c>
      <c r="B85" s="1">
        <v>43500</v>
      </c>
      <c r="C85" s="1">
        <v>43524</v>
      </c>
      <c r="D85">
        <v>797.25</v>
      </c>
      <c r="E85">
        <v>807.25</v>
      </c>
      <c r="F85">
        <v>764.05</v>
      </c>
      <c r="G85">
        <v>768.1</v>
      </c>
      <c r="H85">
        <v>764.3</v>
      </c>
      <c r="I85">
        <v>768.1</v>
      </c>
      <c r="J85">
        <v>7714</v>
      </c>
      <c r="K85">
        <v>60115.09</v>
      </c>
      <c r="L85">
        <v>17340000</v>
      </c>
      <c r="M85">
        <v>648000</v>
      </c>
      <c r="N85">
        <v>763.95</v>
      </c>
      <c r="O85" s="18">
        <f t="shared" si="7"/>
        <v>-4.2149894001745798E-2</v>
      </c>
      <c r="P85" s="15">
        <v>1.8027397260273973E-2</v>
      </c>
      <c r="Q85" s="17">
        <f t="shared" si="5"/>
        <v>1.8027397260273972E-4</v>
      </c>
      <c r="R85" s="17">
        <f t="shared" si="8"/>
        <v>-4.2330167974348541E-2</v>
      </c>
      <c r="S85" s="15">
        <f t="shared" si="6"/>
        <v>-2.1490416947793283</v>
      </c>
      <c r="T85" s="1" t="b">
        <f t="shared" si="9"/>
        <v>1</v>
      </c>
    </row>
    <row r="86" spans="1:20" x14ac:dyDescent="0.3">
      <c r="A86" t="s">
        <v>14</v>
      </c>
      <c r="B86" s="1">
        <v>43501</v>
      </c>
      <c r="C86" s="1">
        <v>43524</v>
      </c>
      <c r="D86">
        <v>766</v>
      </c>
      <c r="E86">
        <v>772</v>
      </c>
      <c r="F86">
        <v>740.2</v>
      </c>
      <c r="G86">
        <v>747.25</v>
      </c>
      <c r="H86">
        <v>745.95</v>
      </c>
      <c r="I86">
        <v>747.25</v>
      </c>
      <c r="J86">
        <v>6921</v>
      </c>
      <c r="K86">
        <v>52221.67</v>
      </c>
      <c r="L86">
        <v>18018000</v>
      </c>
      <c r="M86">
        <v>678000</v>
      </c>
      <c r="N86">
        <v>743.5</v>
      </c>
      <c r="O86" s="18">
        <f t="shared" si="7"/>
        <v>-2.7144903007420937E-2</v>
      </c>
      <c r="P86" s="15">
        <v>1.8000000000000002E-2</v>
      </c>
      <c r="Q86" s="17">
        <f t="shared" si="5"/>
        <v>1.8000000000000001E-4</v>
      </c>
      <c r="R86" s="17">
        <f t="shared" si="8"/>
        <v>-2.7324903007420936E-2</v>
      </c>
      <c r="S86" s="15">
        <f t="shared" si="6"/>
        <v>-1.3872459921334008</v>
      </c>
      <c r="T86" s="1" t="b">
        <f t="shared" si="9"/>
        <v>1</v>
      </c>
    </row>
    <row r="87" spans="1:20" x14ac:dyDescent="0.3">
      <c r="A87" t="s">
        <v>14</v>
      </c>
      <c r="B87" s="1">
        <v>43502</v>
      </c>
      <c r="C87" s="1">
        <v>43524</v>
      </c>
      <c r="D87">
        <v>747.25</v>
      </c>
      <c r="E87">
        <v>768</v>
      </c>
      <c r="F87">
        <v>740.05</v>
      </c>
      <c r="G87">
        <v>763.9</v>
      </c>
      <c r="H87">
        <v>764.95</v>
      </c>
      <c r="I87">
        <v>763.9</v>
      </c>
      <c r="J87">
        <v>4652</v>
      </c>
      <c r="K87">
        <v>35104.879999999997</v>
      </c>
      <c r="L87">
        <v>18060000</v>
      </c>
      <c r="M87">
        <v>42000</v>
      </c>
      <c r="N87">
        <v>759.85</v>
      </c>
      <c r="O87" s="18">
        <f t="shared" si="7"/>
        <v>2.2281699565071901E-2</v>
      </c>
      <c r="P87" s="15">
        <v>1.7917808219178082E-2</v>
      </c>
      <c r="Q87" s="17">
        <f t="shared" si="5"/>
        <v>1.7917808219178083E-4</v>
      </c>
      <c r="R87" s="17">
        <f t="shared" si="8"/>
        <v>2.2102521482880121E-2</v>
      </c>
      <c r="S87" s="15">
        <f t="shared" si="6"/>
        <v>1.1221131996274867</v>
      </c>
      <c r="T87" s="1" t="b">
        <f t="shared" si="9"/>
        <v>1</v>
      </c>
    </row>
    <row r="88" spans="1:20" x14ac:dyDescent="0.3">
      <c r="A88" t="s">
        <v>14</v>
      </c>
      <c r="B88" s="1">
        <v>43503</v>
      </c>
      <c r="C88" s="1">
        <v>43524</v>
      </c>
      <c r="D88">
        <v>766.95</v>
      </c>
      <c r="E88">
        <v>785.9</v>
      </c>
      <c r="F88">
        <v>762.6</v>
      </c>
      <c r="G88">
        <v>781.3</v>
      </c>
      <c r="H88">
        <v>776</v>
      </c>
      <c r="I88">
        <v>781.3</v>
      </c>
      <c r="J88">
        <v>5887</v>
      </c>
      <c r="K88">
        <v>45725.760000000002</v>
      </c>
      <c r="L88">
        <v>18145000</v>
      </c>
      <c r="M88">
        <v>85000</v>
      </c>
      <c r="N88">
        <v>778.45</v>
      </c>
      <c r="O88" s="18">
        <f t="shared" si="7"/>
        <v>2.2777850503992642E-2</v>
      </c>
      <c r="P88" s="15">
        <v>1.7726027397260272E-2</v>
      </c>
      <c r="Q88" s="17">
        <f t="shared" si="5"/>
        <v>1.7726027397260271E-4</v>
      </c>
      <c r="R88" s="17">
        <f t="shared" si="8"/>
        <v>2.2600590230020038E-2</v>
      </c>
      <c r="S88" s="15">
        <f t="shared" si="6"/>
        <v>1.1473994329615669</v>
      </c>
      <c r="T88" s="1" t="b">
        <f t="shared" si="9"/>
        <v>1</v>
      </c>
    </row>
    <row r="89" spans="1:20" x14ac:dyDescent="0.3">
      <c r="A89" t="s">
        <v>14</v>
      </c>
      <c r="B89" s="1">
        <v>43504</v>
      </c>
      <c r="C89" s="1">
        <v>43524</v>
      </c>
      <c r="D89">
        <v>784.95</v>
      </c>
      <c r="E89">
        <v>791.5</v>
      </c>
      <c r="F89">
        <v>752</v>
      </c>
      <c r="G89">
        <v>762.95</v>
      </c>
      <c r="H89">
        <v>762.95</v>
      </c>
      <c r="I89">
        <v>762.95</v>
      </c>
      <c r="J89">
        <v>11442</v>
      </c>
      <c r="K89">
        <v>88049.13</v>
      </c>
      <c r="L89">
        <v>19115000</v>
      </c>
      <c r="M89">
        <v>970000</v>
      </c>
      <c r="N89">
        <v>761.15</v>
      </c>
      <c r="O89" s="18">
        <f t="shared" si="7"/>
        <v>-2.3486496864200575E-2</v>
      </c>
      <c r="P89" s="15">
        <v>1.7479452054794519E-2</v>
      </c>
      <c r="Q89" s="17">
        <f t="shared" si="5"/>
        <v>1.747945205479452E-4</v>
      </c>
      <c r="R89" s="17">
        <f t="shared" si="8"/>
        <v>-2.3661291384748519E-2</v>
      </c>
      <c r="S89" s="15">
        <f t="shared" si="6"/>
        <v>-1.2012497037328387</v>
      </c>
      <c r="T89" s="1" t="b">
        <f t="shared" si="9"/>
        <v>1</v>
      </c>
    </row>
    <row r="90" spans="1:20" x14ac:dyDescent="0.3">
      <c r="A90" t="s">
        <v>14</v>
      </c>
      <c r="B90" s="1">
        <v>43507</v>
      </c>
      <c r="C90" s="1">
        <v>43524</v>
      </c>
      <c r="D90">
        <v>764.95</v>
      </c>
      <c r="E90">
        <v>771.4</v>
      </c>
      <c r="F90">
        <v>750.5</v>
      </c>
      <c r="G90">
        <v>766.05</v>
      </c>
      <c r="H90">
        <v>768.5</v>
      </c>
      <c r="I90">
        <v>766.05</v>
      </c>
      <c r="J90">
        <v>5238</v>
      </c>
      <c r="K90">
        <v>39936.03</v>
      </c>
      <c r="L90">
        <v>18969000</v>
      </c>
      <c r="M90">
        <v>-146000</v>
      </c>
      <c r="N90">
        <v>763.15</v>
      </c>
      <c r="O90" s="18">
        <f t="shared" si="7"/>
        <v>4.0631758306571971E-3</v>
      </c>
      <c r="P90" s="15">
        <v>1.7452054794520548E-2</v>
      </c>
      <c r="Q90" s="17">
        <f t="shared" si="5"/>
        <v>1.7452054794520549E-4</v>
      </c>
      <c r="R90" s="17">
        <f t="shared" si="8"/>
        <v>3.8886552827119918E-3</v>
      </c>
      <c r="S90" s="15">
        <f t="shared" si="6"/>
        <v>0.19742143107573101</v>
      </c>
      <c r="T90" s="1" t="b">
        <f t="shared" si="9"/>
        <v>1</v>
      </c>
    </row>
    <row r="91" spans="1:20" x14ac:dyDescent="0.3">
      <c r="A91" t="s">
        <v>14</v>
      </c>
      <c r="B91" s="1">
        <v>43508</v>
      </c>
      <c r="C91" s="1">
        <v>43524</v>
      </c>
      <c r="D91">
        <v>769.85</v>
      </c>
      <c r="E91">
        <v>775.9</v>
      </c>
      <c r="F91">
        <v>762.2</v>
      </c>
      <c r="G91">
        <v>771.1</v>
      </c>
      <c r="H91">
        <v>771</v>
      </c>
      <c r="I91">
        <v>771.1</v>
      </c>
      <c r="J91">
        <v>3517</v>
      </c>
      <c r="K91">
        <v>27075.360000000001</v>
      </c>
      <c r="L91">
        <v>18671000</v>
      </c>
      <c r="M91">
        <v>-298000</v>
      </c>
      <c r="N91">
        <v>767.9</v>
      </c>
      <c r="O91" s="18">
        <f t="shared" si="7"/>
        <v>6.5922589909275745E-3</v>
      </c>
      <c r="P91" s="15">
        <v>1.7561643835616439E-2</v>
      </c>
      <c r="Q91" s="17">
        <f t="shared" si="5"/>
        <v>1.7561643835616438E-4</v>
      </c>
      <c r="R91" s="17">
        <f t="shared" si="8"/>
        <v>6.4166425525714098E-3</v>
      </c>
      <c r="S91" s="15">
        <f t="shared" si="6"/>
        <v>0.32576370578844699</v>
      </c>
      <c r="T91" s="1" t="b">
        <f t="shared" si="9"/>
        <v>1</v>
      </c>
    </row>
    <row r="92" spans="1:20" x14ac:dyDescent="0.3">
      <c r="A92" t="s">
        <v>14</v>
      </c>
      <c r="B92" s="1">
        <v>43509</v>
      </c>
      <c r="C92" s="1">
        <v>43524</v>
      </c>
      <c r="D92">
        <v>765.25</v>
      </c>
      <c r="E92">
        <v>771.95</v>
      </c>
      <c r="F92">
        <v>728.9</v>
      </c>
      <c r="G92">
        <v>749.5</v>
      </c>
      <c r="H92">
        <v>747.8</v>
      </c>
      <c r="I92">
        <v>749.5</v>
      </c>
      <c r="J92">
        <v>14099</v>
      </c>
      <c r="K92">
        <v>104941.3</v>
      </c>
      <c r="L92">
        <v>18481000</v>
      </c>
      <c r="M92">
        <v>-190000</v>
      </c>
      <c r="N92">
        <v>749.7</v>
      </c>
      <c r="O92" s="18">
        <f t="shared" si="7"/>
        <v>-2.8011931007651435E-2</v>
      </c>
      <c r="P92" s="15">
        <v>1.7479452054794519E-2</v>
      </c>
      <c r="Q92" s="17">
        <f t="shared" si="5"/>
        <v>1.747945205479452E-4</v>
      </c>
      <c r="R92" s="17">
        <f t="shared" si="8"/>
        <v>-2.8186725528199379E-2</v>
      </c>
      <c r="S92" s="15">
        <f t="shared" si="6"/>
        <v>-1.4309994809401319</v>
      </c>
      <c r="T92" s="1" t="b">
        <f t="shared" si="9"/>
        <v>1</v>
      </c>
    </row>
    <row r="93" spans="1:20" x14ac:dyDescent="0.3">
      <c r="A93" t="s">
        <v>14</v>
      </c>
      <c r="B93" s="1">
        <v>43510</v>
      </c>
      <c r="C93" s="1">
        <v>43524</v>
      </c>
      <c r="D93">
        <v>746</v>
      </c>
      <c r="E93">
        <v>758.8</v>
      </c>
      <c r="F93">
        <v>746</v>
      </c>
      <c r="G93">
        <v>751.4</v>
      </c>
      <c r="H93">
        <v>752.85</v>
      </c>
      <c r="I93">
        <v>751.4</v>
      </c>
      <c r="J93">
        <v>3326</v>
      </c>
      <c r="K93">
        <v>25012.19</v>
      </c>
      <c r="L93">
        <v>18105000</v>
      </c>
      <c r="M93">
        <v>-376000</v>
      </c>
      <c r="N93">
        <v>748.75</v>
      </c>
      <c r="O93" s="18">
        <f t="shared" si="7"/>
        <v>2.5350233488992359E-3</v>
      </c>
      <c r="P93" s="15">
        <v>1.7534246575342468E-2</v>
      </c>
      <c r="Q93" s="17">
        <f t="shared" si="5"/>
        <v>1.7534246575342467E-4</v>
      </c>
      <c r="R93" s="17">
        <f t="shared" si="8"/>
        <v>2.3596808831458111E-3</v>
      </c>
      <c r="S93" s="15">
        <f t="shared" si="6"/>
        <v>0.11979760173233991</v>
      </c>
      <c r="T93" s="1" t="b">
        <f t="shared" si="9"/>
        <v>0</v>
      </c>
    </row>
    <row r="94" spans="1:20" x14ac:dyDescent="0.3">
      <c r="A94" t="s">
        <v>14</v>
      </c>
      <c r="B94" s="1">
        <v>43511</v>
      </c>
      <c r="C94" s="1">
        <v>43524</v>
      </c>
      <c r="D94">
        <v>748.7</v>
      </c>
      <c r="E94">
        <v>748.7</v>
      </c>
      <c r="F94">
        <v>720</v>
      </c>
      <c r="G94">
        <v>725.95</v>
      </c>
      <c r="H94">
        <v>725.05</v>
      </c>
      <c r="I94">
        <v>725.95</v>
      </c>
      <c r="J94">
        <v>7562</v>
      </c>
      <c r="K94">
        <v>55081.41</v>
      </c>
      <c r="L94">
        <v>18602000</v>
      </c>
      <c r="M94">
        <v>497000</v>
      </c>
      <c r="N94">
        <v>722.6</v>
      </c>
      <c r="O94" s="18">
        <f t="shared" si="7"/>
        <v>-3.3870109129624612E-2</v>
      </c>
      <c r="P94" s="15">
        <v>1.7452054794520548E-2</v>
      </c>
      <c r="Q94" s="17">
        <f t="shared" si="5"/>
        <v>1.7452054794520549E-4</v>
      </c>
      <c r="R94" s="17">
        <f t="shared" si="8"/>
        <v>-3.404462967756982E-2</v>
      </c>
      <c r="S94" s="15">
        <f t="shared" si="6"/>
        <v>-1.7283968422888178</v>
      </c>
      <c r="T94" s="1" t="b">
        <f t="shared" si="9"/>
        <v>1</v>
      </c>
    </row>
    <row r="95" spans="1:20" x14ac:dyDescent="0.3">
      <c r="A95" t="s">
        <v>14</v>
      </c>
      <c r="B95" s="1">
        <v>43514</v>
      </c>
      <c r="C95" s="1">
        <v>43524</v>
      </c>
      <c r="D95">
        <v>726</v>
      </c>
      <c r="E95">
        <v>729</v>
      </c>
      <c r="F95">
        <v>716.8</v>
      </c>
      <c r="G95">
        <v>719.5</v>
      </c>
      <c r="H95">
        <v>719.95</v>
      </c>
      <c r="I95">
        <v>719.5</v>
      </c>
      <c r="J95">
        <v>4975</v>
      </c>
      <c r="K95">
        <v>35965.440000000002</v>
      </c>
      <c r="L95">
        <v>18486000</v>
      </c>
      <c r="M95">
        <v>-116000</v>
      </c>
      <c r="N95">
        <v>716.75</v>
      </c>
      <c r="O95" s="18">
        <f t="shared" si="7"/>
        <v>-8.8849094290240991E-3</v>
      </c>
      <c r="P95" s="15">
        <v>1.7534246575342468E-2</v>
      </c>
      <c r="Q95" s="17">
        <f t="shared" si="5"/>
        <v>1.7534246575342467E-4</v>
      </c>
      <c r="R95" s="17">
        <f t="shared" si="8"/>
        <v>-9.060251894777523E-3</v>
      </c>
      <c r="S95" s="15">
        <f t="shared" si="6"/>
        <v>-0.45997594667895869</v>
      </c>
      <c r="T95" s="1" t="b">
        <f t="shared" si="9"/>
        <v>1</v>
      </c>
    </row>
    <row r="96" spans="1:20" x14ac:dyDescent="0.3">
      <c r="A96" t="s">
        <v>14</v>
      </c>
      <c r="B96" s="1">
        <v>43516</v>
      </c>
      <c r="C96" s="1">
        <v>43524</v>
      </c>
      <c r="D96">
        <v>711.05</v>
      </c>
      <c r="E96">
        <v>726.2</v>
      </c>
      <c r="F96">
        <v>711.05</v>
      </c>
      <c r="G96">
        <v>723.95</v>
      </c>
      <c r="H96">
        <v>723.5</v>
      </c>
      <c r="I96">
        <v>723.95</v>
      </c>
      <c r="J96">
        <v>6268</v>
      </c>
      <c r="K96">
        <v>45143.38</v>
      </c>
      <c r="L96">
        <v>17469000</v>
      </c>
      <c r="M96">
        <v>-1218000</v>
      </c>
      <c r="N96">
        <v>722.8</v>
      </c>
      <c r="O96" s="18">
        <f t="shared" si="7"/>
        <v>6.1848505906880406E-3</v>
      </c>
      <c r="P96" s="15">
        <v>1.7561643835616439E-2</v>
      </c>
      <c r="Q96" s="17">
        <f t="shared" si="5"/>
        <v>1.7561643835616438E-4</v>
      </c>
      <c r="R96" s="17">
        <f t="shared" si="8"/>
        <v>6.0092341523318759E-3</v>
      </c>
      <c r="S96" s="15">
        <f t="shared" si="6"/>
        <v>0.30508016776306834</v>
      </c>
      <c r="T96" s="1" t="b">
        <f t="shared" si="9"/>
        <v>1</v>
      </c>
    </row>
    <row r="97" spans="1:20" x14ac:dyDescent="0.3">
      <c r="A97" t="s">
        <v>14</v>
      </c>
      <c r="B97" s="1">
        <v>43517</v>
      </c>
      <c r="C97" s="1">
        <v>43524</v>
      </c>
      <c r="D97">
        <v>724.2</v>
      </c>
      <c r="E97">
        <v>733.7</v>
      </c>
      <c r="F97">
        <v>721.4</v>
      </c>
      <c r="G97">
        <v>731.95</v>
      </c>
      <c r="H97">
        <v>732</v>
      </c>
      <c r="I97">
        <v>731.95</v>
      </c>
      <c r="J97">
        <v>4897</v>
      </c>
      <c r="K97">
        <v>35644.28</v>
      </c>
      <c r="L97">
        <v>17352000</v>
      </c>
      <c r="M97">
        <v>-117000</v>
      </c>
      <c r="N97">
        <v>731.1</v>
      </c>
      <c r="O97" s="18">
        <f t="shared" si="7"/>
        <v>1.1050486912079563E-2</v>
      </c>
      <c r="P97" s="15">
        <v>1.7616438356164384E-2</v>
      </c>
      <c r="Q97" s="17">
        <f t="shared" si="5"/>
        <v>1.7616438356164385E-4</v>
      </c>
      <c r="R97" s="17">
        <f t="shared" si="8"/>
        <v>1.0874322528517919E-2</v>
      </c>
      <c r="S97" s="15">
        <f t="shared" si="6"/>
        <v>0.55207370144207024</v>
      </c>
      <c r="T97" s="1" t="b">
        <f t="shared" si="9"/>
        <v>1</v>
      </c>
    </row>
    <row r="98" spans="1:20" x14ac:dyDescent="0.3">
      <c r="A98" t="s">
        <v>14</v>
      </c>
      <c r="B98" s="1">
        <v>43518</v>
      </c>
      <c r="C98" s="1">
        <v>43524</v>
      </c>
      <c r="D98">
        <v>730.15</v>
      </c>
      <c r="E98">
        <v>737.3</v>
      </c>
      <c r="F98">
        <v>727.45</v>
      </c>
      <c r="G98">
        <v>731.45</v>
      </c>
      <c r="H98">
        <v>731.05</v>
      </c>
      <c r="I98">
        <v>731.45</v>
      </c>
      <c r="J98">
        <v>4503</v>
      </c>
      <c r="K98">
        <v>33002.26</v>
      </c>
      <c r="L98">
        <v>15769000</v>
      </c>
      <c r="M98">
        <v>-1583000</v>
      </c>
      <c r="N98">
        <v>731.2</v>
      </c>
      <c r="O98" s="18">
        <f t="shared" si="7"/>
        <v>-6.8310676958808656E-4</v>
      </c>
      <c r="P98" s="15">
        <v>1.7616438356164384E-2</v>
      </c>
      <c r="Q98" s="17">
        <f t="shared" si="5"/>
        <v>1.7616438356164385E-4</v>
      </c>
      <c r="R98" s="17">
        <f t="shared" si="8"/>
        <v>-8.5927115314973041E-4</v>
      </c>
      <c r="S98" s="15">
        <f t="shared" si="6"/>
        <v>-4.3623959544854693E-2</v>
      </c>
      <c r="T98" s="1" t="b">
        <f t="shared" si="9"/>
        <v>1</v>
      </c>
    </row>
    <row r="99" spans="1:20" x14ac:dyDescent="0.3">
      <c r="A99" t="s">
        <v>14</v>
      </c>
      <c r="B99" s="1">
        <v>43521</v>
      </c>
      <c r="C99" s="1">
        <v>43524</v>
      </c>
      <c r="D99">
        <v>733.95</v>
      </c>
      <c r="E99">
        <v>733.95</v>
      </c>
      <c r="F99">
        <v>706.6</v>
      </c>
      <c r="G99">
        <v>710.35</v>
      </c>
      <c r="H99">
        <v>709.6</v>
      </c>
      <c r="I99">
        <v>710.35</v>
      </c>
      <c r="J99">
        <v>11737</v>
      </c>
      <c r="K99">
        <v>84118.66</v>
      </c>
      <c r="L99">
        <v>12319000</v>
      </c>
      <c r="M99">
        <v>-3450000</v>
      </c>
      <c r="N99">
        <v>708.85</v>
      </c>
      <c r="O99" s="18">
        <f t="shared" si="7"/>
        <v>-2.8846811128580247E-2</v>
      </c>
      <c r="P99" s="15">
        <v>1.7534246575342468E-2</v>
      </c>
      <c r="Q99" s="17">
        <f t="shared" si="5"/>
        <v>1.7534246575342467E-4</v>
      </c>
      <c r="R99" s="17">
        <f t="shared" si="8"/>
        <v>-2.9022153594333671E-2</v>
      </c>
      <c r="S99" s="15">
        <f t="shared" si="6"/>
        <v>-1.4734129612787741</v>
      </c>
      <c r="T99" s="1" t="b">
        <f t="shared" si="9"/>
        <v>1</v>
      </c>
    </row>
    <row r="100" spans="1:20" x14ac:dyDescent="0.3">
      <c r="A100" t="s">
        <v>14</v>
      </c>
      <c r="B100" s="1">
        <v>43522</v>
      </c>
      <c r="C100" s="1">
        <v>43524</v>
      </c>
      <c r="D100">
        <v>705</v>
      </c>
      <c r="E100">
        <v>724.4</v>
      </c>
      <c r="F100">
        <v>696</v>
      </c>
      <c r="G100">
        <v>718.7</v>
      </c>
      <c r="H100">
        <v>718.7</v>
      </c>
      <c r="I100">
        <v>718.7</v>
      </c>
      <c r="J100">
        <v>9023</v>
      </c>
      <c r="K100">
        <v>64408.22</v>
      </c>
      <c r="L100">
        <v>9079000</v>
      </c>
      <c r="M100">
        <v>-3240000</v>
      </c>
      <c r="N100">
        <v>719.25</v>
      </c>
      <c r="O100" s="18">
        <f t="shared" si="7"/>
        <v>1.1754768775955547E-2</v>
      </c>
      <c r="P100" s="15">
        <v>1.7534246575342468E-2</v>
      </c>
      <c r="Q100" s="17">
        <f t="shared" si="5"/>
        <v>1.7534246575342467E-4</v>
      </c>
      <c r="R100" s="17">
        <f t="shared" si="8"/>
        <v>1.1579426310202123E-2</v>
      </c>
      <c r="S100" s="15">
        <f t="shared" si="6"/>
        <v>0.58787080545791504</v>
      </c>
      <c r="T100" s="1" t="b">
        <f t="shared" si="9"/>
        <v>1</v>
      </c>
    </row>
    <row r="101" spans="1:20" x14ac:dyDescent="0.3">
      <c r="A101" t="s">
        <v>14</v>
      </c>
      <c r="B101" s="1">
        <v>43523</v>
      </c>
      <c r="C101" s="1">
        <v>43524</v>
      </c>
      <c r="D101">
        <v>720</v>
      </c>
      <c r="E101">
        <v>730.6</v>
      </c>
      <c r="F101">
        <v>714.25</v>
      </c>
      <c r="G101">
        <v>718.05</v>
      </c>
      <c r="H101">
        <v>715.45</v>
      </c>
      <c r="I101">
        <v>718.05</v>
      </c>
      <c r="J101">
        <v>7882</v>
      </c>
      <c r="K101">
        <v>57017.33</v>
      </c>
      <c r="L101">
        <v>4847000</v>
      </c>
      <c r="M101">
        <v>-4232000</v>
      </c>
      <c r="N101">
        <v>719.45</v>
      </c>
      <c r="O101" s="18">
        <f t="shared" si="7"/>
        <v>-9.0441074161693466E-4</v>
      </c>
      <c r="P101" s="15">
        <v>1.7506849315068494E-2</v>
      </c>
      <c r="Q101" s="17">
        <f t="shared" si="5"/>
        <v>1.7506849315068493E-4</v>
      </c>
      <c r="R101" s="17">
        <f t="shared" si="8"/>
        <v>-1.0794792347676196E-3</v>
      </c>
      <c r="S101" s="15">
        <f t="shared" si="6"/>
        <v>-5.480360686425554E-2</v>
      </c>
      <c r="T101" s="1" t="b">
        <f t="shared" si="9"/>
        <v>0</v>
      </c>
    </row>
    <row r="102" spans="1:20" x14ac:dyDescent="0.3">
      <c r="A102" t="s">
        <v>14</v>
      </c>
      <c r="B102" s="1">
        <v>43524</v>
      </c>
      <c r="C102" s="1">
        <v>43524</v>
      </c>
      <c r="D102">
        <v>719.95</v>
      </c>
      <c r="E102">
        <v>726.1</v>
      </c>
      <c r="F102">
        <v>711</v>
      </c>
      <c r="G102">
        <v>712.3</v>
      </c>
      <c r="H102">
        <v>712</v>
      </c>
      <c r="I102">
        <v>712.05</v>
      </c>
      <c r="J102">
        <v>6746</v>
      </c>
      <c r="K102">
        <v>48523.72</v>
      </c>
      <c r="L102">
        <v>1749000</v>
      </c>
      <c r="M102">
        <v>-3098000</v>
      </c>
      <c r="N102">
        <v>712.05</v>
      </c>
      <c r="O102" s="18">
        <f t="shared" si="7"/>
        <v>-8.3559640693545018E-3</v>
      </c>
      <c r="P102" s="15">
        <v>1.758904109589041E-2</v>
      </c>
      <c r="Q102" s="17">
        <f t="shared" si="5"/>
        <v>1.7589041095890411E-4</v>
      </c>
      <c r="R102" s="17">
        <f t="shared" si="8"/>
        <v>-8.5318544803134055E-3</v>
      </c>
      <c r="S102" s="15">
        <f t="shared" si="6"/>
        <v>-0.43314997056223015</v>
      </c>
      <c r="T102" s="1" t="b">
        <f t="shared" si="9"/>
        <v>0</v>
      </c>
    </row>
    <row r="103" spans="1:20" x14ac:dyDescent="0.3">
      <c r="A103" t="s">
        <v>14</v>
      </c>
      <c r="B103" s="1">
        <v>43525</v>
      </c>
      <c r="C103" s="1">
        <v>43552</v>
      </c>
      <c r="D103">
        <v>717.1</v>
      </c>
      <c r="E103">
        <v>732</v>
      </c>
      <c r="F103">
        <v>716.7</v>
      </c>
      <c r="G103">
        <v>727.65</v>
      </c>
      <c r="H103">
        <v>726.65</v>
      </c>
      <c r="I103">
        <v>727.65</v>
      </c>
      <c r="J103">
        <v>5058</v>
      </c>
      <c r="K103">
        <v>36666.559999999998</v>
      </c>
      <c r="L103">
        <v>18470000</v>
      </c>
      <c r="M103">
        <v>181000</v>
      </c>
      <c r="N103">
        <v>724.95</v>
      </c>
      <c r="O103" s="18">
        <f t="shared" si="7"/>
        <v>2.1908573836107049E-2</v>
      </c>
      <c r="P103" s="15">
        <v>1.758904109589041E-2</v>
      </c>
      <c r="Q103" s="17">
        <f t="shared" si="5"/>
        <v>1.7589041095890411E-4</v>
      </c>
      <c r="R103" s="17">
        <f t="shared" si="8"/>
        <v>2.1732683425148145E-2</v>
      </c>
      <c r="S103" s="15">
        <f t="shared" si="6"/>
        <v>1.103337053809595</v>
      </c>
      <c r="T103" s="1" t="b">
        <f t="shared" si="9"/>
        <v>0</v>
      </c>
    </row>
    <row r="104" spans="1:20" x14ac:dyDescent="0.3">
      <c r="A104" t="s">
        <v>14</v>
      </c>
      <c r="B104" s="1">
        <v>43529</v>
      </c>
      <c r="C104" s="1">
        <v>43552</v>
      </c>
      <c r="D104">
        <v>730.65</v>
      </c>
      <c r="E104">
        <v>743.6</v>
      </c>
      <c r="F104">
        <v>722</v>
      </c>
      <c r="G104">
        <v>738.8</v>
      </c>
      <c r="H104">
        <v>737.15</v>
      </c>
      <c r="I104">
        <v>738.8</v>
      </c>
      <c r="J104">
        <v>6090</v>
      </c>
      <c r="K104">
        <v>44818.66</v>
      </c>
      <c r="L104">
        <v>18434000</v>
      </c>
      <c r="M104">
        <v>-36000</v>
      </c>
      <c r="N104">
        <v>736.1</v>
      </c>
      <c r="O104" s="18">
        <f t="shared" si="7"/>
        <v>1.5323301037586721E-2</v>
      </c>
      <c r="P104" s="15">
        <v>1.7534246575342468E-2</v>
      </c>
      <c r="Q104" s="17">
        <f t="shared" si="5"/>
        <v>1.7534246575342467E-4</v>
      </c>
      <c r="R104" s="17">
        <f t="shared" si="8"/>
        <v>1.5147958571833297E-2</v>
      </c>
      <c r="S104" s="15">
        <f t="shared" si="6"/>
        <v>0.769040051562911</v>
      </c>
      <c r="T104" s="1" t="b">
        <f t="shared" si="9"/>
        <v>1</v>
      </c>
    </row>
    <row r="105" spans="1:20" x14ac:dyDescent="0.3">
      <c r="A105" t="s">
        <v>14</v>
      </c>
      <c r="B105" s="1">
        <v>43530</v>
      </c>
      <c r="C105" s="1">
        <v>43552</v>
      </c>
      <c r="D105">
        <v>741.6</v>
      </c>
      <c r="E105">
        <v>747.2</v>
      </c>
      <c r="F105">
        <v>734.1</v>
      </c>
      <c r="G105">
        <v>738.25</v>
      </c>
      <c r="H105">
        <v>736.9</v>
      </c>
      <c r="I105">
        <v>738.25</v>
      </c>
      <c r="J105">
        <v>3817</v>
      </c>
      <c r="K105">
        <v>28241.7</v>
      </c>
      <c r="L105">
        <v>18386000</v>
      </c>
      <c r="M105">
        <v>-48000</v>
      </c>
      <c r="N105">
        <v>733.35</v>
      </c>
      <c r="O105" s="18">
        <f t="shared" si="7"/>
        <v>-7.4445046020567751E-4</v>
      </c>
      <c r="P105" s="15">
        <v>1.758904109589041E-2</v>
      </c>
      <c r="Q105" s="17">
        <f t="shared" si="5"/>
        <v>1.7589041095890411E-4</v>
      </c>
      <c r="R105" s="17">
        <f t="shared" si="8"/>
        <v>-9.2034087116458162E-4</v>
      </c>
      <c r="S105" s="15">
        <f t="shared" si="6"/>
        <v>-4.6724381220050071E-2</v>
      </c>
      <c r="T105" s="1" t="b">
        <f t="shared" si="9"/>
        <v>1</v>
      </c>
    </row>
    <row r="106" spans="1:20" x14ac:dyDescent="0.3">
      <c r="A106" t="s">
        <v>14</v>
      </c>
      <c r="B106" s="1">
        <v>43531</v>
      </c>
      <c r="C106" s="1">
        <v>43552</v>
      </c>
      <c r="D106">
        <v>738.45</v>
      </c>
      <c r="E106">
        <v>743.95</v>
      </c>
      <c r="F106">
        <v>723.2</v>
      </c>
      <c r="G106">
        <v>728.2</v>
      </c>
      <c r="H106">
        <v>725</v>
      </c>
      <c r="I106">
        <v>728.2</v>
      </c>
      <c r="J106">
        <v>3534</v>
      </c>
      <c r="K106">
        <v>25982.69</v>
      </c>
      <c r="L106">
        <v>18576000</v>
      </c>
      <c r="M106">
        <v>190000</v>
      </c>
      <c r="N106">
        <v>725.2</v>
      </c>
      <c r="O106" s="18">
        <f t="shared" si="7"/>
        <v>-1.3613274635963365E-2</v>
      </c>
      <c r="P106" s="15">
        <v>1.758904109589041E-2</v>
      </c>
      <c r="Q106" s="17">
        <f t="shared" si="5"/>
        <v>1.7589041095890411E-4</v>
      </c>
      <c r="R106" s="17">
        <f t="shared" si="8"/>
        <v>-1.3789165046922269E-2</v>
      </c>
      <c r="S106" s="15">
        <f t="shared" si="6"/>
        <v>-0.70005606025440692</v>
      </c>
      <c r="T106" s="1" t="b">
        <f t="shared" si="9"/>
        <v>1</v>
      </c>
    </row>
    <row r="107" spans="1:20" x14ac:dyDescent="0.3">
      <c r="A107" t="s">
        <v>14</v>
      </c>
      <c r="B107" s="1">
        <v>43532</v>
      </c>
      <c r="C107" s="1">
        <v>43552</v>
      </c>
      <c r="D107">
        <v>722.65</v>
      </c>
      <c r="E107">
        <v>739.8</v>
      </c>
      <c r="F107">
        <v>718.05</v>
      </c>
      <c r="G107">
        <v>738.4</v>
      </c>
      <c r="H107">
        <v>738.7</v>
      </c>
      <c r="I107">
        <v>738.4</v>
      </c>
      <c r="J107">
        <v>4488</v>
      </c>
      <c r="K107">
        <v>32938.57</v>
      </c>
      <c r="L107">
        <v>17974000</v>
      </c>
      <c r="M107">
        <v>-602000</v>
      </c>
      <c r="N107">
        <v>735.85</v>
      </c>
      <c r="O107" s="18">
        <f t="shared" si="7"/>
        <v>1.4007140895358323E-2</v>
      </c>
      <c r="P107" s="15">
        <v>1.7561643835616439E-2</v>
      </c>
      <c r="Q107" s="17">
        <f t="shared" si="5"/>
        <v>1.7561643835616438E-4</v>
      </c>
      <c r="R107" s="17">
        <f t="shared" si="8"/>
        <v>1.383152445700216E-2</v>
      </c>
      <c r="S107" s="15">
        <f t="shared" si="6"/>
        <v>0.70220658652879131</v>
      </c>
      <c r="T107" s="1" t="b">
        <f t="shared" si="9"/>
        <v>1</v>
      </c>
    </row>
    <row r="108" spans="1:20" x14ac:dyDescent="0.3">
      <c r="A108" t="s">
        <v>14</v>
      </c>
      <c r="B108" s="1">
        <v>43535</v>
      </c>
      <c r="C108" s="1">
        <v>43552</v>
      </c>
      <c r="D108">
        <v>741.2</v>
      </c>
      <c r="E108">
        <v>754.35</v>
      </c>
      <c r="F108">
        <v>739.1</v>
      </c>
      <c r="G108">
        <v>752.85</v>
      </c>
      <c r="H108">
        <v>752.6</v>
      </c>
      <c r="I108">
        <v>752.85</v>
      </c>
      <c r="J108">
        <v>3697</v>
      </c>
      <c r="K108">
        <v>27726.7</v>
      </c>
      <c r="L108">
        <v>17552000</v>
      </c>
      <c r="M108">
        <v>-422000</v>
      </c>
      <c r="N108">
        <v>750.75</v>
      </c>
      <c r="O108" s="18">
        <f t="shared" si="7"/>
        <v>1.9569339111592695E-2</v>
      </c>
      <c r="P108" s="15">
        <v>1.7561643835616439E-2</v>
      </c>
      <c r="Q108" s="17">
        <f t="shared" si="5"/>
        <v>1.7561643835616438E-4</v>
      </c>
      <c r="R108" s="17">
        <f t="shared" si="8"/>
        <v>1.9393722673236531E-2</v>
      </c>
      <c r="S108" s="15">
        <f t="shared" si="6"/>
        <v>0.98459138331387508</v>
      </c>
      <c r="T108" s="1" t="b">
        <f t="shared" si="9"/>
        <v>1</v>
      </c>
    </row>
    <row r="109" spans="1:20" x14ac:dyDescent="0.3">
      <c r="A109" t="s">
        <v>14</v>
      </c>
      <c r="B109" s="1">
        <v>43536</v>
      </c>
      <c r="C109" s="1">
        <v>43552</v>
      </c>
      <c r="D109">
        <v>758</v>
      </c>
      <c r="E109">
        <v>789.95</v>
      </c>
      <c r="F109">
        <v>744.7</v>
      </c>
      <c r="G109">
        <v>776.8</v>
      </c>
      <c r="H109">
        <v>779.9</v>
      </c>
      <c r="I109">
        <v>776.8</v>
      </c>
      <c r="J109">
        <v>13974</v>
      </c>
      <c r="K109">
        <v>107992.99</v>
      </c>
      <c r="L109">
        <v>17328000</v>
      </c>
      <c r="M109">
        <v>-224000</v>
      </c>
      <c r="N109">
        <v>773.25</v>
      </c>
      <c r="O109" s="18">
        <f t="shared" si="7"/>
        <v>3.1812446038387371E-2</v>
      </c>
      <c r="P109" s="15">
        <v>1.7561643835616439E-2</v>
      </c>
      <c r="Q109" s="17">
        <f t="shared" si="5"/>
        <v>1.7561643835616438E-4</v>
      </c>
      <c r="R109" s="17">
        <f t="shared" si="8"/>
        <v>3.1636829600031204E-2</v>
      </c>
      <c r="S109" s="15">
        <f t="shared" si="6"/>
        <v>1.6061562983236006</v>
      </c>
      <c r="T109" s="1" t="b">
        <f t="shared" si="9"/>
        <v>1</v>
      </c>
    </row>
    <row r="110" spans="1:20" x14ac:dyDescent="0.3">
      <c r="A110" t="s">
        <v>14</v>
      </c>
      <c r="B110" s="1">
        <v>43537</v>
      </c>
      <c r="C110" s="1">
        <v>43552</v>
      </c>
      <c r="D110">
        <v>777.6</v>
      </c>
      <c r="E110">
        <v>784.75</v>
      </c>
      <c r="F110">
        <v>758.05</v>
      </c>
      <c r="G110">
        <v>768.25</v>
      </c>
      <c r="H110">
        <v>769.05</v>
      </c>
      <c r="I110">
        <v>768.25</v>
      </c>
      <c r="J110">
        <v>6128</v>
      </c>
      <c r="K110">
        <v>47360.85</v>
      </c>
      <c r="L110">
        <v>17199000</v>
      </c>
      <c r="M110">
        <v>-129000</v>
      </c>
      <c r="N110">
        <v>766.25</v>
      </c>
      <c r="O110" s="18">
        <f t="shared" si="7"/>
        <v>-1.1006694129763073E-2</v>
      </c>
      <c r="P110" s="15">
        <v>1.7561643835616439E-2</v>
      </c>
      <c r="Q110" s="17">
        <f t="shared" si="5"/>
        <v>1.7561643835616438E-4</v>
      </c>
      <c r="R110" s="17">
        <f t="shared" si="8"/>
        <v>-1.1182310568119237E-2</v>
      </c>
      <c r="S110" s="15">
        <f t="shared" si="6"/>
        <v>-0.56770981087111072</v>
      </c>
      <c r="T110" s="1" t="b">
        <f t="shared" si="9"/>
        <v>1</v>
      </c>
    </row>
    <row r="111" spans="1:20" x14ac:dyDescent="0.3">
      <c r="A111" t="s">
        <v>14</v>
      </c>
      <c r="B111" s="1">
        <v>43538</v>
      </c>
      <c r="C111" s="1">
        <v>43552</v>
      </c>
      <c r="D111">
        <v>768</v>
      </c>
      <c r="E111">
        <v>787.95</v>
      </c>
      <c r="F111">
        <v>765.3</v>
      </c>
      <c r="G111">
        <v>782.3</v>
      </c>
      <c r="H111">
        <v>782.5</v>
      </c>
      <c r="I111">
        <v>782.3</v>
      </c>
      <c r="J111">
        <v>5564</v>
      </c>
      <c r="K111">
        <v>43461.66</v>
      </c>
      <c r="L111">
        <v>16377000</v>
      </c>
      <c r="M111">
        <v>-822000</v>
      </c>
      <c r="N111">
        <v>778.65</v>
      </c>
      <c r="O111" s="18">
        <f t="shared" si="7"/>
        <v>1.8288317604946248E-2</v>
      </c>
      <c r="P111" s="15">
        <v>1.7369863013698628E-2</v>
      </c>
      <c r="Q111" s="17">
        <f t="shared" si="5"/>
        <v>1.7369863013698628E-4</v>
      </c>
      <c r="R111" s="17">
        <f t="shared" si="8"/>
        <v>1.811461897480926E-2</v>
      </c>
      <c r="S111" s="15">
        <f t="shared" si="6"/>
        <v>0.91965312978432578</v>
      </c>
      <c r="T111" s="1" t="b">
        <f t="shared" si="9"/>
        <v>1</v>
      </c>
    </row>
    <row r="112" spans="1:20" x14ac:dyDescent="0.3">
      <c r="A112" t="s">
        <v>14</v>
      </c>
      <c r="B112" s="1">
        <v>43539</v>
      </c>
      <c r="C112" s="1">
        <v>43552</v>
      </c>
      <c r="D112">
        <v>785</v>
      </c>
      <c r="E112">
        <v>787</v>
      </c>
      <c r="F112">
        <v>771.95</v>
      </c>
      <c r="G112">
        <v>775.1</v>
      </c>
      <c r="H112">
        <v>775.25</v>
      </c>
      <c r="I112">
        <v>775.1</v>
      </c>
      <c r="J112">
        <v>2964</v>
      </c>
      <c r="K112">
        <v>23057.49</v>
      </c>
      <c r="L112">
        <v>16235000</v>
      </c>
      <c r="M112">
        <v>-142000</v>
      </c>
      <c r="N112">
        <v>771.6</v>
      </c>
      <c r="O112" s="18">
        <f t="shared" si="7"/>
        <v>-9.2036303208486922E-3</v>
      </c>
      <c r="P112" s="15">
        <v>1.7315068493150686E-2</v>
      </c>
      <c r="Q112" s="17">
        <f t="shared" si="5"/>
        <v>1.7315068493150686E-4</v>
      </c>
      <c r="R112" s="17">
        <f t="shared" si="8"/>
        <v>-9.3767810057801999E-3</v>
      </c>
      <c r="S112" s="15">
        <f t="shared" si="6"/>
        <v>-0.47604567400837533</v>
      </c>
      <c r="T112" s="1" t="b">
        <f t="shared" si="9"/>
        <v>1</v>
      </c>
    </row>
    <row r="113" spans="1:20" x14ac:dyDescent="0.3">
      <c r="A113" t="s">
        <v>14</v>
      </c>
      <c r="B113" s="1">
        <v>43542</v>
      </c>
      <c r="C113" s="1">
        <v>43552</v>
      </c>
      <c r="D113">
        <v>774.75</v>
      </c>
      <c r="E113">
        <v>783.5</v>
      </c>
      <c r="F113">
        <v>767.25</v>
      </c>
      <c r="G113">
        <v>780.4</v>
      </c>
      <c r="H113">
        <v>779.55</v>
      </c>
      <c r="I113">
        <v>780.4</v>
      </c>
      <c r="J113">
        <v>3516</v>
      </c>
      <c r="K113">
        <v>27301.72</v>
      </c>
      <c r="L113">
        <v>15487000</v>
      </c>
      <c r="M113">
        <v>-748000</v>
      </c>
      <c r="N113">
        <v>777.35</v>
      </c>
      <c r="O113" s="18">
        <f t="shared" si="7"/>
        <v>6.8378273771125715E-3</v>
      </c>
      <c r="P113" s="15">
        <v>1.7342465753424657E-2</v>
      </c>
      <c r="Q113" s="17">
        <f t="shared" si="5"/>
        <v>1.7342465753424657E-4</v>
      </c>
      <c r="R113" s="17">
        <f t="shared" si="8"/>
        <v>6.6644027195783247E-3</v>
      </c>
      <c r="S113" s="15">
        <f t="shared" si="6"/>
        <v>0.33834213282247161</v>
      </c>
      <c r="T113" s="1" t="b">
        <f t="shared" si="9"/>
        <v>1</v>
      </c>
    </row>
    <row r="114" spans="1:20" x14ac:dyDescent="0.3">
      <c r="A114" t="s">
        <v>14</v>
      </c>
      <c r="B114" s="1">
        <v>43543</v>
      </c>
      <c r="C114" s="1">
        <v>43552</v>
      </c>
      <c r="D114">
        <v>782.5</v>
      </c>
      <c r="E114">
        <v>793.6</v>
      </c>
      <c r="F114">
        <v>774.2</v>
      </c>
      <c r="G114">
        <v>780.5</v>
      </c>
      <c r="H114">
        <v>780.95</v>
      </c>
      <c r="I114">
        <v>780.5</v>
      </c>
      <c r="J114">
        <v>5530</v>
      </c>
      <c r="K114">
        <v>43483.74</v>
      </c>
      <c r="L114">
        <v>15422000</v>
      </c>
      <c r="M114">
        <v>-65000</v>
      </c>
      <c r="N114">
        <v>777.35</v>
      </c>
      <c r="O114" s="18">
        <f t="shared" si="7"/>
        <v>1.2813941568429361E-4</v>
      </c>
      <c r="P114" s="15">
        <v>1.7205479452054796E-2</v>
      </c>
      <c r="Q114" s="17">
        <f t="shared" si="5"/>
        <v>1.7205479452054795E-4</v>
      </c>
      <c r="R114" s="17">
        <f t="shared" si="8"/>
        <v>-4.3915378836254334E-5</v>
      </c>
      <c r="S114" s="15">
        <f t="shared" si="6"/>
        <v>-2.2295205683646405E-3</v>
      </c>
      <c r="T114" s="1" t="b">
        <f t="shared" si="9"/>
        <v>1</v>
      </c>
    </row>
    <row r="115" spans="1:20" x14ac:dyDescent="0.3">
      <c r="A115" t="s">
        <v>14</v>
      </c>
      <c r="B115" s="1">
        <v>43544</v>
      </c>
      <c r="C115" s="1">
        <v>43552</v>
      </c>
      <c r="D115">
        <v>780</v>
      </c>
      <c r="E115">
        <v>788.95</v>
      </c>
      <c r="F115">
        <v>776.4</v>
      </c>
      <c r="G115">
        <v>779.25</v>
      </c>
      <c r="H115">
        <v>780.05</v>
      </c>
      <c r="I115">
        <v>779.25</v>
      </c>
      <c r="J115">
        <v>2623</v>
      </c>
      <c r="K115">
        <v>20486.990000000002</v>
      </c>
      <c r="L115">
        <v>15339000</v>
      </c>
      <c r="M115">
        <v>-83000</v>
      </c>
      <c r="N115">
        <v>776.6</v>
      </c>
      <c r="O115" s="18">
        <f t="shared" si="7"/>
        <v>-1.6015374759769379E-3</v>
      </c>
      <c r="P115" s="15">
        <v>1.7287671232876712E-2</v>
      </c>
      <c r="Q115" s="17">
        <f t="shared" si="5"/>
        <v>1.7287671232876713E-4</v>
      </c>
      <c r="R115" s="17">
        <f t="shared" si="8"/>
        <v>-1.774414188305705E-3</v>
      </c>
      <c r="S115" s="15">
        <f t="shared" si="6"/>
        <v>-9.008445411291012E-2</v>
      </c>
      <c r="T115" s="1" t="b">
        <f t="shared" si="9"/>
        <v>1</v>
      </c>
    </row>
    <row r="116" spans="1:20" x14ac:dyDescent="0.3">
      <c r="A116" t="s">
        <v>14</v>
      </c>
      <c r="B116" s="1">
        <v>43546</v>
      </c>
      <c r="C116" s="1">
        <v>43552</v>
      </c>
      <c r="D116">
        <v>782</v>
      </c>
      <c r="E116">
        <v>788.8</v>
      </c>
      <c r="F116">
        <v>764.55</v>
      </c>
      <c r="G116">
        <v>769.9</v>
      </c>
      <c r="H116">
        <v>770.05</v>
      </c>
      <c r="I116">
        <v>769.9</v>
      </c>
      <c r="J116">
        <v>4488</v>
      </c>
      <c r="K116">
        <v>34718.71</v>
      </c>
      <c r="L116">
        <v>14783000</v>
      </c>
      <c r="M116">
        <v>-556000</v>
      </c>
      <c r="N116">
        <v>768.3</v>
      </c>
      <c r="O116" s="18">
        <f t="shared" si="7"/>
        <v>-1.1998716714789892E-2</v>
      </c>
      <c r="P116" s="15">
        <v>1.7205479452054796E-2</v>
      </c>
      <c r="Q116" s="17">
        <f t="shared" si="5"/>
        <v>1.7205479452054795E-4</v>
      </c>
      <c r="R116" s="17">
        <f t="shared" si="8"/>
        <v>-1.217077150931044E-2</v>
      </c>
      <c r="S116" s="15">
        <f t="shared" si="6"/>
        <v>-0.61789254998917831</v>
      </c>
      <c r="T116" s="1" t="b">
        <f t="shared" si="9"/>
        <v>1</v>
      </c>
    </row>
    <row r="117" spans="1:20" x14ac:dyDescent="0.3">
      <c r="A117" t="s">
        <v>14</v>
      </c>
      <c r="B117" s="1">
        <v>43549</v>
      </c>
      <c r="C117" s="1">
        <v>43552</v>
      </c>
      <c r="D117">
        <v>764</v>
      </c>
      <c r="E117">
        <v>779</v>
      </c>
      <c r="F117">
        <v>760.25</v>
      </c>
      <c r="G117">
        <v>776.7</v>
      </c>
      <c r="H117">
        <v>776.3</v>
      </c>
      <c r="I117">
        <v>776.7</v>
      </c>
      <c r="J117">
        <v>7064</v>
      </c>
      <c r="K117">
        <v>54590.17</v>
      </c>
      <c r="L117">
        <v>10463000</v>
      </c>
      <c r="M117">
        <v>-4320000</v>
      </c>
      <c r="N117">
        <v>775.85</v>
      </c>
      <c r="O117" s="18">
        <f t="shared" si="7"/>
        <v>8.8323158851799817E-3</v>
      </c>
      <c r="P117" s="15">
        <v>1.7178082191780821E-2</v>
      </c>
      <c r="Q117" s="17">
        <f t="shared" si="5"/>
        <v>1.7178082191780821E-4</v>
      </c>
      <c r="R117" s="17">
        <f t="shared" si="8"/>
        <v>8.6605350632621737E-3</v>
      </c>
      <c r="S117" s="15">
        <f t="shared" si="6"/>
        <v>0.43968289852587517</v>
      </c>
      <c r="T117" s="1" t="b">
        <f t="shared" si="9"/>
        <v>1</v>
      </c>
    </row>
    <row r="118" spans="1:20" x14ac:dyDescent="0.3">
      <c r="A118" t="s">
        <v>14</v>
      </c>
      <c r="B118" s="1">
        <v>43550</v>
      </c>
      <c r="C118" s="1">
        <v>43552</v>
      </c>
      <c r="D118">
        <v>779.75</v>
      </c>
      <c r="E118">
        <v>784.5</v>
      </c>
      <c r="F118">
        <v>771.6</v>
      </c>
      <c r="G118">
        <v>783.15</v>
      </c>
      <c r="H118">
        <v>783.05</v>
      </c>
      <c r="I118">
        <v>783.15</v>
      </c>
      <c r="J118">
        <v>6346</v>
      </c>
      <c r="K118">
        <v>49447.32</v>
      </c>
      <c r="L118">
        <v>6637000</v>
      </c>
      <c r="M118">
        <v>-3826000</v>
      </c>
      <c r="N118">
        <v>781.9</v>
      </c>
      <c r="O118" s="18">
        <f t="shared" si="7"/>
        <v>8.3043646195441381E-3</v>
      </c>
      <c r="P118" s="15">
        <v>1.7232876712328767E-2</v>
      </c>
      <c r="Q118" s="17">
        <f t="shared" si="5"/>
        <v>1.7232876712328766E-4</v>
      </c>
      <c r="R118" s="17">
        <f t="shared" si="8"/>
        <v>8.1320358524208502E-3</v>
      </c>
      <c r="S118" s="15">
        <f t="shared" si="6"/>
        <v>0.41285175435360932</v>
      </c>
      <c r="T118" s="1" t="b">
        <f t="shared" si="9"/>
        <v>1</v>
      </c>
    </row>
    <row r="119" spans="1:20" x14ac:dyDescent="0.3">
      <c r="A119" t="s">
        <v>14</v>
      </c>
      <c r="B119" s="1">
        <v>43551</v>
      </c>
      <c r="C119" s="1">
        <v>43552</v>
      </c>
      <c r="D119">
        <v>784.5</v>
      </c>
      <c r="E119">
        <v>789.6</v>
      </c>
      <c r="F119">
        <v>772</v>
      </c>
      <c r="G119">
        <v>777.35</v>
      </c>
      <c r="H119">
        <v>772.1</v>
      </c>
      <c r="I119">
        <v>777.35</v>
      </c>
      <c r="J119">
        <v>5878</v>
      </c>
      <c r="K119">
        <v>45850.9</v>
      </c>
      <c r="L119">
        <v>3934000</v>
      </c>
      <c r="M119">
        <v>-2703000</v>
      </c>
      <c r="N119">
        <v>775.05</v>
      </c>
      <c r="O119" s="18">
        <f t="shared" si="7"/>
        <v>-7.4059886356380705E-3</v>
      </c>
      <c r="P119" s="15">
        <v>1.7232876712328767E-2</v>
      </c>
      <c r="Q119" s="17">
        <f t="shared" si="5"/>
        <v>1.7232876712328766E-4</v>
      </c>
      <c r="R119" s="17">
        <f t="shared" si="8"/>
        <v>-7.5783174027613583E-3</v>
      </c>
      <c r="S119" s="15">
        <f t="shared" si="6"/>
        <v>-0.38474026572904452</v>
      </c>
      <c r="T119" s="1" t="b">
        <f t="shared" si="9"/>
        <v>1</v>
      </c>
    </row>
    <row r="120" spans="1:20" x14ac:dyDescent="0.3">
      <c r="A120" t="s">
        <v>14</v>
      </c>
      <c r="B120" s="1">
        <v>43552</v>
      </c>
      <c r="C120" s="1">
        <v>43552</v>
      </c>
      <c r="D120">
        <v>775</v>
      </c>
      <c r="E120">
        <v>778.15</v>
      </c>
      <c r="F120">
        <v>766.35</v>
      </c>
      <c r="G120">
        <v>769.25</v>
      </c>
      <c r="H120">
        <v>769.25</v>
      </c>
      <c r="I120">
        <v>769.25</v>
      </c>
      <c r="J120">
        <v>4580</v>
      </c>
      <c r="K120">
        <v>35294.99</v>
      </c>
      <c r="L120">
        <v>1641000</v>
      </c>
      <c r="M120">
        <v>-2293000</v>
      </c>
      <c r="N120">
        <v>769.25</v>
      </c>
      <c r="O120" s="18">
        <f t="shared" si="7"/>
        <v>-1.0420016723483659E-2</v>
      </c>
      <c r="P120" s="15">
        <v>1.7041095890410959E-2</v>
      </c>
      <c r="Q120" s="17">
        <f t="shared" si="5"/>
        <v>1.7041095890410959E-4</v>
      </c>
      <c r="R120" s="17">
        <f t="shared" si="8"/>
        <v>-1.0590427682387769E-2</v>
      </c>
      <c r="S120" s="15">
        <f t="shared" si="6"/>
        <v>-0.53766076876397728</v>
      </c>
      <c r="T120" s="1" t="b">
        <f t="shared" si="9"/>
        <v>1</v>
      </c>
    </row>
    <row r="121" spans="1:20" x14ac:dyDescent="0.3">
      <c r="A121" t="s">
        <v>14</v>
      </c>
      <c r="B121" s="1">
        <v>43553</v>
      </c>
      <c r="C121" s="1">
        <v>43580</v>
      </c>
      <c r="D121">
        <v>779.9</v>
      </c>
      <c r="E121">
        <v>809.25</v>
      </c>
      <c r="F121">
        <v>779.05</v>
      </c>
      <c r="G121">
        <v>790.8</v>
      </c>
      <c r="H121">
        <v>793.05</v>
      </c>
      <c r="I121">
        <v>790.8</v>
      </c>
      <c r="J121">
        <v>7443</v>
      </c>
      <c r="K121">
        <v>59364.72</v>
      </c>
      <c r="L121">
        <v>15181000</v>
      </c>
      <c r="M121">
        <v>423000</v>
      </c>
      <c r="N121">
        <v>784.25</v>
      </c>
      <c r="O121" s="18">
        <f t="shared" si="7"/>
        <v>2.8014299642508879E-2</v>
      </c>
      <c r="P121" s="15">
        <v>1.6767123287671232E-2</v>
      </c>
      <c r="Q121" s="17">
        <f t="shared" si="5"/>
        <v>1.6767123287671231E-4</v>
      </c>
      <c r="R121" s="17">
        <f t="shared" si="8"/>
        <v>2.7846628409632167E-2</v>
      </c>
      <c r="S121" s="15">
        <f t="shared" si="6"/>
        <v>1.4137332397922546</v>
      </c>
      <c r="T121" s="1" t="b">
        <f t="shared" si="9"/>
        <v>0</v>
      </c>
    </row>
    <row r="122" spans="1:20" x14ac:dyDescent="0.3">
      <c r="A122" t="s">
        <v>14</v>
      </c>
      <c r="B122" s="1">
        <v>43557</v>
      </c>
      <c r="C122" s="1">
        <v>43580</v>
      </c>
      <c r="D122">
        <v>796.6</v>
      </c>
      <c r="E122">
        <v>807</v>
      </c>
      <c r="F122">
        <v>785.95</v>
      </c>
      <c r="G122">
        <v>792.35</v>
      </c>
      <c r="H122">
        <v>793</v>
      </c>
      <c r="I122">
        <v>792.35</v>
      </c>
      <c r="J122">
        <v>3504</v>
      </c>
      <c r="K122">
        <v>27871.72</v>
      </c>
      <c r="L122">
        <v>15554000</v>
      </c>
      <c r="M122">
        <v>199000</v>
      </c>
      <c r="N122">
        <v>786.25</v>
      </c>
      <c r="O122" s="18">
        <f t="shared" si="7"/>
        <v>1.9600404653516293E-3</v>
      </c>
      <c r="P122" s="15">
        <v>1.6931506849315069E-2</v>
      </c>
      <c r="Q122" s="17">
        <f t="shared" si="5"/>
        <v>1.6931506849315067E-4</v>
      </c>
      <c r="R122" s="17">
        <f t="shared" si="8"/>
        <v>1.7907253968584788E-3</v>
      </c>
      <c r="S122" s="15">
        <f t="shared" si="6"/>
        <v>9.0912550691534463E-2</v>
      </c>
      <c r="T122" s="1" t="b">
        <f t="shared" si="9"/>
        <v>1</v>
      </c>
    </row>
    <row r="123" spans="1:20" x14ac:dyDescent="0.3">
      <c r="A123" t="s">
        <v>14</v>
      </c>
      <c r="B123" s="1">
        <v>43558</v>
      </c>
      <c r="C123" s="1">
        <v>43580</v>
      </c>
      <c r="D123">
        <v>794.1</v>
      </c>
      <c r="E123">
        <v>800.2</v>
      </c>
      <c r="F123">
        <v>775.75</v>
      </c>
      <c r="G123">
        <v>778.1</v>
      </c>
      <c r="H123">
        <v>778.6</v>
      </c>
      <c r="I123">
        <v>778.1</v>
      </c>
      <c r="J123">
        <v>3813</v>
      </c>
      <c r="K123">
        <v>29951.99</v>
      </c>
      <c r="L123">
        <v>15567000</v>
      </c>
      <c r="M123">
        <v>13000</v>
      </c>
      <c r="N123">
        <v>772.65</v>
      </c>
      <c r="O123" s="18">
        <f t="shared" si="7"/>
        <v>-1.798447655707705E-2</v>
      </c>
      <c r="P123" s="15">
        <v>1.7041095890410959E-2</v>
      </c>
      <c r="Q123" s="17">
        <f t="shared" si="5"/>
        <v>1.7041095890410959E-4</v>
      </c>
      <c r="R123" s="17">
        <f t="shared" si="8"/>
        <v>-1.8154887515981159E-2</v>
      </c>
      <c r="S123" s="15">
        <f t="shared" si="6"/>
        <v>-0.92169750565400788</v>
      </c>
      <c r="T123" s="1" t="b">
        <f t="shared" si="9"/>
        <v>1</v>
      </c>
    </row>
    <row r="124" spans="1:20" x14ac:dyDescent="0.3">
      <c r="A124" t="s">
        <v>14</v>
      </c>
      <c r="B124" s="1">
        <v>43559</v>
      </c>
      <c r="C124" s="1">
        <v>43580</v>
      </c>
      <c r="D124">
        <v>780.95</v>
      </c>
      <c r="E124">
        <v>793.75</v>
      </c>
      <c r="F124">
        <v>778.75</v>
      </c>
      <c r="G124">
        <v>790.6</v>
      </c>
      <c r="H124">
        <v>793</v>
      </c>
      <c r="I124">
        <v>790.6</v>
      </c>
      <c r="J124">
        <v>3024</v>
      </c>
      <c r="K124">
        <v>23744.77</v>
      </c>
      <c r="L124">
        <v>15458000</v>
      </c>
      <c r="M124">
        <v>-109000</v>
      </c>
      <c r="N124">
        <v>784.35</v>
      </c>
      <c r="O124" s="18">
        <f t="shared" si="7"/>
        <v>1.6064773165402904E-2</v>
      </c>
      <c r="P124" s="15">
        <v>1.7041095890410959E-2</v>
      </c>
      <c r="Q124" s="17">
        <f t="shared" si="5"/>
        <v>1.7041095890410959E-4</v>
      </c>
      <c r="R124" s="17">
        <f t="shared" si="8"/>
        <v>1.5894362206498796E-2</v>
      </c>
      <c r="S124" s="15">
        <f t="shared" si="6"/>
        <v>0.80693388966445179</v>
      </c>
      <c r="T124" s="1" t="b">
        <f t="shared" si="9"/>
        <v>1</v>
      </c>
    </row>
    <row r="125" spans="1:20" x14ac:dyDescent="0.3">
      <c r="A125" t="s">
        <v>14</v>
      </c>
      <c r="B125" s="1">
        <v>43560</v>
      </c>
      <c r="C125" s="1">
        <v>43580</v>
      </c>
      <c r="D125">
        <v>792.85</v>
      </c>
      <c r="E125">
        <v>797.75</v>
      </c>
      <c r="F125">
        <v>788.45</v>
      </c>
      <c r="G125">
        <v>792.3</v>
      </c>
      <c r="H125">
        <v>792</v>
      </c>
      <c r="I125">
        <v>792.3</v>
      </c>
      <c r="J125">
        <v>2402</v>
      </c>
      <c r="K125">
        <v>19054.939999999999</v>
      </c>
      <c r="L125">
        <v>15401000</v>
      </c>
      <c r="M125">
        <v>-57000</v>
      </c>
      <c r="N125">
        <v>786.6</v>
      </c>
      <c r="O125" s="18">
        <f t="shared" si="7"/>
        <v>2.1502656210472195E-3</v>
      </c>
      <c r="P125" s="15">
        <v>1.7013698630136985E-2</v>
      </c>
      <c r="Q125" s="17">
        <f t="shared" si="5"/>
        <v>1.7013698630136985E-4</v>
      </c>
      <c r="R125" s="17">
        <f t="shared" si="8"/>
        <v>1.9801286347458495E-3</v>
      </c>
      <c r="S125" s="15">
        <f t="shared" si="6"/>
        <v>0.10052828043758284</v>
      </c>
      <c r="T125" s="1" t="b">
        <f t="shared" si="9"/>
        <v>1</v>
      </c>
    </row>
    <row r="126" spans="1:20" x14ac:dyDescent="0.3">
      <c r="A126" t="s">
        <v>14</v>
      </c>
      <c r="B126" s="1">
        <v>43563</v>
      </c>
      <c r="C126" s="1">
        <v>43580</v>
      </c>
      <c r="D126">
        <v>789</v>
      </c>
      <c r="E126">
        <v>800.5</v>
      </c>
      <c r="F126">
        <v>778.5</v>
      </c>
      <c r="G126">
        <v>785.8</v>
      </c>
      <c r="H126">
        <v>784.5</v>
      </c>
      <c r="I126">
        <v>785.8</v>
      </c>
      <c r="J126">
        <v>3249</v>
      </c>
      <c r="K126">
        <v>25626.28</v>
      </c>
      <c r="L126">
        <v>15464000</v>
      </c>
      <c r="M126">
        <v>63000</v>
      </c>
      <c r="N126">
        <v>782.1</v>
      </c>
      <c r="O126" s="18">
        <f t="shared" si="7"/>
        <v>-8.2039631452732551E-3</v>
      </c>
      <c r="P126" s="15">
        <v>1.6986301369863014E-2</v>
      </c>
      <c r="Q126" s="17">
        <f t="shared" si="5"/>
        <v>1.6986301369863014E-4</v>
      </c>
      <c r="R126" s="17">
        <f t="shared" si="8"/>
        <v>-8.3738261589718851E-3</v>
      </c>
      <c r="S126" s="15">
        <f t="shared" si="6"/>
        <v>-0.42512710016576227</v>
      </c>
      <c r="T126" s="1" t="b">
        <f t="shared" si="9"/>
        <v>1</v>
      </c>
    </row>
    <row r="127" spans="1:20" x14ac:dyDescent="0.3">
      <c r="A127" t="s">
        <v>14</v>
      </c>
      <c r="B127" s="1">
        <v>43564</v>
      </c>
      <c r="C127" s="1">
        <v>43580</v>
      </c>
      <c r="D127">
        <v>784</v>
      </c>
      <c r="E127">
        <v>792.5</v>
      </c>
      <c r="F127">
        <v>775.6</v>
      </c>
      <c r="G127">
        <v>789.85</v>
      </c>
      <c r="H127">
        <v>790</v>
      </c>
      <c r="I127">
        <v>789.85</v>
      </c>
      <c r="J127">
        <v>4571</v>
      </c>
      <c r="K127">
        <v>35842.910000000003</v>
      </c>
      <c r="L127">
        <v>15456000</v>
      </c>
      <c r="M127">
        <v>-8000</v>
      </c>
      <c r="N127">
        <v>785.95</v>
      </c>
      <c r="O127" s="18">
        <f t="shared" si="7"/>
        <v>5.1539832018326149E-3</v>
      </c>
      <c r="P127" s="15">
        <v>1.6986301369863014E-2</v>
      </c>
      <c r="Q127" s="17">
        <f t="shared" ref="Q127:Q190" si="10">P127/100</f>
        <v>1.6986301369863014E-4</v>
      </c>
      <c r="R127" s="17">
        <f t="shared" si="8"/>
        <v>4.9841201881339848E-3</v>
      </c>
      <c r="S127" s="15">
        <f t="shared" si="6"/>
        <v>0.25303660742811324</v>
      </c>
      <c r="T127" s="1" t="b">
        <f t="shared" si="9"/>
        <v>1</v>
      </c>
    </row>
    <row r="128" spans="1:20" x14ac:dyDescent="0.3">
      <c r="A128" t="s">
        <v>14</v>
      </c>
      <c r="B128" s="1">
        <v>43565</v>
      </c>
      <c r="C128" s="1">
        <v>43580</v>
      </c>
      <c r="D128">
        <v>787.45</v>
      </c>
      <c r="E128">
        <v>807.5</v>
      </c>
      <c r="F128">
        <v>785</v>
      </c>
      <c r="G128">
        <v>796.1</v>
      </c>
      <c r="H128">
        <v>796.55</v>
      </c>
      <c r="I128">
        <v>796.1</v>
      </c>
      <c r="J128">
        <v>6075</v>
      </c>
      <c r="K128">
        <v>48411.45</v>
      </c>
      <c r="L128">
        <v>15580000</v>
      </c>
      <c r="M128">
        <v>124000</v>
      </c>
      <c r="N128">
        <v>790.05</v>
      </c>
      <c r="O128" s="18">
        <f t="shared" si="7"/>
        <v>7.9128948534531868E-3</v>
      </c>
      <c r="P128" s="15">
        <v>1.7041095890410959E-2</v>
      </c>
      <c r="Q128" s="17">
        <f t="shared" si="10"/>
        <v>1.7041095890410959E-4</v>
      </c>
      <c r="R128" s="17">
        <f t="shared" si="8"/>
        <v>7.7424838945490768E-3</v>
      </c>
      <c r="S128" s="15">
        <f t="shared" si="6"/>
        <v>0.39307476220331428</v>
      </c>
      <c r="T128" s="1" t="b">
        <f t="shared" si="9"/>
        <v>1</v>
      </c>
    </row>
    <row r="129" spans="1:20" x14ac:dyDescent="0.3">
      <c r="A129" t="s">
        <v>14</v>
      </c>
      <c r="B129" s="1">
        <v>43566</v>
      </c>
      <c r="C129" s="1">
        <v>43580</v>
      </c>
      <c r="D129">
        <v>799.9</v>
      </c>
      <c r="E129">
        <v>803.45</v>
      </c>
      <c r="F129">
        <v>778.75</v>
      </c>
      <c r="G129">
        <v>788.25</v>
      </c>
      <c r="H129">
        <v>787.4</v>
      </c>
      <c r="I129">
        <v>788.25</v>
      </c>
      <c r="J129">
        <v>5062</v>
      </c>
      <c r="K129">
        <v>39851.370000000003</v>
      </c>
      <c r="L129">
        <v>15947000</v>
      </c>
      <c r="M129">
        <v>367000</v>
      </c>
      <c r="N129">
        <v>782.85</v>
      </c>
      <c r="O129" s="18">
        <f t="shared" si="7"/>
        <v>-9.8605702801155912E-3</v>
      </c>
      <c r="P129" s="15">
        <v>1.7315068493150686E-2</v>
      </c>
      <c r="Q129" s="17">
        <f t="shared" si="10"/>
        <v>1.7315068493150686E-4</v>
      </c>
      <c r="R129" s="17">
        <f t="shared" si="8"/>
        <v>-1.0033720965047097E-2</v>
      </c>
      <c r="S129" s="15">
        <f t="shared" si="6"/>
        <v>-0.50939757009077979</v>
      </c>
      <c r="T129" s="1" t="b">
        <f t="shared" si="9"/>
        <v>1</v>
      </c>
    </row>
    <row r="130" spans="1:20" x14ac:dyDescent="0.3">
      <c r="A130" t="s">
        <v>14</v>
      </c>
      <c r="B130" s="1">
        <v>43567</v>
      </c>
      <c r="C130" s="1">
        <v>43580</v>
      </c>
      <c r="D130">
        <v>786.8</v>
      </c>
      <c r="E130">
        <v>796.2</v>
      </c>
      <c r="F130">
        <v>772.1</v>
      </c>
      <c r="G130">
        <v>779.75</v>
      </c>
      <c r="H130">
        <v>778.4</v>
      </c>
      <c r="I130">
        <v>779.75</v>
      </c>
      <c r="J130">
        <v>5480</v>
      </c>
      <c r="K130">
        <v>42868.28</v>
      </c>
      <c r="L130">
        <v>16592000</v>
      </c>
      <c r="M130">
        <v>645000</v>
      </c>
      <c r="N130">
        <v>776.95</v>
      </c>
      <c r="O130" s="18">
        <f t="shared" si="7"/>
        <v>-1.0783380907072629E-2</v>
      </c>
      <c r="P130" s="15">
        <v>1.7287671232876712E-2</v>
      </c>
      <c r="Q130" s="17">
        <f t="shared" si="10"/>
        <v>1.7287671232876713E-4</v>
      </c>
      <c r="R130" s="17">
        <f t="shared" si="8"/>
        <v>-1.0956257619401397E-2</v>
      </c>
      <c r="S130" s="15">
        <f t="shared" si="6"/>
        <v>-0.55623342806259368</v>
      </c>
      <c r="T130" s="1" t="b">
        <f t="shared" si="9"/>
        <v>1</v>
      </c>
    </row>
    <row r="131" spans="1:20" x14ac:dyDescent="0.3">
      <c r="A131" t="s">
        <v>14</v>
      </c>
      <c r="B131" s="1">
        <v>43570</v>
      </c>
      <c r="C131" s="1">
        <v>43580</v>
      </c>
      <c r="D131">
        <v>781</v>
      </c>
      <c r="E131">
        <v>783.6</v>
      </c>
      <c r="F131">
        <v>774.45</v>
      </c>
      <c r="G131">
        <v>779.3</v>
      </c>
      <c r="H131">
        <v>779.45</v>
      </c>
      <c r="I131">
        <v>779.3</v>
      </c>
      <c r="J131">
        <v>2884</v>
      </c>
      <c r="K131">
        <v>22460.1</v>
      </c>
      <c r="L131">
        <v>16647000</v>
      </c>
      <c r="M131">
        <v>55000</v>
      </c>
      <c r="N131">
        <v>777.6</v>
      </c>
      <c r="O131" s="18">
        <f t="shared" si="7"/>
        <v>-5.7710804745116442E-4</v>
      </c>
      <c r="P131" s="15">
        <v>1.7287671232876712E-2</v>
      </c>
      <c r="Q131" s="17">
        <f t="shared" si="10"/>
        <v>1.7287671232876713E-4</v>
      </c>
      <c r="R131" s="17">
        <f t="shared" si="8"/>
        <v>-7.4998475977993155E-4</v>
      </c>
      <c r="S131" s="15">
        <f t="shared" ref="S131:S194" si="11">R131/(_xlfn.STDEV.S($O$3:$O$242))</f>
        <v>-3.8075646668655497E-2</v>
      </c>
      <c r="T131" s="1" t="b">
        <f t="shared" si="9"/>
        <v>1</v>
      </c>
    </row>
    <row r="132" spans="1:20" x14ac:dyDescent="0.3">
      <c r="A132" t="s">
        <v>14</v>
      </c>
      <c r="B132" s="1">
        <v>43571</v>
      </c>
      <c r="C132" s="1">
        <v>43580</v>
      </c>
      <c r="D132">
        <v>781</v>
      </c>
      <c r="E132">
        <v>788</v>
      </c>
      <c r="F132">
        <v>776.25</v>
      </c>
      <c r="G132">
        <v>785.9</v>
      </c>
      <c r="H132">
        <v>786.05</v>
      </c>
      <c r="I132">
        <v>785.9</v>
      </c>
      <c r="J132">
        <v>3191</v>
      </c>
      <c r="K132">
        <v>24976.95</v>
      </c>
      <c r="L132">
        <v>16433000</v>
      </c>
      <c r="M132">
        <v>-214000</v>
      </c>
      <c r="N132">
        <v>782.4</v>
      </c>
      <c r="O132" s="18">
        <f t="shared" ref="O132:O195" si="12">(I132-I131)/I131</f>
        <v>8.4691389708713236E-3</v>
      </c>
      <c r="P132" s="15">
        <v>1.7369863013698628E-2</v>
      </c>
      <c r="Q132" s="17">
        <f t="shared" si="10"/>
        <v>1.7369863013698628E-4</v>
      </c>
      <c r="R132" s="17">
        <f t="shared" ref="R132:R195" si="13">O132-Q132</f>
        <v>8.2954403407343377E-3</v>
      </c>
      <c r="S132" s="15">
        <f t="shared" si="11"/>
        <v>0.42114756500837841</v>
      </c>
      <c r="T132" s="1" t="b">
        <f t="shared" ref="T132:T195" si="14">N131&lt;I131</f>
        <v>1</v>
      </c>
    </row>
    <row r="133" spans="1:20" x14ac:dyDescent="0.3">
      <c r="A133" t="s">
        <v>14</v>
      </c>
      <c r="B133" s="1">
        <v>43573</v>
      </c>
      <c r="C133" s="1">
        <v>43580</v>
      </c>
      <c r="D133">
        <v>787</v>
      </c>
      <c r="E133">
        <v>794.85</v>
      </c>
      <c r="F133">
        <v>779.25</v>
      </c>
      <c r="G133">
        <v>790.65</v>
      </c>
      <c r="H133">
        <v>790</v>
      </c>
      <c r="I133">
        <v>790.65</v>
      </c>
      <c r="J133">
        <v>3363</v>
      </c>
      <c r="K133">
        <v>26505.59</v>
      </c>
      <c r="L133">
        <v>16235000</v>
      </c>
      <c r="M133">
        <v>-198000</v>
      </c>
      <c r="N133">
        <v>789.55</v>
      </c>
      <c r="O133" s="18">
        <f t="shared" si="12"/>
        <v>6.0440259575009541E-3</v>
      </c>
      <c r="P133" s="15">
        <v>1.7369863013698628E-2</v>
      </c>
      <c r="Q133" s="17">
        <f t="shared" si="10"/>
        <v>1.7369863013698628E-4</v>
      </c>
      <c r="R133" s="17">
        <f t="shared" si="13"/>
        <v>5.8703273273639682E-3</v>
      </c>
      <c r="S133" s="15">
        <f t="shared" si="11"/>
        <v>0.29802806821254579</v>
      </c>
      <c r="T133" s="1" t="b">
        <f t="shared" si="14"/>
        <v>1</v>
      </c>
    </row>
    <row r="134" spans="1:20" x14ac:dyDescent="0.3">
      <c r="A134" t="s">
        <v>14</v>
      </c>
      <c r="B134" s="1">
        <v>43577</v>
      </c>
      <c r="C134" s="1">
        <v>43580</v>
      </c>
      <c r="D134">
        <v>787.4</v>
      </c>
      <c r="E134">
        <v>789.75</v>
      </c>
      <c r="F134">
        <v>774.1</v>
      </c>
      <c r="G134">
        <v>780.2</v>
      </c>
      <c r="H134">
        <v>779.25</v>
      </c>
      <c r="I134">
        <v>780.2</v>
      </c>
      <c r="J134">
        <v>5970</v>
      </c>
      <c r="K134">
        <v>46702.66</v>
      </c>
      <c r="L134">
        <v>13293000</v>
      </c>
      <c r="M134">
        <v>-2942000</v>
      </c>
      <c r="N134">
        <v>780.15</v>
      </c>
      <c r="O134" s="18">
        <f t="shared" si="12"/>
        <v>-1.3216973376335841E-2</v>
      </c>
      <c r="P134" s="15">
        <v>1.7397260273972603E-2</v>
      </c>
      <c r="Q134" s="17">
        <f t="shared" si="10"/>
        <v>1.7397260273972602E-4</v>
      </c>
      <c r="R134" s="17">
        <f t="shared" si="13"/>
        <v>-1.3390945979075567E-2</v>
      </c>
      <c r="S134" s="15">
        <f t="shared" si="11"/>
        <v>-0.67983905140678513</v>
      </c>
      <c r="T134" s="1" t="b">
        <f t="shared" si="14"/>
        <v>1</v>
      </c>
    </row>
    <row r="135" spans="1:20" x14ac:dyDescent="0.3">
      <c r="A135" t="s">
        <v>14</v>
      </c>
      <c r="B135" s="1">
        <v>43578</v>
      </c>
      <c r="C135" s="1">
        <v>43580</v>
      </c>
      <c r="D135">
        <v>781.75</v>
      </c>
      <c r="E135">
        <v>793.5</v>
      </c>
      <c r="F135">
        <v>776.9</v>
      </c>
      <c r="G135">
        <v>779.45</v>
      </c>
      <c r="H135">
        <v>780</v>
      </c>
      <c r="I135">
        <v>779.45</v>
      </c>
      <c r="J135">
        <v>7379</v>
      </c>
      <c r="K135">
        <v>57982.42</v>
      </c>
      <c r="L135">
        <v>9211000</v>
      </c>
      <c r="M135">
        <v>-4082000</v>
      </c>
      <c r="N135">
        <v>778.6</v>
      </c>
      <c r="O135" s="18">
        <f t="shared" si="12"/>
        <v>-9.6129197641630347E-4</v>
      </c>
      <c r="P135" s="15">
        <v>1.7397260273972603E-2</v>
      </c>
      <c r="Q135" s="17">
        <f t="shared" si="10"/>
        <v>1.7397260273972602E-4</v>
      </c>
      <c r="R135" s="17">
        <f t="shared" si="13"/>
        <v>-1.1352645791560295E-3</v>
      </c>
      <c r="S135" s="15">
        <f t="shared" si="11"/>
        <v>-5.7635748497167689E-2</v>
      </c>
      <c r="T135" s="1" t="b">
        <f t="shared" si="14"/>
        <v>1</v>
      </c>
    </row>
    <row r="136" spans="1:20" x14ac:dyDescent="0.3">
      <c r="A136" t="s">
        <v>14</v>
      </c>
      <c r="B136" s="1">
        <v>43579</v>
      </c>
      <c r="C136" s="1">
        <v>43580</v>
      </c>
      <c r="D136">
        <v>779.35</v>
      </c>
      <c r="E136">
        <v>789</v>
      </c>
      <c r="F136">
        <v>776.65</v>
      </c>
      <c r="G136">
        <v>787.25</v>
      </c>
      <c r="H136">
        <v>787.4</v>
      </c>
      <c r="I136">
        <v>787.25</v>
      </c>
      <c r="J136">
        <v>7168</v>
      </c>
      <c r="K136">
        <v>56040.12</v>
      </c>
      <c r="L136">
        <v>4489000</v>
      </c>
      <c r="M136">
        <v>-4722000</v>
      </c>
      <c r="N136">
        <v>785.3</v>
      </c>
      <c r="O136" s="18">
        <f t="shared" si="12"/>
        <v>1.0007056257617492E-2</v>
      </c>
      <c r="P136" s="15">
        <v>1.7424657534246577E-2</v>
      </c>
      <c r="Q136" s="17">
        <f t="shared" si="10"/>
        <v>1.7424657534246578E-4</v>
      </c>
      <c r="R136" s="17">
        <f t="shared" si="13"/>
        <v>9.8328096822750261E-3</v>
      </c>
      <c r="S136" s="15">
        <f t="shared" si="11"/>
        <v>0.49919759347149434</v>
      </c>
      <c r="T136" s="1" t="b">
        <f t="shared" si="14"/>
        <v>1</v>
      </c>
    </row>
    <row r="137" spans="1:20" x14ac:dyDescent="0.3">
      <c r="A137" t="s">
        <v>14</v>
      </c>
      <c r="B137" s="1">
        <v>43580</v>
      </c>
      <c r="C137" s="1">
        <v>43580</v>
      </c>
      <c r="D137">
        <v>784.6</v>
      </c>
      <c r="E137">
        <v>816.5</v>
      </c>
      <c r="F137">
        <v>784.6</v>
      </c>
      <c r="G137">
        <v>794.85</v>
      </c>
      <c r="H137">
        <v>795.65</v>
      </c>
      <c r="I137">
        <v>795.55</v>
      </c>
      <c r="J137">
        <v>10787</v>
      </c>
      <c r="K137">
        <v>86765.26</v>
      </c>
      <c r="L137">
        <v>1009000</v>
      </c>
      <c r="M137">
        <v>-3480000</v>
      </c>
      <c r="N137">
        <v>795.55</v>
      </c>
      <c r="O137" s="18">
        <f t="shared" si="12"/>
        <v>1.054302953318508E-2</v>
      </c>
      <c r="P137" s="15">
        <v>1.7506849315068494E-2</v>
      </c>
      <c r="Q137" s="17">
        <f t="shared" si="10"/>
        <v>1.7506849315068493E-4</v>
      </c>
      <c r="R137" s="17">
        <f t="shared" si="13"/>
        <v>1.0367961040034394E-2</v>
      </c>
      <c r="S137" s="15">
        <f t="shared" si="11"/>
        <v>0.5263664575671807</v>
      </c>
      <c r="T137" s="1" t="b">
        <f t="shared" si="14"/>
        <v>1</v>
      </c>
    </row>
    <row r="138" spans="1:20" x14ac:dyDescent="0.3">
      <c r="A138" t="s">
        <v>14</v>
      </c>
      <c r="B138" s="1">
        <v>43581</v>
      </c>
      <c r="C138" s="1">
        <v>43615</v>
      </c>
      <c r="D138">
        <v>808</v>
      </c>
      <c r="E138">
        <v>842.45</v>
      </c>
      <c r="F138">
        <v>808</v>
      </c>
      <c r="G138">
        <v>838.05</v>
      </c>
      <c r="H138">
        <v>842.25</v>
      </c>
      <c r="I138">
        <v>838.05</v>
      </c>
      <c r="J138">
        <v>12250</v>
      </c>
      <c r="K138">
        <v>101756.25</v>
      </c>
      <c r="L138">
        <v>17047000</v>
      </c>
      <c r="M138">
        <v>938000</v>
      </c>
      <c r="N138">
        <v>831.15</v>
      </c>
      <c r="O138" s="18">
        <f t="shared" si="12"/>
        <v>5.3422160769279116E-2</v>
      </c>
      <c r="P138" s="15">
        <v>1.7506849315068494E-2</v>
      </c>
      <c r="Q138" s="17">
        <f t="shared" si="10"/>
        <v>1.7506849315068493E-4</v>
      </c>
      <c r="R138" s="17">
        <f t="shared" si="13"/>
        <v>5.3247092276128428E-2</v>
      </c>
      <c r="S138" s="15">
        <f t="shared" si="11"/>
        <v>2.703278226925661</v>
      </c>
      <c r="T138" s="1" t="b">
        <f t="shared" si="14"/>
        <v>0</v>
      </c>
    </row>
    <row r="139" spans="1:20" x14ac:dyDescent="0.3">
      <c r="A139" t="s">
        <v>14</v>
      </c>
      <c r="B139" s="1">
        <v>43585</v>
      </c>
      <c r="C139" s="1">
        <v>43615</v>
      </c>
      <c r="D139">
        <v>839.05</v>
      </c>
      <c r="E139">
        <v>842.95</v>
      </c>
      <c r="F139">
        <v>816</v>
      </c>
      <c r="G139">
        <v>824.1</v>
      </c>
      <c r="H139">
        <v>822.8</v>
      </c>
      <c r="I139">
        <v>824.1</v>
      </c>
      <c r="J139">
        <v>8101</v>
      </c>
      <c r="K139">
        <v>67205.62</v>
      </c>
      <c r="L139">
        <v>17370000</v>
      </c>
      <c r="M139">
        <v>323000</v>
      </c>
      <c r="N139">
        <v>819.05</v>
      </c>
      <c r="O139" s="18">
        <f t="shared" si="12"/>
        <v>-1.6645784857705306E-2</v>
      </c>
      <c r="P139" s="15">
        <v>1.7534246575342468E-2</v>
      </c>
      <c r="Q139" s="17">
        <f t="shared" si="10"/>
        <v>1.7534246575342467E-4</v>
      </c>
      <c r="R139" s="17">
        <f t="shared" si="13"/>
        <v>-1.682112732345873E-2</v>
      </c>
      <c r="S139" s="15">
        <f t="shared" si="11"/>
        <v>-0.85398442059598167</v>
      </c>
      <c r="T139" s="1" t="b">
        <f t="shared" si="14"/>
        <v>1</v>
      </c>
    </row>
    <row r="140" spans="1:20" x14ac:dyDescent="0.3">
      <c r="A140" t="s">
        <v>14</v>
      </c>
      <c r="B140" s="1">
        <v>43587</v>
      </c>
      <c r="C140" s="1">
        <v>43615</v>
      </c>
      <c r="D140">
        <v>821</v>
      </c>
      <c r="E140">
        <v>834</v>
      </c>
      <c r="F140">
        <v>793.35</v>
      </c>
      <c r="G140">
        <v>802.15</v>
      </c>
      <c r="H140">
        <v>796.9</v>
      </c>
      <c r="I140">
        <v>802.15</v>
      </c>
      <c r="J140">
        <v>7264</v>
      </c>
      <c r="K140">
        <v>59287.07</v>
      </c>
      <c r="L140">
        <v>17651000</v>
      </c>
      <c r="M140">
        <v>281000</v>
      </c>
      <c r="N140">
        <v>799.3</v>
      </c>
      <c r="O140" s="18">
        <f t="shared" si="12"/>
        <v>-2.6635117097439685E-2</v>
      </c>
      <c r="P140" s="15">
        <v>1.7780821917808221E-2</v>
      </c>
      <c r="Q140" s="17">
        <f t="shared" si="10"/>
        <v>1.7780821917808221E-4</v>
      </c>
      <c r="R140" s="17">
        <f t="shared" si="13"/>
        <v>-2.6812925316617768E-2</v>
      </c>
      <c r="S140" s="15">
        <f t="shared" si="11"/>
        <v>-1.3612536217511337</v>
      </c>
      <c r="T140" s="1" t="b">
        <f t="shared" si="14"/>
        <v>1</v>
      </c>
    </row>
    <row r="141" spans="1:20" x14ac:dyDescent="0.3">
      <c r="A141" t="s">
        <v>14</v>
      </c>
      <c r="B141" s="1">
        <v>43588</v>
      </c>
      <c r="C141" s="1">
        <v>43615</v>
      </c>
      <c r="D141">
        <v>801.05</v>
      </c>
      <c r="E141">
        <v>802.8</v>
      </c>
      <c r="F141">
        <v>781.75</v>
      </c>
      <c r="G141">
        <v>785.3</v>
      </c>
      <c r="H141">
        <v>784.65</v>
      </c>
      <c r="I141">
        <v>785.3</v>
      </c>
      <c r="J141">
        <v>4552</v>
      </c>
      <c r="K141">
        <v>35967.25</v>
      </c>
      <c r="L141">
        <v>17365000</v>
      </c>
      <c r="M141">
        <v>-286000</v>
      </c>
      <c r="N141">
        <v>779.05</v>
      </c>
      <c r="O141" s="18">
        <f t="shared" si="12"/>
        <v>-2.1006046250701269E-2</v>
      </c>
      <c r="P141" s="15">
        <v>1.7726027397260272E-2</v>
      </c>
      <c r="Q141" s="17">
        <f t="shared" si="10"/>
        <v>1.7726027397260271E-4</v>
      </c>
      <c r="R141" s="17">
        <f t="shared" si="13"/>
        <v>-2.1183306524673873E-2</v>
      </c>
      <c r="S141" s="15">
        <f t="shared" si="11"/>
        <v>-1.0754459793876061</v>
      </c>
      <c r="T141" s="1" t="b">
        <f t="shared" si="14"/>
        <v>1</v>
      </c>
    </row>
    <row r="142" spans="1:20" x14ac:dyDescent="0.3">
      <c r="A142" t="s">
        <v>14</v>
      </c>
      <c r="B142" s="1">
        <v>43591</v>
      </c>
      <c r="C142" s="1">
        <v>43615</v>
      </c>
      <c r="D142">
        <v>777.1</v>
      </c>
      <c r="E142">
        <v>790.45</v>
      </c>
      <c r="F142">
        <v>776.3</v>
      </c>
      <c r="G142">
        <v>782</v>
      </c>
      <c r="H142">
        <v>780.5</v>
      </c>
      <c r="I142">
        <v>782</v>
      </c>
      <c r="J142">
        <v>3611</v>
      </c>
      <c r="K142">
        <v>28350.41</v>
      </c>
      <c r="L142">
        <v>17344000</v>
      </c>
      <c r="M142">
        <v>-21000</v>
      </c>
      <c r="N142">
        <v>778.9</v>
      </c>
      <c r="O142" s="18">
        <f t="shared" si="12"/>
        <v>-4.202215713739914E-3</v>
      </c>
      <c r="P142" s="15">
        <v>1.7698630136986301E-2</v>
      </c>
      <c r="Q142" s="17">
        <f t="shared" si="10"/>
        <v>1.76986301369863E-4</v>
      </c>
      <c r="R142" s="17">
        <f t="shared" si="13"/>
        <v>-4.3792020151097767E-3</v>
      </c>
      <c r="S142" s="15">
        <f t="shared" si="11"/>
        <v>-0.22232578254911592</v>
      </c>
      <c r="T142" s="1" t="b">
        <f t="shared" si="14"/>
        <v>1</v>
      </c>
    </row>
    <row r="143" spans="1:20" x14ac:dyDescent="0.3">
      <c r="A143" t="s">
        <v>14</v>
      </c>
      <c r="B143" s="1">
        <v>43592</v>
      </c>
      <c r="C143" s="1">
        <v>43615</v>
      </c>
      <c r="D143">
        <v>784.1</v>
      </c>
      <c r="E143">
        <v>792.5</v>
      </c>
      <c r="F143">
        <v>767.1</v>
      </c>
      <c r="G143">
        <v>772.8</v>
      </c>
      <c r="H143">
        <v>773.2</v>
      </c>
      <c r="I143">
        <v>772.8</v>
      </c>
      <c r="J143">
        <v>5064</v>
      </c>
      <c r="K143">
        <v>39567.279999999999</v>
      </c>
      <c r="L143">
        <v>17256000</v>
      </c>
      <c r="M143">
        <v>-88000</v>
      </c>
      <c r="N143">
        <v>770.7</v>
      </c>
      <c r="O143" s="18">
        <f t="shared" si="12"/>
        <v>-1.1764705882353E-2</v>
      </c>
      <c r="P143" s="15">
        <v>1.767123287671233E-2</v>
      </c>
      <c r="Q143" s="17">
        <f t="shared" si="10"/>
        <v>1.7671232876712329E-4</v>
      </c>
      <c r="R143" s="17">
        <f t="shared" si="13"/>
        <v>-1.1941418211120124E-2</v>
      </c>
      <c r="S143" s="15">
        <f t="shared" si="11"/>
        <v>-0.60624861318871892</v>
      </c>
      <c r="T143" s="1" t="b">
        <f t="shared" si="14"/>
        <v>1</v>
      </c>
    </row>
    <row r="144" spans="1:20" x14ac:dyDescent="0.3">
      <c r="A144" t="s">
        <v>14</v>
      </c>
      <c r="B144" s="1">
        <v>43593</v>
      </c>
      <c r="C144" s="1">
        <v>43615</v>
      </c>
      <c r="D144">
        <v>771.8</v>
      </c>
      <c r="E144">
        <v>779.45</v>
      </c>
      <c r="F144">
        <v>759.4</v>
      </c>
      <c r="G144">
        <v>768.05</v>
      </c>
      <c r="H144">
        <v>768</v>
      </c>
      <c r="I144">
        <v>768.05</v>
      </c>
      <c r="J144">
        <v>4327</v>
      </c>
      <c r="K144">
        <v>33308.85</v>
      </c>
      <c r="L144">
        <v>17051000</v>
      </c>
      <c r="M144">
        <v>-205000</v>
      </c>
      <c r="N144">
        <v>765.2</v>
      </c>
      <c r="O144" s="18">
        <f t="shared" si="12"/>
        <v>-6.14648033126294E-3</v>
      </c>
      <c r="P144" s="15">
        <v>1.7698630136986301E-2</v>
      </c>
      <c r="Q144" s="17">
        <f t="shared" si="10"/>
        <v>1.76986301369863E-4</v>
      </c>
      <c r="R144" s="17">
        <f t="shared" si="13"/>
        <v>-6.3234666326328027E-3</v>
      </c>
      <c r="S144" s="15">
        <f t="shared" si="11"/>
        <v>-0.32103329845770284</v>
      </c>
      <c r="T144" s="1" t="b">
        <f t="shared" si="14"/>
        <v>1</v>
      </c>
    </row>
    <row r="145" spans="1:20" x14ac:dyDescent="0.3">
      <c r="A145" t="s">
        <v>14</v>
      </c>
      <c r="B145" s="1">
        <v>43594</v>
      </c>
      <c r="C145" s="1">
        <v>43615</v>
      </c>
      <c r="D145">
        <v>767.25</v>
      </c>
      <c r="E145">
        <v>770.6</v>
      </c>
      <c r="F145">
        <v>753.55</v>
      </c>
      <c r="G145">
        <v>760</v>
      </c>
      <c r="H145">
        <v>759.95</v>
      </c>
      <c r="I145">
        <v>760</v>
      </c>
      <c r="J145">
        <v>3400</v>
      </c>
      <c r="K145">
        <v>25896.7</v>
      </c>
      <c r="L145">
        <v>17236000</v>
      </c>
      <c r="M145">
        <v>185000</v>
      </c>
      <c r="N145">
        <v>756.65</v>
      </c>
      <c r="O145" s="18">
        <f t="shared" si="12"/>
        <v>-1.0481088470802624E-2</v>
      </c>
      <c r="P145" s="15">
        <v>1.767123287671233E-2</v>
      </c>
      <c r="Q145" s="17">
        <f t="shared" si="10"/>
        <v>1.7671232876712329E-4</v>
      </c>
      <c r="R145" s="17">
        <f t="shared" si="13"/>
        <v>-1.0657800799569747E-2</v>
      </c>
      <c r="S145" s="15">
        <f t="shared" si="11"/>
        <v>-0.54108120494129319</v>
      </c>
      <c r="T145" s="1" t="b">
        <f t="shared" si="14"/>
        <v>1</v>
      </c>
    </row>
    <row r="146" spans="1:20" x14ac:dyDescent="0.3">
      <c r="A146" t="s">
        <v>14</v>
      </c>
      <c r="B146" s="1">
        <v>43595</v>
      </c>
      <c r="C146" s="1">
        <v>43615</v>
      </c>
      <c r="D146">
        <v>758</v>
      </c>
      <c r="E146">
        <v>765.4</v>
      </c>
      <c r="F146">
        <v>748</v>
      </c>
      <c r="G146">
        <v>752.4</v>
      </c>
      <c r="H146">
        <v>750</v>
      </c>
      <c r="I146">
        <v>752.4</v>
      </c>
      <c r="J146">
        <v>2896</v>
      </c>
      <c r="K146">
        <v>21896.18</v>
      </c>
      <c r="L146">
        <v>17194000</v>
      </c>
      <c r="M146">
        <v>-42000</v>
      </c>
      <c r="N146">
        <v>748.25</v>
      </c>
      <c r="O146" s="18">
        <f t="shared" si="12"/>
        <v>-1.000000000000003E-2</v>
      </c>
      <c r="P146" s="15">
        <v>1.767123287671233E-2</v>
      </c>
      <c r="Q146" s="17">
        <f t="shared" si="10"/>
        <v>1.7671232876712329E-4</v>
      </c>
      <c r="R146" s="17">
        <f t="shared" si="13"/>
        <v>-1.0176712328767153E-2</v>
      </c>
      <c r="S146" s="15">
        <f t="shared" si="11"/>
        <v>-0.51665703579415168</v>
      </c>
      <c r="T146" s="1" t="b">
        <f t="shared" si="14"/>
        <v>1</v>
      </c>
    </row>
    <row r="147" spans="1:20" x14ac:dyDescent="0.3">
      <c r="A147" t="s">
        <v>14</v>
      </c>
      <c r="B147" s="1">
        <v>43598</v>
      </c>
      <c r="C147" s="1">
        <v>43615</v>
      </c>
      <c r="D147">
        <v>747.8</v>
      </c>
      <c r="E147">
        <v>749.95</v>
      </c>
      <c r="F147">
        <v>701.9</v>
      </c>
      <c r="G147">
        <v>719.65</v>
      </c>
      <c r="H147">
        <v>719.6</v>
      </c>
      <c r="I147">
        <v>719.65</v>
      </c>
      <c r="J147">
        <v>6887</v>
      </c>
      <c r="K147">
        <v>50170.92</v>
      </c>
      <c r="L147">
        <v>17069000</v>
      </c>
      <c r="M147">
        <v>-125000</v>
      </c>
      <c r="N147">
        <v>717.2</v>
      </c>
      <c r="O147" s="18">
        <f t="shared" si="12"/>
        <v>-4.3527379053694845E-2</v>
      </c>
      <c r="P147" s="15">
        <v>1.767123287671233E-2</v>
      </c>
      <c r="Q147" s="17">
        <f t="shared" si="10"/>
        <v>1.7671232876712329E-4</v>
      </c>
      <c r="R147" s="17">
        <f t="shared" si="13"/>
        <v>-4.3704091382461965E-2</v>
      </c>
      <c r="S147" s="15">
        <f t="shared" si="11"/>
        <v>-2.2187938084789081</v>
      </c>
      <c r="T147" s="1" t="b">
        <f t="shared" si="14"/>
        <v>1</v>
      </c>
    </row>
    <row r="148" spans="1:20" x14ac:dyDescent="0.3">
      <c r="A148" t="s">
        <v>14</v>
      </c>
      <c r="B148" s="1">
        <v>43599</v>
      </c>
      <c r="C148" s="1">
        <v>43615</v>
      </c>
      <c r="D148">
        <v>719</v>
      </c>
      <c r="E148">
        <v>723.6</v>
      </c>
      <c r="F148">
        <v>705.4</v>
      </c>
      <c r="G148">
        <v>717.7</v>
      </c>
      <c r="H148">
        <v>717</v>
      </c>
      <c r="I148">
        <v>717.7</v>
      </c>
      <c r="J148">
        <v>5893</v>
      </c>
      <c r="K148">
        <v>42174.22</v>
      </c>
      <c r="L148">
        <v>16960000</v>
      </c>
      <c r="M148">
        <v>-109000</v>
      </c>
      <c r="N148">
        <v>714.9</v>
      </c>
      <c r="O148" s="18">
        <f t="shared" si="12"/>
        <v>-2.7096505245604555E-3</v>
      </c>
      <c r="P148" s="15">
        <v>1.7479452054794519E-2</v>
      </c>
      <c r="Q148" s="17">
        <f t="shared" si="10"/>
        <v>1.747945205479452E-4</v>
      </c>
      <c r="R148" s="17">
        <f t="shared" si="13"/>
        <v>-2.8844450451084008E-3</v>
      </c>
      <c r="S148" s="15">
        <f t="shared" si="11"/>
        <v>-0.14643912284954719</v>
      </c>
      <c r="T148" s="1" t="b">
        <f t="shared" si="14"/>
        <v>1</v>
      </c>
    </row>
    <row r="149" spans="1:20" x14ac:dyDescent="0.3">
      <c r="A149" t="s">
        <v>14</v>
      </c>
      <c r="B149" s="1">
        <v>43600</v>
      </c>
      <c r="C149" s="1">
        <v>43615</v>
      </c>
      <c r="D149">
        <v>713.55</v>
      </c>
      <c r="E149">
        <v>737.95</v>
      </c>
      <c r="F149">
        <v>707.5</v>
      </c>
      <c r="G149">
        <v>710.5</v>
      </c>
      <c r="H149">
        <v>710.7</v>
      </c>
      <c r="I149">
        <v>710.5</v>
      </c>
      <c r="J149">
        <v>6941</v>
      </c>
      <c r="K149">
        <v>50194.92</v>
      </c>
      <c r="L149">
        <v>16861000</v>
      </c>
      <c r="M149">
        <v>-99000</v>
      </c>
      <c r="N149">
        <v>709.55</v>
      </c>
      <c r="O149" s="18">
        <f t="shared" si="12"/>
        <v>-1.0032046816218538E-2</v>
      </c>
      <c r="P149" s="15">
        <v>1.7506849315068494E-2</v>
      </c>
      <c r="Q149" s="17">
        <f t="shared" si="10"/>
        <v>1.7506849315068493E-4</v>
      </c>
      <c r="R149" s="17">
        <f t="shared" si="13"/>
        <v>-1.0207115309369224E-2</v>
      </c>
      <c r="S149" s="15">
        <f t="shared" si="11"/>
        <v>-0.51820055135494536</v>
      </c>
      <c r="T149" s="1" t="b">
        <f t="shared" si="14"/>
        <v>1</v>
      </c>
    </row>
    <row r="150" spans="1:20" x14ac:dyDescent="0.3">
      <c r="A150" t="s">
        <v>14</v>
      </c>
      <c r="B150" s="1">
        <v>43601</v>
      </c>
      <c r="C150" s="1">
        <v>43615</v>
      </c>
      <c r="D150">
        <v>714</v>
      </c>
      <c r="E150">
        <v>729</v>
      </c>
      <c r="F150">
        <v>691.1</v>
      </c>
      <c r="G150">
        <v>726.35</v>
      </c>
      <c r="H150">
        <v>724.55</v>
      </c>
      <c r="I150">
        <v>726.35</v>
      </c>
      <c r="J150">
        <v>7964</v>
      </c>
      <c r="K150">
        <v>56819.45</v>
      </c>
      <c r="L150">
        <v>16508000</v>
      </c>
      <c r="M150">
        <v>-353000</v>
      </c>
      <c r="N150">
        <v>726.3</v>
      </c>
      <c r="O150" s="18">
        <f t="shared" si="12"/>
        <v>2.230823363828293E-2</v>
      </c>
      <c r="P150" s="15">
        <v>1.7479452054794519E-2</v>
      </c>
      <c r="Q150" s="17">
        <f t="shared" si="10"/>
        <v>1.747945205479452E-4</v>
      </c>
      <c r="R150" s="17">
        <f t="shared" si="13"/>
        <v>2.2133439117734986E-2</v>
      </c>
      <c r="S150" s="15">
        <f t="shared" si="11"/>
        <v>1.1236828434438622</v>
      </c>
      <c r="T150" s="1" t="b">
        <f t="shared" si="14"/>
        <v>1</v>
      </c>
    </row>
    <row r="151" spans="1:20" x14ac:dyDescent="0.3">
      <c r="A151" t="s">
        <v>14</v>
      </c>
      <c r="B151" s="1">
        <v>43602</v>
      </c>
      <c r="C151" s="1">
        <v>43615</v>
      </c>
      <c r="D151">
        <v>718</v>
      </c>
      <c r="E151">
        <v>718.45</v>
      </c>
      <c r="F151">
        <v>662.2</v>
      </c>
      <c r="G151">
        <v>670.8</v>
      </c>
      <c r="H151">
        <v>669.15</v>
      </c>
      <c r="I151">
        <v>670.8</v>
      </c>
      <c r="J151">
        <v>19317</v>
      </c>
      <c r="K151">
        <v>131114.09</v>
      </c>
      <c r="L151">
        <v>17307000</v>
      </c>
      <c r="M151">
        <v>799000</v>
      </c>
      <c r="N151">
        <v>670.45</v>
      </c>
      <c r="O151" s="18">
        <f t="shared" si="12"/>
        <v>-7.6478281820059293E-2</v>
      </c>
      <c r="P151" s="15">
        <v>1.7397260273972603E-2</v>
      </c>
      <c r="Q151" s="17">
        <f t="shared" si="10"/>
        <v>1.7397260273972602E-4</v>
      </c>
      <c r="R151" s="17">
        <f t="shared" si="13"/>
        <v>-7.6652254422799021E-2</v>
      </c>
      <c r="S151" s="15">
        <f t="shared" si="11"/>
        <v>-3.8915246179332801</v>
      </c>
      <c r="T151" s="1" t="b">
        <f t="shared" si="14"/>
        <v>1</v>
      </c>
    </row>
    <row r="152" spans="1:20" x14ac:dyDescent="0.3">
      <c r="A152" t="s">
        <v>14</v>
      </c>
      <c r="B152" s="1">
        <v>43605</v>
      </c>
      <c r="C152" s="1">
        <v>43615</v>
      </c>
      <c r="D152">
        <v>681.55</v>
      </c>
      <c r="E152">
        <v>682</v>
      </c>
      <c r="F152">
        <v>658.55</v>
      </c>
      <c r="G152">
        <v>666.8</v>
      </c>
      <c r="H152">
        <v>666.45</v>
      </c>
      <c r="I152">
        <v>666.8</v>
      </c>
      <c r="J152">
        <v>8992</v>
      </c>
      <c r="K152">
        <v>60153.03</v>
      </c>
      <c r="L152">
        <v>17256000</v>
      </c>
      <c r="M152">
        <v>-51000</v>
      </c>
      <c r="N152">
        <v>664.25</v>
      </c>
      <c r="O152" s="18">
        <f t="shared" si="12"/>
        <v>-5.9630292188431726E-3</v>
      </c>
      <c r="P152" s="15">
        <v>1.7178082191780821E-2</v>
      </c>
      <c r="Q152" s="17">
        <f t="shared" si="10"/>
        <v>1.7178082191780821E-4</v>
      </c>
      <c r="R152" s="17">
        <f t="shared" si="13"/>
        <v>-6.1348100407609806E-3</v>
      </c>
      <c r="S152" s="15">
        <f t="shared" si="11"/>
        <v>-0.31145547485508457</v>
      </c>
      <c r="T152" s="1" t="b">
        <f t="shared" si="14"/>
        <v>1</v>
      </c>
    </row>
    <row r="153" spans="1:20" x14ac:dyDescent="0.3">
      <c r="A153" t="s">
        <v>14</v>
      </c>
      <c r="B153" s="1">
        <v>43606</v>
      </c>
      <c r="C153" s="1">
        <v>43615</v>
      </c>
      <c r="D153">
        <v>670.95</v>
      </c>
      <c r="E153">
        <v>681.9</v>
      </c>
      <c r="F153">
        <v>661.2</v>
      </c>
      <c r="G153">
        <v>668.6</v>
      </c>
      <c r="H153">
        <v>668.3</v>
      </c>
      <c r="I153">
        <v>668.6</v>
      </c>
      <c r="J153">
        <v>7969</v>
      </c>
      <c r="K153">
        <v>53502.34</v>
      </c>
      <c r="L153">
        <v>17382000</v>
      </c>
      <c r="M153">
        <v>126000</v>
      </c>
      <c r="N153">
        <v>666.45</v>
      </c>
      <c r="O153" s="18">
        <f t="shared" si="12"/>
        <v>2.6994601079785067E-3</v>
      </c>
      <c r="P153" s="15">
        <v>1.7260273972602738E-2</v>
      </c>
      <c r="Q153" s="17">
        <f t="shared" si="10"/>
        <v>1.7260273972602737E-4</v>
      </c>
      <c r="R153" s="17">
        <f t="shared" si="13"/>
        <v>2.5268573682524793E-3</v>
      </c>
      <c r="S153" s="15">
        <f t="shared" si="11"/>
        <v>0.12828491123459837</v>
      </c>
      <c r="T153" s="1" t="b">
        <f t="shared" si="14"/>
        <v>1</v>
      </c>
    </row>
    <row r="154" spans="1:20" x14ac:dyDescent="0.3">
      <c r="A154" t="s">
        <v>14</v>
      </c>
      <c r="B154" s="1">
        <v>43607</v>
      </c>
      <c r="C154" s="1">
        <v>43615</v>
      </c>
      <c r="D154">
        <v>672</v>
      </c>
      <c r="E154">
        <v>676.4</v>
      </c>
      <c r="F154">
        <v>664.3</v>
      </c>
      <c r="G154">
        <v>666.6</v>
      </c>
      <c r="H154">
        <v>666.5</v>
      </c>
      <c r="I154">
        <v>666.6</v>
      </c>
      <c r="J154">
        <v>4040</v>
      </c>
      <c r="K154">
        <v>27070.65</v>
      </c>
      <c r="L154">
        <v>16989000</v>
      </c>
      <c r="M154">
        <v>-393000</v>
      </c>
      <c r="N154">
        <v>664.55</v>
      </c>
      <c r="O154" s="18">
        <f t="shared" si="12"/>
        <v>-2.9913251570445705E-3</v>
      </c>
      <c r="P154" s="15">
        <v>1.7397260273972603E-2</v>
      </c>
      <c r="Q154" s="17">
        <f t="shared" si="10"/>
        <v>1.7397260273972602E-4</v>
      </c>
      <c r="R154" s="17">
        <f t="shared" si="13"/>
        <v>-3.1652977597842963E-3</v>
      </c>
      <c r="S154" s="15">
        <f t="shared" si="11"/>
        <v>-0.16069761089278417</v>
      </c>
      <c r="T154" s="1" t="b">
        <f t="shared" si="14"/>
        <v>1</v>
      </c>
    </row>
    <row r="155" spans="1:20" x14ac:dyDescent="0.3">
      <c r="A155" t="s">
        <v>14</v>
      </c>
      <c r="B155" s="1">
        <v>43608</v>
      </c>
      <c r="C155" s="1">
        <v>43615</v>
      </c>
      <c r="D155">
        <v>670.95</v>
      </c>
      <c r="E155">
        <v>694.3</v>
      </c>
      <c r="F155">
        <v>657.5</v>
      </c>
      <c r="G155">
        <v>673.35</v>
      </c>
      <c r="H155">
        <v>672.5</v>
      </c>
      <c r="I155">
        <v>673.35</v>
      </c>
      <c r="J155">
        <v>10266</v>
      </c>
      <c r="K155">
        <v>69425.03</v>
      </c>
      <c r="L155">
        <v>16632000</v>
      </c>
      <c r="M155">
        <v>-357000</v>
      </c>
      <c r="N155">
        <v>672.15</v>
      </c>
      <c r="O155" s="18">
        <f t="shared" si="12"/>
        <v>1.0126012601260125E-2</v>
      </c>
      <c r="P155" s="15">
        <v>1.7205479452054796E-2</v>
      </c>
      <c r="Q155" s="17">
        <f t="shared" si="10"/>
        <v>1.7205479452054795E-4</v>
      </c>
      <c r="R155" s="17">
        <f t="shared" si="13"/>
        <v>9.9539578067395773E-3</v>
      </c>
      <c r="S155" s="15">
        <f t="shared" si="11"/>
        <v>0.50534810936069197</v>
      </c>
      <c r="T155" s="1" t="b">
        <f t="shared" si="14"/>
        <v>1</v>
      </c>
    </row>
    <row r="156" spans="1:20" x14ac:dyDescent="0.3">
      <c r="A156" t="s">
        <v>14</v>
      </c>
      <c r="B156" s="1">
        <v>43609</v>
      </c>
      <c r="C156" s="1">
        <v>43615</v>
      </c>
      <c r="D156">
        <v>678.3</v>
      </c>
      <c r="E156">
        <v>685.75</v>
      </c>
      <c r="F156">
        <v>672.65</v>
      </c>
      <c r="G156">
        <v>681.5</v>
      </c>
      <c r="H156">
        <v>680</v>
      </c>
      <c r="I156">
        <v>681.5</v>
      </c>
      <c r="J156">
        <v>4821</v>
      </c>
      <c r="K156">
        <v>32791.03</v>
      </c>
      <c r="L156">
        <v>15431000</v>
      </c>
      <c r="M156">
        <v>-1201000</v>
      </c>
      <c r="N156">
        <v>680.65</v>
      </c>
      <c r="O156" s="18">
        <f t="shared" si="12"/>
        <v>1.2103660800475202E-2</v>
      </c>
      <c r="P156" s="15">
        <v>1.7123287671232876E-2</v>
      </c>
      <c r="Q156" s="17">
        <f t="shared" si="10"/>
        <v>1.7123287671232877E-4</v>
      </c>
      <c r="R156" s="17">
        <f t="shared" si="13"/>
        <v>1.1932427923762874E-2</v>
      </c>
      <c r="S156" s="15">
        <f t="shared" si="11"/>
        <v>0.60579218924089795</v>
      </c>
      <c r="T156" s="1" t="b">
        <f t="shared" si="14"/>
        <v>1</v>
      </c>
    </row>
    <row r="157" spans="1:20" x14ac:dyDescent="0.3">
      <c r="A157" t="s">
        <v>14</v>
      </c>
      <c r="B157" s="1">
        <v>43612</v>
      </c>
      <c r="C157" s="1">
        <v>43615</v>
      </c>
      <c r="D157">
        <v>683</v>
      </c>
      <c r="E157">
        <v>686</v>
      </c>
      <c r="F157">
        <v>673.45</v>
      </c>
      <c r="G157">
        <v>681.2</v>
      </c>
      <c r="H157">
        <v>679.6</v>
      </c>
      <c r="I157">
        <v>681.2</v>
      </c>
      <c r="J157">
        <v>6229</v>
      </c>
      <c r="K157">
        <v>42299.5</v>
      </c>
      <c r="L157">
        <v>12328000</v>
      </c>
      <c r="M157">
        <v>-3103000</v>
      </c>
      <c r="N157">
        <v>681.7</v>
      </c>
      <c r="O157" s="18">
        <f t="shared" si="12"/>
        <v>-4.4020542920022673E-4</v>
      </c>
      <c r="P157" s="15">
        <v>1.6986301369863014E-2</v>
      </c>
      <c r="Q157" s="17">
        <f t="shared" si="10"/>
        <v>1.6986301369863014E-4</v>
      </c>
      <c r="R157" s="17">
        <f t="shared" si="13"/>
        <v>-6.1006844289885687E-4</v>
      </c>
      <c r="S157" s="15">
        <f t="shared" si="11"/>
        <v>-3.0972296666841245E-2</v>
      </c>
      <c r="T157" s="1" t="b">
        <f t="shared" si="14"/>
        <v>1</v>
      </c>
    </row>
    <row r="158" spans="1:20" x14ac:dyDescent="0.3">
      <c r="A158" t="s">
        <v>14</v>
      </c>
      <c r="B158" s="1">
        <v>43613</v>
      </c>
      <c r="C158" s="1">
        <v>43615</v>
      </c>
      <c r="D158">
        <v>681.3</v>
      </c>
      <c r="E158">
        <v>690.5</v>
      </c>
      <c r="F158">
        <v>672.2</v>
      </c>
      <c r="G158">
        <v>676.25</v>
      </c>
      <c r="H158">
        <v>675.05</v>
      </c>
      <c r="I158">
        <v>676.25</v>
      </c>
      <c r="J158">
        <v>8346</v>
      </c>
      <c r="K158">
        <v>56843.29</v>
      </c>
      <c r="L158">
        <v>9364000</v>
      </c>
      <c r="M158">
        <v>-2964000</v>
      </c>
      <c r="N158">
        <v>674.7</v>
      </c>
      <c r="O158" s="18">
        <f t="shared" si="12"/>
        <v>-7.2665883734586685E-3</v>
      </c>
      <c r="P158" s="15">
        <v>1.7041095890410959E-2</v>
      </c>
      <c r="Q158" s="17">
        <f t="shared" si="10"/>
        <v>1.7041095890410959E-4</v>
      </c>
      <c r="R158" s="17">
        <f t="shared" si="13"/>
        <v>-7.4369993323627785E-3</v>
      </c>
      <c r="S158" s="15">
        <f t="shared" si="11"/>
        <v>-0.37756575071893766</v>
      </c>
      <c r="T158" s="1" t="b">
        <f t="shared" si="14"/>
        <v>0</v>
      </c>
    </row>
    <row r="159" spans="1:20" x14ac:dyDescent="0.3">
      <c r="A159" t="s">
        <v>14</v>
      </c>
      <c r="B159" s="1">
        <v>43614</v>
      </c>
      <c r="C159" s="1">
        <v>43615</v>
      </c>
      <c r="D159">
        <v>682</v>
      </c>
      <c r="E159">
        <v>697</v>
      </c>
      <c r="F159">
        <v>670.45</v>
      </c>
      <c r="G159">
        <v>685.15</v>
      </c>
      <c r="H159">
        <v>683</v>
      </c>
      <c r="I159">
        <v>685.15</v>
      </c>
      <c r="J159">
        <v>15347</v>
      </c>
      <c r="K159">
        <v>105555.26</v>
      </c>
      <c r="L159">
        <v>4829000</v>
      </c>
      <c r="M159">
        <v>-4535000</v>
      </c>
      <c r="N159">
        <v>686.75</v>
      </c>
      <c r="O159" s="18">
        <f t="shared" si="12"/>
        <v>1.3160813308687581E-2</v>
      </c>
      <c r="P159" s="15">
        <v>1.7013698630136985E-2</v>
      </c>
      <c r="Q159" s="17">
        <f t="shared" si="10"/>
        <v>1.7013698630136985E-4</v>
      </c>
      <c r="R159" s="17">
        <f t="shared" si="13"/>
        <v>1.2990676322386211E-2</v>
      </c>
      <c r="S159" s="15">
        <f t="shared" si="11"/>
        <v>0.65951793711539608</v>
      </c>
      <c r="T159" s="1" t="b">
        <f t="shared" si="14"/>
        <v>1</v>
      </c>
    </row>
    <row r="160" spans="1:20" x14ac:dyDescent="0.3">
      <c r="A160" t="s">
        <v>14</v>
      </c>
      <c r="B160" s="1">
        <v>43615</v>
      </c>
      <c r="C160" s="1">
        <v>43615</v>
      </c>
      <c r="D160">
        <v>691</v>
      </c>
      <c r="E160">
        <v>701.5</v>
      </c>
      <c r="F160">
        <v>682.35</v>
      </c>
      <c r="G160">
        <v>684.4</v>
      </c>
      <c r="H160">
        <v>684.3</v>
      </c>
      <c r="I160">
        <v>684.35</v>
      </c>
      <c r="J160">
        <v>9122</v>
      </c>
      <c r="K160">
        <v>63090.33</v>
      </c>
      <c r="L160">
        <v>2047000</v>
      </c>
      <c r="M160">
        <v>-2782000</v>
      </c>
      <c r="N160">
        <v>684.35</v>
      </c>
      <c r="O160" s="18">
        <f t="shared" si="12"/>
        <v>-1.1676275268188785E-3</v>
      </c>
      <c r="P160" s="15">
        <v>1.7041095890410959E-2</v>
      </c>
      <c r="Q160" s="17">
        <f t="shared" si="10"/>
        <v>1.7041095890410959E-4</v>
      </c>
      <c r="R160" s="17">
        <f t="shared" si="13"/>
        <v>-1.338038485722988E-3</v>
      </c>
      <c r="S160" s="15">
        <f t="shared" si="11"/>
        <v>-6.7930287845316545E-2</v>
      </c>
      <c r="T160" s="1" t="b">
        <f t="shared" si="14"/>
        <v>0</v>
      </c>
    </row>
    <row r="161" spans="1:20" x14ac:dyDescent="0.3">
      <c r="A161" t="s">
        <v>14</v>
      </c>
      <c r="B161" s="1">
        <v>43616</v>
      </c>
      <c r="C161" s="1">
        <v>43643</v>
      </c>
      <c r="D161">
        <v>691</v>
      </c>
      <c r="E161">
        <v>696</v>
      </c>
      <c r="F161">
        <v>665.95</v>
      </c>
      <c r="G161">
        <v>672.15</v>
      </c>
      <c r="H161">
        <v>669.9</v>
      </c>
      <c r="I161">
        <v>672.15</v>
      </c>
      <c r="J161">
        <v>7956</v>
      </c>
      <c r="K161">
        <v>54264.13</v>
      </c>
      <c r="L161">
        <v>16790000</v>
      </c>
      <c r="M161">
        <v>221000</v>
      </c>
      <c r="N161">
        <v>672.4</v>
      </c>
      <c r="O161" s="18">
        <f t="shared" si="12"/>
        <v>-1.7827135237816972E-2</v>
      </c>
      <c r="P161" s="15">
        <v>1.6767123287671232E-2</v>
      </c>
      <c r="Q161" s="17">
        <f t="shared" si="10"/>
        <v>1.6767123287671231E-4</v>
      </c>
      <c r="R161" s="17">
        <f t="shared" si="13"/>
        <v>-1.7994806470693684E-2</v>
      </c>
      <c r="S161" s="15">
        <f t="shared" si="11"/>
        <v>-0.91357042141765166</v>
      </c>
      <c r="T161" s="1" t="b">
        <f t="shared" si="14"/>
        <v>0</v>
      </c>
    </row>
    <row r="162" spans="1:20" x14ac:dyDescent="0.3">
      <c r="A162" t="s">
        <v>14</v>
      </c>
      <c r="B162" s="1">
        <v>43619</v>
      </c>
      <c r="C162" s="1">
        <v>43643</v>
      </c>
      <c r="D162">
        <v>660.75</v>
      </c>
      <c r="E162">
        <v>662.9</v>
      </c>
      <c r="F162">
        <v>640.15</v>
      </c>
      <c r="G162">
        <v>660.65</v>
      </c>
      <c r="H162">
        <v>660.4</v>
      </c>
      <c r="I162">
        <v>660.65</v>
      </c>
      <c r="J162">
        <v>11708</v>
      </c>
      <c r="K162">
        <v>76276.070000000007</v>
      </c>
      <c r="L162">
        <v>16328000</v>
      </c>
      <c r="M162">
        <v>-462000</v>
      </c>
      <c r="N162">
        <v>656.85</v>
      </c>
      <c r="O162" s="18">
        <f t="shared" si="12"/>
        <v>-1.7109276203228448E-2</v>
      </c>
      <c r="P162" s="15">
        <v>1.6575342465753425E-2</v>
      </c>
      <c r="Q162" s="17">
        <f t="shared" si="10"/>
        <v>1.6575342465753425E-4</v>
      </c>
      <c r="R162" s="17">
        <f t="shared" si="13"/>
        <v>-1.7275029627885984E-2</v>
      </c>
      <c r="S162" s="15">
        <f t="shared" si="11"/>
        <v>-0.87702838721009235</v>
      </c>
      <c r="T162" s="1" t="b">
        <f t="shared" si="14"/>
        <v>0</v>
      </c>
    </row>
    <row r="163" spans="1:20" x14ac:dyDescent="0.3">
      <c r="A163" t="s">
        <v>14</v>
      </c>
      <c r="B163" s="1">
        <v>43620</v>
      </c>
      <c r="C163" s="1">
        <v>43643</v>
      </c>
      <c r="D163">
        <v>661</v>
      </c>
      <c r="E163">
        <v>662.5</v>
      </c>
      <c r="F163">
        <v>652</v>
      </c>
      <c r="G163">
        <v>657.7</v>
      </c>
      <c r="H163">
        <v>658</v>
      </c>
      <c r="I163">
        <v>657.7</v>
      </c>
      <c r="J163">
        <v>4419</v>
      </c>
      <c r="K163">
        <v>29038.94</v>
      </c>
      <c r="L163">
        <v>16564000</v>
      </c>
      <c r="M163">
        <v>236000</v>
      </c>
      <c r="N163">
        <v>653.75</v>
      </c>
      <c r="O163" s="18">
        <f t="shared" si="12"/>
        <v>-4.4652993264208459E-3</v>
      </c>
      <c r="P163" s="15">
        <v>1.6630136986301371E-2</v>
      </c>
      <c r="Q163" s="17">
        <f t="shared" si="10"/>
        <v>1.6630136986301372E-4</v>
      </c>
      <c r="R163" s="17">
        <f t="shared" si="13"/>
        <v>-4.63160069628386E-3</v>
      </c>
      <c r="S163" s="15">
        <f t="shared" si="11"/>
        <v>-0.23513970027037598</v>
      </c>
      <c r="T163" s="1" t="b">
        <f t="shared" si="14"/>
        <v>1</v>
      </c>
    </row>
    <row r="164" spans="1:20" x14ac:dyDescent="0.3">
      <c r="A164" t="s">
        <v>14</v>
      </c>
      <c r="B164" s="1">
        <v>43622</v>
      </c>
      <c r="C164" s="1">
        <v>43643</v>
      </c>
      <c r="D164">
        <v>654.15</v>
      </c>
      <c r="E164">
        <v>657</v>
      </c>
      <c r="F164">
        <v>625.29999999999995</v>
      </c>
      <c r="G164">
        <v>628.04999999999995</v>
      </c>
      <c r="H164">
        <v>626.4</v>
      </c>
      <c r="I164">
        <v>628.04999999999995</v>
      </c>
      <c r="J164">
        <v>8119</v>
      </c>
      <c r="K164">
        <v>51759.31</v>
      </c>
      <c r="L164">
        <v>17731000</v>
      </c>
      <c r="M164">
        <v>1167000</v>
      </c>
      <c r="N164">
        <v>624.54999999999995</v>
      </c>
      <c r="O164" s="18">
        <f t="shared" si="12"/>
        <v>-4.5081344077847176E-2</v>
      </c>
      <c r="P164" s="15">
        <v>1.6109589041095891E-2</v>
      </c>
      <c r="Q164" s="17">
        <f t="shared" si="10"/>
        <v>1.610958904109589E-4</v>
      </c>
      <c r="R164" s="17">
        <f t="shared" si="13"/>
        <v>-4.5242439968258136E-2</v>
      </c>
      <c r="S164" s="15">
        <f t="shared" si="11"/>
        <v>-2.2968935517632758</v>
      </c>
      <c r="T164" s="1" t="b">
        <f t="shared" si="14"/>
        <v>1</v>
      </c>
    </row>
    <row r="165" spans="1:20" x14ac:dyDescent="0.3">
      <c r="A165" t="s">
        <v>14</v>
      </c>
      <c r="B165" s="1">
        <v>43623</v>
      </c>
      <c r="C165" s="1">
        <v>43643</v>
      </c>
      <c r="D165">
        <v>627.04999999999995</v>
      </c>
      <c r="E165">
        <v>636.20000000000005</v>
      </c>
      <c r="F165">
        <v>613.70000000000005</v>
      </c>
      <c r="G165">
        <v>622.54999999999995</v>
      </c>
      <c r="H165">
        <v>622.9</v>
      </c>
      <c r="I165">
        <v>622.54999999999995</v>
      </c>
      <c r="J165">
        <v>8068</v>
      </c>
      <c r="K165">
        <v>50467.81</v>
      </c>
      <c r="L165">
        <v>17514000</v>
      </c>
      <c r="M165">
        <v>-217000</v>
      </c>
      <c r="N165">
        <v>619.4</v>
      </c>
      <c r="O165" s="18">
        <f t="shared" si="12"/>
        <v>-8.7572645490008767E-3</v>
      </c>
      <c r="P165" s="15">
        <v>1.6219178082191782E-2</v>
      </c>
      <c r="Q165" s="17">
        <f t="shared" si="10"/>
        <v>1.6219178082191782E-4</v>
      </c>
      <c r="R165" s="17">
        <f t="shared" si="13"/>
        <v>-8.919456329822795E-3</v>
      </c>
      <c r="S165" s="15">
        <f t="shared" si="11"/>
        <v>-0.45282795851810193</v>
      </c>
      <c r="T165" s="1" t="b">
        <f t="shared" si="14"/>
        <v>1</v>
      </c>
    </row>
    <row r="166" spans="1:20" x14ac:dyDescent="0.3">
      <c r="A166" t="s">
        <v>14</v>
      </c>
      <c r="B166" s="1">
        <v>43626</v>
      </c>
      <c r="C166" s="1">
        <v>43643</v>
      </c>
      <c r="D166">
        <v>626.95000000000005</v>
      </c>
      <c r="E166">
        <v>632.35</v>
      </c>
      <c r="F166">
        <v>619.4</v>
      </c>
      <c r="G166">
        <v>629.4</v>
      </c>
      <c r="H166">
        <v>629.1</v>
      </c>
      <c r="I166">
        <v>629.4</v>
      </c>
      <c r="J166">
        <v>4450</v>
      </c>
      <c r="K166">
        <v>27885.48</v>
      </c>
      <c r="L166">
        <v>17374000</v>
      </c>
      <c r="M166">
        <v>-140000</v>
      </c>
      <c r="N166">
        <v>627.15</v>
      </c>
      <c r="O166" s="18">
        <f t="shared" si="12"/>
        <v>1.1003132278531882E-2</v>
      </c>
      <c r="P166" s="15">
        <v>1.6273972602739727E-2</v>
      </c>
      <c r="Q166" s="17">
        <f t="shared" si="10"/>
        <v>1.6273972602739726E-4</v>
      </c>
      <c r="R166" s="17">
        <f t="shared" si="13"/>
        <v>1.0840392552504486E-2</v>
      </c>
      <c r="S166" s="15">
        <f t="shared" si="11"/>
        <v>0.5503511254012684</v>
      </c>
      <c r="T166" s="1" t="b">
        <f t="shared" si="14"/>
        <v>1</v>
      </c>
    </row>
    <row r="167" spans="1:20" x14ac:dyDescent="0.3">
      <c r="A167" t="s">
        <v>14</v>
      </c>
      <c r="B167" s="1">
        <v>43627</v>
      </c>
      <c r="C167" s="1">
        <v>43643</v>
      </c>
      <c r="D167">
        <v>632.1</v>
      </c>
      <c r="E167">
        <v>656.25</v>
      </c>
      <c r="F167">
        <v>620.4</v>
      </c>
      <c r="G167">
        <v>653.04999999999995</v>
      </c>
      <c r="H167">
        <v>653.85</v>
      </c>
      <c r="I167">
        <v>653.04999999999995</v>
      </c>
      <c r="J167">
        <v>10212</v>
      </c>
      <c r="K167">
        <v>65664.02</v>
      </c>
      <c r="L167">
        <v>16678000</v>
      </c>
      <c r="M167">
        <v>-696000</v>
      </c>
      <c r="N167">
        <v>652.20000000000005</v>
      </c>
      <c r="O167" s="18">
        <f t="shared" si="12"/>
        <v>3.7575468700349501E-2</v>
      </c>
      <c r="P167" s="15">
        <v>1.6356164383561644E-2</v>
      </c>
      <c r="Q167" s="17">
        <f t="shared" si="10"/>
        <v>1.6356164383561644E-4</v>
      </c>
      <c r="R167" s="17">
        <f t="shared" si="13"/>
        <v>3.7411907056513885E-2</v>
      </c>
      <c r="S167" s="15">
        <f t="shared" si="11"/>
        <v>1.8993486677014459</v>
      </c>
      <c r="T167" s="1" t="b">
        <f t="shared" si="14"/>
        <v>1</v>
      </c>
    </row>
    <row r="168" spans="1:20" x14ac:dyDescent="0.3">
      <c r="A168" t="s">
        <v>14</v>
      </c>
      <c r="B168" s="1">
        <v>43628</v>
      </c>
      <c r="C168" s="1">
        <v>43643</v>
      </c>
      <c r="D168">
        <v>649.1</v>
      </c>
      <c r="E168">
        <v>655.7</v>
      </c>
      <c r="F168">
        <v>636.95000000000005</v>
      </c>
      <c r="G168">
        <v>642.4</v>
      </c>
      <c r="H168">
        <v>642.75</v>
      </c>
      <c r="I168">
        <v>642.4</v>
      </c>
      <c r="J168">
        <v>6572</v>
      </c>
      <c r="K168">
        <v>42469.15</v>
      </c>
      <c r="L168">
        <v>16338000</v>
      </c>
      <c r="M168">
        <v>-340000</v>
      </c>
      <c r="N168">
        <v>641.54999999999995</v>
      </c>
      <c r="O168" s="18">
        <f t="shared" si="12"/>
        <v>-1.6308092795344887E-2</v>
      </c>
      <c r="P168" s="15">
        <v>1.6356164383561644E-2</v>
      </c>
      <c r="Q168" s="17">
        <f t="shared" si="10"/>
        <v>1.6356164383561644E-4</v>
      </c>
      <c r="R168" s="17">
        <f t="shared" si="13"/>
        <v>-1.6471654439180503E-2</v>
      </c>
      <c r="S168" s="15">
        <f t="shared" si="11"/>
        <v>-0.83624218531914984</v>
      </c>
      <c r="T168" s="1" t="b">
        <f t="shared" si="14"/>
        <v>1</v>
      </c>
    </row>
    <row r="169" spans="1:20" x14ac:dyDescent="0.3">
      <c r="A169" t="s">
        <v>14</v>
      </c>
      <c r="B169" s="1">
        <v>43629</v>
      </c>
      <c r="C169" s="1">
        <v>43643</v>
      </c>
      <c r="D169">
        <v>639.1</v>
      </c>
      <c r="E169">
        <v>644.65</v>
      </c>
      <c r="F169">
        <v>630.65</v>
      </c>
      <c r="G169">
        <v>639.35</v>
      </c>
      <c r="H169">
        <v>638.04999999999995</v>
      </c>
      <c r="I169">
        <v>639.35</v>
      </c>
      <c r="J169">
        <v>3680</v>
      </c>
      <c r="K169">
        <v>23441.01</v>
      </c>
      <c r="L169">
        <v>16246000</v>
      </c>
      <c r="M169">
        <v>-92000</v>
      </c>
      <c r="N169">
        <v>637.1</v>
      </c>
      <c r="O169" s="18">
        <f t="shared" si="12"/>
        <v>-4.7478206724781364E-3</v>
      </c>
      <c r="P169" s="15">
        <v>1.6301369863013698E-2</v>
      </c>
      <c r="Q169" s="17">
        <f t="shared" si="10"/>
        <v>1.6301369863013697E-4</v>
      </c>
      <c r="R169" s="17">
        <f t="shared" si="13"/>
        <v>-4.9108343711082737E-3</v>
      </c>
      <c r="S169" s="15">
        <f t="shared" si="11"/>
        <v>-0.24931599199092289</v>
      </c>
      <c r="T169" s="1" t="b">
        <f t="shared" si="14"/>
        <v>1</v>
      </c>
    </row>
    <row r="170" spans="1:20" x14ac:dyDescent="0.3">
      <c r="A170" t="s">
        <v>14</v>
      </c>
      <c r="B170" s="1">
        <v>43630</v>
      </c>
      <c r="C170" s="1">
        <v>43643</v>
      </c>
      <c r="D170">
        <v>637</v>
      </c>
      <c r="E170">
        <v>637.65</v>
      </c>
      <c r="F170">
        <v>603</v>
      </c>
      <c r="G170">
        <v>617.95000000000005</v>
      </c>
      <c r="H170">
        <v>617.20000000000005</v>
      </c>
      <c r="I170">
        <v>617.95000000000005</v>
      </c>
      <c r="J170">
        <v>16050</v>
      </c>
      <c r="K170">
        <v>98905.04</v>
      </c>
      <c r="L170">
        <v>15520000</v>
      </c>
      <c r="M170">
        <v>-726000</v>
      </c>
      <c r="N170">
        <v>616.9</v>
      </c>
      <c r="O170" s="18">
        <f t="shared" si="12"/>
        <v>-3.3471494486587906E-2</v>
      </c>
      <c r="P170" s="15">
        <v>1.6383561643835618E-2</v>
      </c>
      <c r="Q170" s="17">
        <f t="shared" si="10"/>
        <v>1.6383561643835618E-4</v>
      </c>
      <c r="R170" s="17">
        <f t="shared" si="13"/>
        <v>-3.3635330103026259E-2</v>
      </c>
      <c r="S170" s="15">
        <f t="shared" si="11"/>
        <v>-1.7076172920663246</v>
      </c>
      <c r="T170" s="1" t="b">
        <f t="shared" si="14"/>
        <v>1</v>
      </c>
    </row>
    <row r="171" spans="1:20" x14ac:dyDescent="0.3">
      <c r="A171" t="s">
        <v>14</v>
      </c>
      <c r="B171" s="1">
        <v>43633</v>
      </c>
      <c r="C171" s="1">
        <v>43643</v>
      </c>
      <c r="D171">
        <v>619.79999999999995</v>
      </c>
      <c r="E171">
        <v>630.79999999999995</v>
      </c>
      <c r="F171">
        <v>613.04999999999995</v>
      </c>
      <c r="G171">
        <v>624.54999999999995</v>
      </c>
      <c r="H171">
        <v>624.6</v>
      </c>
      <c r="I171">
        <v>624.54999999999995</v>
      </c>
      <c r="J171">
        <v>4215</v>
      </c>
      <c r="K171">
        <v>26348.65</v>
      </c>
      <c r="L171">
        <v>15366000</v>
      </c>
      <c r="M171">
        <v>-154000</v>
      </c>
      <c r="N171">
        <v>623.29999999999995</v>
      </c>
      <c r="O171" s="18">
        <f t="shared" si="12"/>
        <v>1.068047576664764E-2</v>
      </c>
      <c r="P171" s="15">
        <v>1.6383561643835618E-2</v>
      </c>
      <c r="Q171" s="17">
        <f t="shared" si="10"/>
        <v>1.6383561643835618E-4</v>
      </c>
      <c r="R171" s="17">
        <f t="shared" si="13"/>
        <v>1.0516640150209283E-2</v>
      </c>
      <c r="S171" s="15">
        <f t="shared" si="11"/>
        <v>0.53391468197068759</v>
      </c>
      <c r="T171" s="1" t="b">
        <f t="shared" si="14"/>
        <v>1</v>
      </c>
    </row>
    <row r="172" spans="1:20" x14ac:dyDescent="0.3">
      <c r="A172" t="s">
        <v>14</v>
      </c>
      <c r="B172" s="1">
        <v>43634</v>
      </c>
      <c r="C172" s="1">
        <v>43643</v>
      </c>
      <c r="D172">
        <v>625.54999999999995</v>
      </c>
      <c r="E172">
        <v>629.20000000000005</v>
      </c>
      <c r="F172">
        <v>620</v>
      </c>
      <c r="G172">
        <v>622</v>
      </c>
      <c r="H172">
        <v>623</v>
      </c>
      <c r="I172">
        <v>622</v>
      </c>
      <c r="J172">
        <v>3769</v>
      </c>
      <c r="K172">
        <v>23534.87</v>
      </c>
      <c r="L172">
        <v>14616000</v>
      </c>
      <c r="M172">
        <v>-750000</v>
      </c>
      <c r="N172">
        <v>622.25</v>
      </c>
      <c r="O172" s="18">
        <f t="shared" si="12"/>
        <v>-4.0829397165958762E-3</v>
      </c>
      <c r="P172" s="15">
        <v>1.6383561643835618E-2</v>
      </c>
      <c r="Q172" s="17">
        <f t="shared" si="10"/>
        <v>1.6383561643835618E-4</v>
      </c>
      <c r="R172" s="17">
        <f t="shared" si="13"/>
        <v>-4.2467753330342325E-3</v>
      </c>
      <c r="S172" s="15">
        <f t="shared" si="11"/>
        <v>-0.2156026705252258</v>
      </c>
      <c r="T172" s="1" t="b">
        <f t="shared" si="14"/>
        <v>1</v>
      </c>
    </row>
    <row r="173" spans="1:20" x14ac:dyDescent="0.3">
      <c r="A173" t="s">
        <v>14</v>
      </c>
      <c r="B173" s="1">
        <v>43635</v>
      </c>
      <c r="C173" s="1">
        <v>43643</v>
      </c>
      <c r="D173">
        <v>626.20000000000005</v>
      </c>
      <c r="E173">
        <v>627.20000000000005</v>
      </c>
      <c r="F173">
        <v>608.35</v>
      </c>
      <c r="G173">
        <v>613.85</v>
      </c>
      <c r="H173">
        <v>612.4</v>
      </c>
      <c r="I173">
        <v>613.85</v>
      </c>
      <c r="J173">
        <v>4536</v>
      </c>
      <c r="K173">
        <v>27950.9</v>
      </c>
      <c r="L173">
        <v>14616000</v>
      </c>
      <c r="M173">
        <v>0</v>
      </c>
      <c r="N173">
        <v>612.4</v>
      </c>
      <c r="O173" s="18">
        <f t="shared" si="12"/>
        <v>-1.3102893890675205E-2</v>
      </c>
      <c r="P173" s="15">
        <v>1.6383561643835618E-2</v>
      </c>
      <c r="Q173" s="17">
        <f t="shared" si="10"/>
        <v>1.6383561643835618E-4</v>
      </c>
      <c r="R173" s="17">
        <f t="shared" si="13"/>
        <v>-1.3266729507113561E-2</v>
      </c>
      <c r="S173" s="15">
        <f t="shared" si="11"/>
        <v>-0.6735327599319556</v>
      </c>
      <c r="T173" s="1" t="b">
        <f t="shared" si="14"/>
        <v>0</v>
      </c>
    </row>
    <row r="174" spans="1:20" x14ac:dyDescent="0.3">
      <c r="A174" t="s">
        <v>14</v>
      </c>
      <c r="B174" s="1">
        <v>43636</v>
      </c>
      <c r="C174" s="1">
        <v>43643</v>
      </c>
      <c r="D174">
        <v>609.85</v>
      </c>
      <c r="E174">
        <v>629.95000000000005</v>
      </c>
      <c r="F174">
        <v>608.65</v>
      </c>
      <c r="G174">
        <v>629</v>
      </c>
      <c r="H174">
        <v>629.65</v>
      </c>
      <c r="I174">
        <v>629</v>
      </c>
      <c r="J174">
        <v>4034</v>
      </c>
      <c r="K174">
        <v>25118.63</v>
      </c>
      <c r="L174">
        <v>14176000</v>
      </c>
      <c r="M174">
        <v>-440000</v>
      </c>
      <c r="N174">
        <v>627.15</v>
      </c>
      <c r="O174" s="18">
        <f t="shared" si="12"/>
        <v>2.468029648937033E-2</v>
      </c>
      <c r="P174" s="15">
        <v>1.6301369863013698E-2</v>
      </c>
      <c r="Q174" s="17">
        <f t="shared" si="10"/>
        <v>1.6301369863013697E-4</v>
      </c>
      <c r="R174" s="17">
        <f t="shared" si="13"/>
        <v>2.4517282790740193E-2</v>
      </c>
      <c r="S174" s="15">
        <f t="shared" si="11"/>
        <v>1.2447071552355975</v>
      </c>
      <c r="T174" s="1" t="b">
        <f t="shared" si="14"/>
        <v>1</v>
      </c>
    </row>
    <row r="175" spans="1:20" x14ac:dyDescent="0.3">
      <c r="A175" t="s">
        <v>14</v>
      </c>
      <c r="B175" s="1">
        <v>43637</v>
      </c>
      <c r="C175" s="1">
        <v>43643</v>
      </c>
      <c r="D175">
        <v>625</v>
      </c>
      <c r="E175">
        <v>626.45000000000005</v>
      </c>
      <c r="F175">
        <v>578.4</v>
      </c>
      <c r="G175">
        <v>603.45000000000005</v>
      </c>
      <c r="H175">
        <v>604</v>
      </c>
      <c r="I175">
        <v>603.45000000000005</v>
      </c>
      <c r="J175">
        <v>16571</v>
      </c>
      <c r="K175">
        <v>98957.38</v>
      </c>
      <c r="L175">
        <v>13567000</v>
      </c>
      <c r="M175">
        <v>-609000</v>
      </c>
      <c r="N175">
        <v>602.45000000000005</v>
      </c>
      <c r="O175" s="18">
        <f t="shared" si="12"/>
        <v>-4.0620031796502309E-2</v>
      </c>
      <c r="P175" s="15">
        <v>1.6356164383561644E-2</v>
      </c>
      <c r="Q175" s="17">
        <f t="shared" si="10"/>
        <v>1.6356164383561644E-4</v>
      </c>
      <c r="R175" s="17">
        <f t="shared" si="13"/>
        <v>-4.0783593440337926E-2</v>
      </c>
      <c r="S175" s="15">
        <f t="shared" si="11"/>
        <v>-2.0705243319451716</v>
      </c>
      <c r="T175" s="1" t="b">
        <f t="shared" si="14"/>
        <v>1</v>
      </c>
    </row>
    <row r="176" spans="1:20" x14ac:dyDescent="0.3">
      <c r="A176" t="s">
        <v>14</v>
      </c>
      <c r="B176" s="1">
        <v>43640</v>
      </c>
      <c r="C176" s="1">
        <v>43643</v>
      </c>
      <c r="D176">
        <v>609.95000000000005</v>
      </c>
      <c r="E176">
        <v>609.95000000000005</v>
      </c>
      <c r="F176">
        <v>583.54999999999995</v>
      </c>
      <c r="G176">
        <v>587.75</v>
      </c>
      <c r="H176">
        <v>586.1</v>
      </c>
      <c r="I176">
        <v>587.75</v>
      </c>
      <c r="J176">
        <v>10372</v>
      </c>
      <c r="K176">
        <v>61148.22</v>
      </c>
      <c r="L176">
        <v>11514000</v>
      </c>
      <c r="M176">
        <v>-2053000</v>
      </c>
      <c r="N176">
        <v>586.29999999999995</v>
      </c>
      <c r="O176" s="18">
        <f t="shared" si="12"/>
        <v>-2.6017068522661436E-2</v>
      </c>
      <c r="P176" s="15">
        <v>1.6301369863013698E-2</v>
      </c>
      <c r="Q176" s="17">
        <f t="shared" si="10"/>
        <v>1.6301369863013697E-4</v>
      </c>
      <c r="R176" s="17">
        <f t="shared" si="13"/>
        <v>-2.6180082221291572E-2</v>
      </c>
      <c r="S176" s="15">
        <f t="shared" si="11"/>
        <v>-1.3291250887641315</v>
      </c>
      <c r="T176" s="1" t="b">
        <f t="shared" si="14"/>
        <v>1</v>
      </c>
    </row>
    <row r="177" spans="1:20" x14ac:dyDescent="0.3">
      <c r="A177" t="s">
        <v>14</v>
      </c>
      <c r="B177" s="1">
        <v>43641</v>
      </c>
      <c r="C177" s="1">
        <v>43643</v>
      </c>
      <c r="D177">
        <v>586</v>
      </c>
      <c r="E177">
        <v>602.65</v>
      </c>
      <c r="F177">
        <v>577</v>
      </c>
      <c r="G177">
        <v>599.70000000000005</v>
      </c>
      <c r="H177">
        <v>598</v>
      </c>
      <c r="I177">
        <v>599.70000000000005</v>
      </c>
      <c r="J177">
        <v>10132</v>
      </c>
      <c r="K177">
        <v>59849.37</v>
      </c>
      <c r="L177">
        <v>8028000</v>
      </c>
      <c r="M177">
        <v>-3486000</v>
      </c>
      <c r="N177">
        <v>599.70000000000005</v>
      </c>
      <c r="O177" s="18">
        <f t="shared" si="12"/>
        <v>2.0331773713313562E-2</v>
      </c>
      <c r="P177" s="15">
        <v>1.6328767123287673E-2</v>
      </c>
      <c r="Q177" s="17">
        <f t="shared" si="10"/>
        <v>1.6328767123287673E-4</v>
      </c>
      <c r="R177" s="17">
        <f t="shared" si="13"/>
        <v>2.0168486042080686E-2</v>
      </c>
      <c r="S177" s="15">
        <f t="shared" si="11"/>
        <v>1.0239250042964978</v>
      </c>
      <c r="T177" s="1" t="b">
        <f t="shared" si="14"/>
        <v>1</v>
      </c>
    </row>
    <row r="178" spans="1:20" x14ac:dyDescent="0.3">
      <c r="A178" t="s">
        <v>14</v>
      </c>
      <c r="B178" s="1">
        <v>43642</v>
      </c>
      <c r="C178" s="1">
        <v>43643</v>
      </c>
      <c r="D178">
        <v>599.70000000000005</v>
      </c>
      <c r="E178">
        <v>626.95000000000005</v>
      </c>
      <c r="F178">
        <v>599.70000000000005</v>
      </c>
      <c r="G178">
        <v>622.4</v>
      </c>
      <c r="H178">
        <v>619.54999999999995</v>
      </c>
      <c r="I178">
        <v>622.4</v>
      </c>
      <c r="J178">
        <v>12897</v>
      </c>
      <c r="K178">
        <v>79886.210000000006</v>
      </c>
      <c r="L178">
        <v>3929000</v>
      </c>
      <c r="M178">
        <v>-4099000</v>
      </c>
      <c r="N178">
        <v>621.20000000000005</v>
      </c>
      <c r="O178" s="18">
        <f t="shared" si="12"/>
        <v>3.7852259463064752E-2</v>
      </c>
      <c r="P178" s="15">
        <v>1.6383561643835618E-2</v>
      </c>
      <c r="Q178" s="17">
        <f t="shared" si="10"/>
        <v>1.6383561643835618E-4</v>
      </c>
      <c r="R178" s="17">
        <f t="shared" si="13"/>
        <v>3.76884238466264E-2</v>
      </c>
      <c r="S178" s="15">
        <f t="shared" si="11"/>
        <v>1.9133870270960611</v>
      </c>
      <c r="T178" s="1" t="b">
        <f t="shared" si="14"/>
        <v>0</v>
      </c>
    </row>
    <row r="179" spans="1:20" x14ac:dyDescent="0.3">
      <c r="A179" t="s">
        <v>14</v>
      </c>
      <c r="B179" s="1">
        <v>43643</v>
      </c>
      <c r="C179" s="1">
        <v>43643</v>
      </c>
      <c r="D179">
        <v>619.9</v>
      </c>
      <c r="E179">
        <v>622.04999999999995</v>
      </c>
      <c r="F179">
        <v>610.6</v>
      </c>
      <c r="G179">
        <v>613.04999999999995</v>
      </c>
      <c r="H179">
        <v>612.25</v>
      </c>
      <c r="I179">
        <v>612.25</v>
      </c>
      <c r="J179">
        <v>7539</v>
      </c>
      <c r="K179">
        <v>46463.11</v>
      </c>
      <c r="L179">
        <v>1496000</v>
      </c>
      <c r="M179">
        <v>-2433000</v>
      </c>
      <c r="N179">
        <v>612.25</v>
      </c>
      <c r="O179" s="18">
        <f t="shared" si="12"/>
        <v>-1.6307840616966544E-2</v>
      </c>
      <c r="P179" s="15">
        <v>1.6410958904109589E-2</v>
      </c>
      <c r="Q179" s="17">
        <f t="shared" si="10"/>
        <v>1.6410958904109589E-4</v>
      </c>
      <c r="R179" s="17">
        <f t="shared" si="13"/>
        <v>-1.6471950206007641E-2</v>
      </c>
      <c r="S179" s="15">
        <f t="shared" si="11"/>
        <v>-0.83625720097521428</v>
      </c>
      <c r="T179" s="1" t="b">
        <f t="shared" si="14"/>
        <v>1</v>
      </c>
    </row>
    <row r="180" spans="1:20" x14ac:dyDescent="0.3">
      <c r="A180" t="s">
        <v>14</v>
      </c>
      <c r="B180" s="1">
        <v>43644</v>
      </c>
      <c r="C180" s="1">
        <v>43671</v>
      </c>
      <c r="D180">
        <v>616.45000000000005</v>
      </c>
      <c r="E180">
        <v>628.35</v>
      </c>
      <c r="F180">
        <v>606.20000000000005</v>
      </c>
      <c r="G180">
        <v>612</v>
      </c>
      <c r="H180">
        <v>612.1</v>
      </c>
      <c r="I180">
        <v>612</v>
      </c>
      <c r="J180">
        <v>6405</v>
      </c>
      <c r="K180">
        <v>39554.46</v>
      </c>
      <c r="L180">
        <v>15026000</v>
      </c>
      <c r="M180">
        <v>221000</v>
      </c>
      <c r="N180">
        <v>608.04999999999995</v>
      </c>
      <c r="O180" s="18">
        <f t="shared" si="12"/>
        <v>-4.0832993058391182E-4</v>
      </c>
      <c r="P180" s="15">
        <v>1.6465753424657534E-2</v>
      </c>
      <c r="Q180" s="17">
        <f t="shared" si="10"/>
        <v>1.6465753424657536E-4</v>
      </c>
      <c r="R180" s="17">
        <f t="shared" si="13"/>
        <v>-5.7298746483048721E-4</v>
      </c>
      <c r="S180" s="15">
        <f t="shared" si="11"/>
        <v>-2.9089748787503408E-2</v>
      </c>
      <c r="T180" s="1" t="b">
        <f t="shared" si="14"/>
        <v>0</v>
      </c>
    </row>
    <row r="181" spans="1:20" x14ac:dyDescent="0.3">
      <c r="A181" t="s">
        <v>14</v>
      </c>
      <c r="B181" s="1">
        <v>43647</v>
      </c>
      <c r="C181" s="1">
        <v>43671</v>
      </c>
      <c r="D181">
        <v>615</v>
      </c>
      <c r="E181">
        <v>620.70000000000005</v>
      </c>
      <c r="F181">
        <v>611.25</v>
      </c>
      <c r="G181">
        <v>619.4</v>
      </c>
      <c r="H181">
        <v>618.54999999999995</v>
      </c>
      <c r="I181">
        <v>619.4</v>
      </c>
      <c r="J181">
        <v>2722</v>
      </c>
      <c r="K181">
        <v>16787.45</v>
      </c>
      <c r="L181">
        <v>15057000</v>
      </c>
      <c r="M181">
        <v>31000</v>
      </c>
      <c r="N181">
        <v>615.35</v>
      </c>
      <c r="O181" s="18">
        <f t="shared" si="12"/>
        <v>1.2091503267973818E-2</v>
      </c>
      <c r="P181" s="15">
        <v>1.6383561643835618E-2</v>
      </c>
      <c r="Q181" s="17">
        <f t="shared" si="10"/>
        <v>1.6383561643835618E-4</v>
      </c>
      <c r="R181" s="17">
        <f t="shared" si="13"/>
        <v>1.1927667651535462E-2</v>
      </c>
      <c r="S181" s="15">
        <f t="shared" si="11"/>
        <v>0.60555051707221186</v>
      </c>
      <c r="T181" s="1" t="b">
        <f t="shared" si="14"/>
        <v>1</v>
      </c>
    </row>
    <row r="182" spans="1:20" x14ac:dyDescent="0.3">
      <c r="A182" t="s">
        <v>14</v>
      </c>
      <c r="B182" s="1">
        <v>43648</v>
      </c>
      <c r="C182" s="1">
        <v>43671</v>
      </c>
      <c r="D182">
        <v>619.4</v>
      </c>
      <c r="E182">
        <v>621.70000000000005</v>
      </c>
      <c r="F182">
        <v>610.5</v>
      </c>
      <c r="G182">
        <v>615</v>
      </c>
      <c r="H182">
        <v>615.20000000000005</v>
      </c>
      <c r="I182">
        <v>615</v>
      </c>
      <c r="J182">
        <v>2414</v>
      </c>
      <c r="K182">
        <v>14827.11</v>
      </c>
      <c r="L182">
        <v>15070000</v>
      </c>
      <c r="M182">
        <v>13000</v>
      </c>
      <c r="N182">
        <v>610.9</v>
      </c>
      <c r="O182" s="18">
        <f t="shared" si="12"/>
        <v>-7.1036486922828176E-3</v>
      </c>
      <c r="P182" s="15">
        <v>1.6328767123287673E-2</v>
      </c>
      <c r="Q182" s="17">
        <f t="shared" si="10"/>
        <v>1.6328767123287673E-4</v>
      </c>
      <c r="R182" s="17">
        <f t="shared" si="13"/>
        <v>-7.266936363515694E-3</v>
      </c>
      <c r="S182" s="15">
        <f t="shared" si="11"/>
        <v>-0.36893189859220349</v>
      </c>
      <c r="T182" s="1" t="b">
        <f t="shared" si="14"/>
        <v>1</v>
      </c>
    </row>
    <row r="183" spans="1:20" x14ac:dyDescent="0.3">
      <c r="A183" t="s">
        <v>14</v>
      </c>
      <c r="B183" s="1">
        <v>43649</v>
      </c>
      <c r="C183" s="1">
        <v>43671</v>
      </c>
      <c r="D183">
        <v>615</v>
      </c>
      <c r="E183">
        <v>615</v>
      </c>
      <c r="F183">
        <v>591.1</v>
      </c>
      <c r="G183">
        <v>599.29999999999995</v>
      </c>
      <c r="H183">
        <v>599</v>
      </c>
      <c r="I183">
        <v>599.29999999999995</v>
      </c>
      <c r="J183">
        <v>10181</v>
      </c>
      <c r="K183">
        <v>60810.83</v>
      </c>
      <c r="L183">
        <v>15755000</v>
      </c>
      <c r="M183">
        <v>685000</v>
      </c>
      <c r="N183">
        <v>596.20000000000005</v>
      </c>
      <c r="O183" s="18">
        <f t="shared" si="12"/>
        <v>-2.5528455284552918E-2</v>
      </c>
      <c r="P183" s="15">
        <v>1.6328767123287673E-2</v>
      </c>
      <c r="Q183" s="17">
        <f t="shared" si="10"/>
        <v>1.6328767123287673E-4</v>
      </c>
      <c r="R183" s="17">
        <f t="shared" si="13"/>
        <v>-2.5691742955785794E-2</v>
      </c>
      <c r="S183" s="15">
        <f t="shared" si="11"/>
        <v>-1.3043328072072573</v>
      </c>
      <c r="T183" s="1" t="b">
        <f t="shared" si="14"/>
        <v>1</v>
      </c>
    </row>
    <row r="184" spans="1:20" x14ac:dyDescent="0.3">
      <c r="A184" t="s">
        <v>14</v>
      </c>
      <c r="B184" s="1">
        <v>43650</v>
      </c>
      <c r="C184" s="1">
        <v>43671</v>
      </c>
      <c r="D184">
        <v>596</v>
      </c>
      <c r="E184">
        <v>610.79999999999995</v>
      </c>
      <c r="F184">
        <v>595.15</v>
      </c>
      <c r="G184">
        <v>607.35</v>
      </c>
      <c r="H184">
        <v>608.65</v>
      </c>
      <c r="I184">
        <v>607.35</v>
      </c>
      <c r="J184">
        <v>6254</v>
      </c>
      <c r="K184">
        <v>37804.589999999997</v>
      </c>
      <c r="L184">
        <v>15492000</v>
      </c>
      <c r="M184">
        <v>-263000</v>
      </c>
      <c r="N184">
        <v>605.1</v>
      </c>
      <c r="O184" s="18">
        <f t="shared" si="12"/>
        <v>1.3432337727348689E-2</v>
      </c>
      <c r="P184" s="15">
        <v>1.6383561643835618E-2</v>
      </c>
      <c r="Q184" s="17">
        <f t="shared" si="10"/>
        <v>1.6383561643835618E-4</v>
      </c>
      <c r="R184" s="17">
        <f t="shared" si="13"/>
        <v>1.3268502110910333E-2</v>
      </c>
      <c r="S184" s="15">
        <f t="shared" si="11"/>
        <v>0.67362275247509629</v>
      </c>
      <c r="T184" s="1" t="b">
        <f t="shared" si="14"/>
        <v>1</v>
      </c>
    </row>
    <row r="185" spans="1:20" x14ac:dyDescent="0.3">
      <c r="A185" t="s">
        <v>14</v>
      </c>
      <c r="B185" s="1">
        <v>43651</v>
      </c>
      <c r="C185" s="1">
        <v>43671</v>
      </c>
      <c r="D185">
        <v>607.54999999999995</v>
      </c>
      <c r="E185">
        <v>612.79999999999995</v>
      </c>
      <c r="F185">
        <v>595.1</v>
      </c>
      <c r="G185">
        <v>597.9</v>
      </c>
      <c r="H185">
        <v>598.5</v>
      </c>
      <c r="I185">
        <v>597.9</v>
      </c>
      <c r="J185">
        <v>4050</v>
      </c>
      <c r="K185">
        <v>24507.64</v>
      </c>
      <c r="L185">
        <v>15324000</v>
      </c>
      <c r="M185">
        <v>-168000</v>
      </c>
      <c r="N185">
        <v>597.20000000000005</v>
      </c>
      <c r="O185" s="18">
        <f t="shared" si="12"/>
        <v>-1.555939738206972E-2</v>
      </c>
      <c r="P185" s="15">
        <v>1.6136986301369862E-2</v>
      </c>
      <c r="Q185" s="17">
        <f t="shared" si="10"/>
        <v>1.6136986301369861E-4</v>
      </c>
      <c r="R185" s="17">
        <f t="shared" si="13"/>
        <v>-1.5720767245083419E-2</v>
      </c>
      <c r="S185" s="15">
        <f t="shared" si="11"/>
        <v>-0.79812072335924544</v>
      </c>
      <c r="T185" s="1" t="b">
        <f t="shared" si="14"/>
        <v>1</v>
      </c>
    </row>
    <row r="186" spans="1:20" x14ac:dyDescent="0.3">
      <c r="A186" t="s">
        <v>14</v>
      </c>
      <c r="B186" s="1">
        <v>43654</v>
      </c>
      <c r="C186" s="1">
        <v>43671</v>
      </c>
      <c r="D186">
        <v>595.79999999999995</v>
      </c>
      <c r="E186">
        <v>602.70000000000005</v>
      </c>
      <c r="F186">
        <v>584.25</v>
      </c>
      <c r="G186">
        <v>589.5</v>
      </c>
      <c r="H186">
        <v>588.54999999999995</v>
      </c>
      <c r="I186">
        <v>589.5</v>
      </c>
      <c r="J186">
        <v>4538</v>
      </c>
      <c r="K186">
        <v>26929.91</v>
      </c>
      <c r="L186">
        <v>15577000</v>
      </c>
      <c r="M186">
        <v>253000</v>
      </c>
      <c r="N186">
        <v>586.79999999999995</v>
      </c>
      <c r="O186" s="18">
        <f t="shared" si="12"/>
        <v>-1.4049172102358216E-2</v>
      </c>
      <c r="P186" s="15">
        <v>1.6109589041095891E-2</v>
      </c>
      <c r="Q186" s="17">
        <f t="shared" si="10"/>
        <v>1.610958904109589E-4</v>
      </c>
      <c r="R186" s="17">
        <f t="shared" si="13"/>
        <v>-1.4210267992769175E-2</v>
      </c>
      <c r="S186" s="15">
        <f t="shared" si="11"/>
        <v>-0.72143485064729651</v>
      </c>
      <c r="T186" s="1" t="b">
        <f t="shared" si="14"/>
        <v>1</v>
      </c>
    </row>
    <row r="187" spans="1:20" x14ac:dyDescent="0.3">
      <c r="A187" t="s">
        <v>14</v>
      </c>
      <c r="B187" s="1">
        <v>43655</v>
      </c>
      <c r="C187" s="1">
        <v>43671</v>
      </c>
      <c r="D187">
        <v>589.85</v>
      </c>
      <c r="E187">
        <v>609.79999999999995</v>
      </c>
      <c r="F187">
        <v>584.54999999999995</v>
      </c>
      <c r="G187">
        <v>606.29999999999995</v>
      </c>
      <c r="H187">
        <v>606.15</v>
      </c>
      <c r="I187">
        <v>606.29999999999995</v>
      </c>
      <c r="J187">
        <v>6308</v>
      </c>
      <c r="K187">
        <v>37851.07</v>
      </c>
      <c r="L187">
        <v>15564000</v>
      </c>
      <c r="M187">
        <v>-13000</v>
      </c>
      <c r="N187">
        <v>603.79999999999995</v>
      </c>
      <c r="O187" s="18">
        <f t="shared" si="12"/>
        <v>2.8498727735368878E-2</v>
      </c>
      <c r="P187" s="15">
        <v>1.6164383561643837E-2</v>
      </c>
      <c r="Q187" s="17">
        <f t="shared" si="10"/>
        <v>1.6164383561643837E-4</v>
      </c>
      <c r="R187" s="17">
        <f t="shared" si="13"/>
        <v>2.8337083899752442E-2</v>
      </c>
      <c r="S187" s="15">
        <f t="shared" si="11"/>
        <v>1.4386329590265514</v>
      </c>
      <c r="T187" s="1" t="b">
        <f t="shared" si="14"/>
        <v>1</v>
      </c>
    </row>
    <row r="188" spans="1:20" x14ac:dyDescent="0.3">
      <c r="A188" t="s">
        <v>14</v>
      </c>
      <c r="B188" s="1">
        <v>43656</v>
      </c>
      <c r="C188" s="1">
        <v>43671</v>
      </c>
      <c r="D188">
        <v>607.95000000000005</v>
      </c>
      <c r="E188">
        <v>607.95000000000005</v>
      </c>
      <c r="F188">
        <v>590</v>
      </c>
      <c r="G188">
        <v>598.70000000000005</v>
      </c>
      <c r="H188">
        <v>598</v>
      </c>
      <c r="I188">
        <v>598.70000000000005</v>
      </c>
      <c r="J188">
        <v>5046</v>
      </c>
      <c r="K188">
        <v>30269.599999999999</v>
      </c>
      <c r="L188">
        <v>15366000</v>
      </c>
      <c r="M188">
        <v>-198000</v>
      </c>
      <c r="N188">
        <v>597.1</v>
      </c>
      <c r="O188" s="18">
        <f t="shared" si="12"/>
        <v>-1.2535048655780817E-2</v>
      </c>
      <c r="P188" s="15">
        <v>1.6109589041095891E-2</v>
      </c>
      <c r="Q188" s="17">
        <f t="shared" si="10"/>
        <v>1.610958904109589E-4</v>
      </c>
      <c r="R188" s="17">
        <f t="shared" si="13"/>
        <v>-1.2696144546191775E-2</v>
      </c>
      <c r="S188" s="15">
        <f t="shared" si="11"/>
        <v>-0.64456498280954921</v>
      </c>
      <c r="T188" s="1" t="b">
        <f t="shared" si="14"/>
        <v>1</v>
      </c>
    </row>
    <row r="189" spans="1:20" x14ac:dyDescent="0.3">
      <c r="A189" t="s">
        <v>14</v>
      </c>
      <c r="B189" s="1">
        <v>43657</v>
      </c>
      <c r="C189" s="1">
        <v>43671</v>
      </c>
      <c r="D189">
        <v>602.5</v>
      </c>
      <c r="E189">
        <v>623.25</v>
      </c>
      <c r="F189">
        <v>600.1</v>
      </c>
      <c r="G189">
        <v>606.4</v>
      </c>
      <c r="H189">
        <v>606.1</v>
      </c>
      <c r="I189">
        <v>606.4</v>
      </c>
      <c r="J189">
        <v>9158</v>
      </c>
      <c r="K189">
        <v>56106.44</v>
      </c>
      <c r="L189">
        <v>15163000</v>
      </c>
      <c r="M189">
        <v>-203000</v>
      </c>
      <c r="N189">
        <v>605.29999999999995</v>
      </c>
      <c r="O189" s="18">
        <f t="shared" si="12"/>
        <v>1.2861199265074213E-2</v>
      </c>
      <c r="P189" s="15">
        <v>1.6027397260273971E-2</v>
      </c>
      <c r="Q189" s="17">
        <f t="shared" si="10"/>
        <v>1.6027397260273972E-4</v>
      </c>
      <c r="R189" s="17">
        <f t="shared" si="13"/>
        <v>1.2700925292471472E-2</v>
      </c>
      <c r="S189" s="15">
        <f t="shared" si="11"/>
        <v>0.64480769441639796</v>
      </c>
      <c r="T189" s="1" t="b">
        <f t="shared" si="14"/>
        <v>1</v>
      </c>
    </row>
    <row r="190" spans="1:20" x14ac:dyDescent="0.3">
      <c r="A190" t="s">
        <v>14</v>
      </c>
      <c r="B190" s="1">
        <v>43658</v>
      </c>
      <c r="C190" s="1">
        <v>43671</v>
      </c>
      <c r="D190">
        <v>606.54999999999995</v>
      </c>
      <c r="E190">
        <v>609.70000000000005</v>
      </c>
      <c r="F190">
        <v>595.65</v>
      </c>
      <c r="G190">
        <v>598.04999999999995</v>
      </c>
      <c r="H190">
        <v>598.45000000000005</v>
      </c>
      <c r="I190">
        <v>598.04999999999995</v>
      </c>
      <c r="J190">
        <v>4505</v>
      </c>
      <c r="K190">
        <v>27145.040000000001</v>
      </c>
      <c r="L190">
        <v>15487000</v>
      </c>
      <c r="M190">
        <v>324000</v>
      </c>
      <c r="N190">
        <v>595.75</v>
      </c>
      <c r="O190" s="18">
        <f t="shared" si="12"/>
        <v>-1.3769788918205843E-2</v>
      </c>
      <c r="P190" s="15">
        <v>1.6027397260273971E-2</v>
      </c>
      <c r="Q190" s="17">
        <f t="shared" si="10"/>
        <v>1.6027397260273972E-4</v>
      </c>
      <c r="R190" s="17">
        <f t="shared" si="13"/>
        <v>-1.3930062890808583E-2</v>
      </c>
      <c r="S190" s="15">
        <f t="shared" si="11"/>
        <v>-0.70720924096939219</v>
      </c>
      <c r="T190" s="1" t="b">
        <f t="shared" si="14"/>
        <v>1</v>
      </c>
    </row>
    <row r="191" spans="1:20" x14ac:dyDescent="0.3">
      <c r="A191" t="s">
        <v>14</v>
      </c>
      <c r="B191" s="1">
        <v>43661</v>
      </c>
      <c r="C191" s="1">
        <v>43671</v>
      </c>
      <c r="D191">
        <v>600.9</v>
      </c>
      <c r="E191">
        <v>604.9</v>
      </c>
      <c r="F191">
        <v>571.35</v>
      </c>
      <c r="G191">
        <v>577.70000000000005</v>
      </c>
      <c r="H191">
        <v>578.1</v>
      </c>
      <c r="I191">
        <v>577.70000000000005</v>
      </c>
      <c r="J191">
        <v>8161</v>
      </c>
      <c r="K191">
        <v>47648.63</v>
      </c>
      <c r="L191">
        <v>16229000</v>
      </c>
      <c r="M191">
        <v>742000</v>
      </c>
      <c r="N191">
        <v>575.6</v>
      </c>
      <c r="O191" s="18">
        <f t="shared" si="12"/>
        <v>-3.402725524621672E-2</v>
      </c>
      <c r="P191" s="15">
        <v>1.5945205479452055E-2</v>
      </c>
      <c r="Q191" s="17">
        <f t="shared" ref="Q191:Q242" si="15">P191/100</f>
        <v>1.5945205479452054E-4</v>
      </c>
      <c r="R191" s="17">
        <f t="shared" si="13"/>
        <v>-3.418670730101124E-2</v>
      </c>
      <c r="S191" s="15">
        <f t="shared" si="11"/>
        <v>-1.735609918713551</v>
      </c>
      <c r="T191" s="1" t="b">
        <f t="shared" si="14"/>
        <v>1</v>
      </c>
    </row>
    <row r="192" spans="1:20" x14ac:dyDescent="0.3">
      <c r="A192" t="s">
        <v>14</v>
      </c>
      <c r="B192" s="1">
        <v>43662</v>
      </c>
      <c r="C192" s="1">
        <v>43671</v>
      </c>
      <c r="D192">
        <v>578.25</v>
      </c>
      <c r="E192">
        <v>587.20000000000005</v>
      </c>
      <c r="F192">
        <v>573</v>
      </c>
      <c r="G192">
        <v>583.20000000000005</v>
      </c>
      <c r="H192">
        <v>584.5</v>
      </c>
      <c r="I192">
        <v>583.20000000000005</v>
      </c>
      <c r="J192">
        <v>6273</v>
      </c>
      <c r="K192">
        <v>36422.79</v>
      </c>
      <c r="L192">
        <v>16460000</v>
      </c>
      <c r="M192">
        <v>231000</v>
      </c>
      <c r="N192">
        <v>581.1</v>
      </c>
      <c r="O192" s="18">
        <f t="shared" si="12"/>
        <v>9.520512376666089E-3</v>
      </c>
      <c r="P192" s="15">
        <v>1.6E-2</v>
      </c>
      <c r="Q192" s="17">
        <f t="shared" si="15"/>
        <v>1.6000000000000001E-4</v>
      </c>
      <c r="R192" s="17">
        <f t="shared" si="13"/>
        <v>9.3605123766660886E-3</v>
      </c>
      <c r="S192" s="15">
        <f t="shared" si="11"/>
        <v>0.47521973912655979</v>
      </c>
      <c r="T192" s="1" t="b">
        <f t="shared" si="14"/>
        <v>1</v>
      </c>
    </row>
    <row r="193" spans="1:20" x14ac:dyDescent="0.3">
      <c r="A193" t="s">
        <v>14</v>
      </c>
      <c r="B193" s="1">
        <v>43663</v>
      </c>
      <c r="C193" s="1">
        <v>43671</v>
      </c>
      <c r="D193">
        <v>582</v>
      </c>
      <c r="E193">
        <v>587.79999999999995</v>
      </c>
      <c r="F193">
        <v>569.1</v>
      </c>
      <c r="G193">
        <v>574.85</v>
      </c>
      <c r="H193">
        <v>574</v>
      </c>
      <c r="I193">
        <v>574.85</v>
      </c>
      <c r="J193">
        <v>6033</v>
      </c>
      <c r="K193">
        <v>34783.910000000003</v>
      </c>
      <c r="L193">
        <v>16951000</v>
      </c>
      <c r="M193">
        <v>491000</v>
      </c>
      <c r="N193">
        <v>573.15</v>
      </c>
      <c r="O193" s="18">
        <f t="shared" si="12"/>
        <v>-1.4317558299039818E-2</v>
      </c>
      <c r="P193" s="15">
        <v>1.589041095890411E-2</v>
      </c>
      <c r="Q193" s="17">
        <f t="shared" si="15"/>
        <v>1.589041095890411E-4</v>
      </c>
      <c r="R193" s="17">
        <f t="shared" si="13"/>
        <v>-1.4476462408628859E-2</v>
      </c>
      <c r="S193" s="15">
        <f t="shared" si="11"/>
        <v>-0.73494915795990978</v>
      </c>
      <c r="T193" s="1" t="b">
        <f t="shared" si="14"/>
        <v>1</v>
      </c>
    </row>
    <row r="194" spans="1:20" x14ac:dyDescent="0.3">
      <c r="A194" t="s">
        <v>14</v>
      </c>
      <c r="B194" s="1">
        <v>43664</v>
      </c>
      <c r="C194" s="1">
        <v>43671</v>
      </c>
      <c r="D194">
        <v>574.85</v>
      </c>
      <c r="E194">
        <v>579.25</v>
      </c>
      <c r="F194">
        <v>562.45000000000005</v>
      </c>
      <c r="G194">
        <v>570.54999999999995</v>
      </c>
      <c r="H194">
        <v>568.95000000000005</v>
      </c>
      <c r="I194">
        <v>570.54999999999995</v>
      </c>
      <c r="J194">
        <v>5983</v>
      </c>
      <c r="K194">
        <v>34163.97</v>
      </c>
      <c r="L194">
        <v>16856000</v>
      </c>
      <c r="M194">
        <v>-95000</v>
      </c>
      <c r="N194">
        <v>569.9</v>
      </c>
      <c r="O194" s="18">
        <f t="shared" si="12"/>
        <v>-7.4802122292773211E-3</v>
      </c>
      <c r="P194" s="15">
        <v>1.5616438356164384E-2</v>
      </c>
      <c r="Q194" s="17">
        <f t="shared" si="15"/>
        <v>1.5616438356164385E-4</v>
      </c>
      <c r="R194" s="17">
        <f t="shared" si="13"/>
        <v>-7.6363766128389647E-3</v>
      </c>
      <c r="S194" s="15">
        <f t="shared" si="11"/>
        <v>-0.38768784824982111</v>
      </c>
      <c r="T194" s="1" t="b">
        <f t="shared" si="14"/>
        <v>1</v>
      </c>
    </row>
    <row r="195" spans="1:20" x14ac:dyDescent="0.3">
      <c r="A195" t="s">
        <v>14</v>
      </c>
      <c r="B195" s="1">
        <v>43665</v>
      </c>
      <c r="C195" s="1">
        <v>43671</v>
      </c>
      <c r="D195">
        <v>575.5</v>
      </c>
      <c r="E195">
        <v>576</v>
      </c>
      <c r="F195">
        <v>548.45000000000005</v>
      </c>
      <c r="G195">
        <v>552.20000000000005</v>
      </c>
      <c r="H195">
        <v>551.95000000000005</v>
      </c>
      <c r="I195">
        <v>552.20000000000005</v>
      </c>
      <c r="J195">
        <v>7838</v>
      </c>
      <c r="K195">
        <v>43817.33</v>
      </c>
      <c r="L195">
        <v>15681000</v>
      </c>
      <c r="M195">
        <v>-1175000</v>
      </c>
      <c r="N195">
        <v>552.4</v>
      </c>
      <c r="O195" s="18">
        <f t="shared" si="12"/>
        <v>-3.216194899658209E-2</v>
      </c>
      <c r="P195" s="15">
        <v>1.5698630136986302E-2</v>
      </c>
      <c r="Q195" s="17">
        <f t="shared" si="15"/>
        <v>1.5698630136986303E-4</v>
      </c>
      <c r="R195" s="17">
        <f t="shared" si="13"/>
        <v>-3.2318935297951955E-2</v>
      </c>
      <c r="S195" s="15">
        <f t="shared" ref="S195:S258" si="16">R195/(_xlfn.STDEV.S($O$3:$O$242))</f>
        <v>-1.640785822731974</v>
      </c>
      <c r="T195" s="1" t="b">
        <f t="shared" si="14"/>
        <v>1</v>
      </c>
    </row>
    <row r="196" spans="1:20" x14ac:dyDescent="0.3">
      <c r="A196" t="s">
        <v>14</v>
      </c>
      <c r="B196" s="1">
        <v>43668</v>
      </c>
      <c r="C196" s="1">
        <v>43671</v>
      </c>
      <c r="D196">
        <v>551.79999999999995</v>
      </c>
      <c r="E196">
        <v>576.25</v>
      </c>
      <c r="F196">
        <v>545.9</v>
      </c>
      <c r="G196">
        <v>569.9</v>
      </c>
      <c r="H196">
        <v>570.54999999999995</v>
      </c>
      <c r="I196">
        <v>569.9</v>
      </c>
      <c r="J196">
        <v>11000</v>
      </c>
      <c r="K196">
        <v>62332.46</v>
      </c>
      <c r="L196">
        <v>11082000</v>
      </c>
      <c r="M196">
        <v>-4599000</v>
      </c>
      <c r="N196">
        <v>570.15</v>
      </c>
      <c r="O196" s="18">
        <f t="shared" ref="O196:O242" si="17">(I196-I195)/I195</f>
        <v>3.2053603766751051E-2</v>
      </c>
      <c r="P196" s="15">
        <v>1.580821917808219E-2</v>
      </c>
      <c r="Q196" s="17">
        <f t="shared" si="15"/>
        <v>1.5808219178082189E-4</v>
      </c>
      <c r="R196" s="17">
        <f t="shared" ref="R196:R242" si="18">O196-Q196</f>
        <v>3.1895521574970227E-2</v>
      </c>
      <c r="S196" s="15">
        <f t="shared" si="16"/>
        <v>1.6192897175102587</v>
      </c>
      <c r="T196" s="1" t="b">
        <f t="shared" ref="T196:T242" si="19">N195&lt;I195</f>
        <v>0</v>
      </c>
    </row>
    <row r="197" spans="1:20" x14ac:dyDescent="0.3">
      <c r="A197" t="s">
        <v>14</v>
      </c>
      <c r="B197" s="1">
        <v>43669</v>
      </c>
      <c r="C197" s="1">
        <v>43671</v>
      </c>
      <c r="D197">
        <v>570.9</v>
      </c>
      <c r="E197">
        <v>574.20000000000005</v>
      </c>
      <c r="F197">
        <v>558.1</v>
      </c>
      <c r="G197">
        <v>562.85</v>
      </c>
      <c r="H197">
        <v>562.4</v>
      </c>
      <c r="I197">
        <v>562.85</v>
      </c>
      <c r="J197">
        <v>7694</v>
      </c>
      <c r="K197">
        <v>43543.6</v>
      </c>
      <c r="L197">
        <v>7698000</v>
      </c>
      <c r="M197">
        <v>-3384000</v>
      </c>
      <c r="N197">
        <v>561.75</v>
      </c>
      <c r="O197" s="18">
        <f t="shared" si="17"/>
        <v>-1.2370591331812519E-2</v>
      </c>
      <c r="P197" s="15">
        <v>1.5780821917808219E-2</v>
      </c>
      <c r="Q197" s="17">
        <f t="shared" si="15"/>
        <v>1.5780821917808218E-4</v>
      </c>
      <c r="R197" s="17">
        <f t="shared" si="18"/>
        <v>-1.2528399550990601E-2</v>
      </c>
      <c r="S197" s="15">
        <f t="shared" si="16"/>
        <v>-0.63604881086814957</v>
      </c>
      <c r="T197" s="1" t="b">
        <f t="shared" si="19"/>
        <v>0</v>
      </c>
    </row>
    <row r="198" spans="1:20" x14ac:dyDescent="0.3">
      <c r="A198" t="s">
        <v>14</v>
      </c>
      <c r="B198" s="1">
        <v>43670</v>
      </c>
      <c r="C198" s="1">
        <v>43671</v>
      </c>
      <c r="D198">
        <v>563.20000000000005</v>
      </c>
      <c r="E198">
        <v>566.85</v>
      </c>
      <c r="F198">
        <v>545.6</v>
      </c>
      <c r="G198">
        <v>548.65</v>
      </c>
      <c r="H198">
        <v>549.1</v>
      </c>
      <c r="I198">
        <v>548.65</v>
      </c>
      <c r="J198">
        <v>6387</v>
      </c>
      <c r="K198">
        <v>35548.620000000003</v>
      </c>
      <c r="L198">
        <v>3972000</v>
      </c>
      <c r="M198">
        <v>-3726000</v>
      </c>
      <c r="N198">
        <v>548.35</v>
      </c>
      <c r="O198" s="18">
        <f t="shared" si="17"/>
        <v>-2.5228746557697513E-2</v>
      </c>
      <c r="P198" s="15">
        <v>1.580821917808219E-2</v>
      </c>
      <c r="Q198" s="17">
        <f t="shared" si="15"/>
        <v>1.5808219178082189E-4</v>
      </c>
      <c r="R198" s="17">
        <f t="shared" si="18"/>
        <v>-2.5386828749478334E-2</v>
      </c>
      <c r="S198" s="15">
        <f t="shared" si="16"/>
        <v>-1.2888527518698354</v>
      </c>
      <c r="T198" s="1" t="b">
        <f t="shared" si="19"/>
        <v>1</v>
      </c>
    </row>
    <row r="199" spans="1:20" x14ac:dyDescent="0.3">
      <c r="A199" t="s">
        <v>14</v>
      </c>
      <c r="B199" s="1">
        <v>43671</v>
      </c>
      <c r="C199" s="1">
        <v>43671</v>
      </c>
      <c r="D199">
        <v>552.4</v>
      </c>
      <c r="E199">
        <v>561.70000000000005</v>
      </c>
      <c r="F199">
        <v>549.20000000000005</v>
      </c>
      <c r="G199">
        <v>551.85</v>
      </c>
      <c r="H199">
        <v>553.79999999999995</v>
      </c>
      <c r="I199">
        <v>553.9</v>
      </c>
      <c r="J199">
        <v>6275</v>
      </c>
      <c r="K199">
        <v>34871.769999999997</v>
      </c>
      <c r="L199">
        <v>626000</v>
      </c>
      <c r="M199">
        <v>-3346000</v>
      </c>
      <c r="N199">
        <v>553.9</v>
      </c>
      <c r="O199" s="18">
        <f t="shared" si="17"/>
        <v>9.5689419484188461E-3</v>
      </c>
      <c r="P199" s="15">
        <v>1.5726027397260273E-2</v>
      </c>
      <c r="Q199" s="17">
        <f t="shared" si="15"/>
        <v>1.5726027397260274E-4</v>
      </c>
      <c r="R199" s="17">
        <f t="shared" si="18"/>
        <v>9.4116816744462435E-3</v>
      </c>
      <c r="S199" s="15">
        <f t="shared" si="16"/>
        <v>0.47781753071786104</v>
      </c>
      <c r="T199" s="1" t="b">
        <f t="shared" si="19"/>
        <v>1</v>
      </c>
    </row>
    <row r="200" spans="1:20" x14ac:dyDescent="0.3">
      <c r="A200" t="s">
        <v>14</v>
      </c>
      <c r="B200" s="1">
        <v>43672</v>
      </c>
      <c r="C200" s="1">
        <v>43706</v>
      </c>
      <c r="D200">
        <v>557.1</v>
      </c>
      <c r="E200">
        <v>572.4</v>
      </c>
      <c r="F200">
        <v>552.9</v>
      </c>
      <c r="G200">
        <v>566.9</v>
      </c>
      <c r="H200">
        <v>566.35</v>
      </c>
      <c r="I200">
        <v>566.9</v>
      </c>
      <c r="J200">
        <v>4149</v>
      </c>
      <c r="K200">
        <v>23436.959999999999</v>
      </c>
      <c r="L200">
        <v>16197000</v>
      </c>
      <c r="M200">
        <v>-184000</v>
      </c>
      <c r="N200">
        <v>563.45000000000005</v>
      </c>
      <c r="O200" s="18">
        <f t="shared" si="17"/>
        <v>2.3469940422458927E-2</v>
      </c>
      <c r="P200" s="15">
        <v>1.5726027397260273E-2</v>
      </c>
      <c r="Q200" s="17">
        <f t="shared" si="15"/>
        <v>1.5726027397260274E-4</v>
      </c>
      <c r="R200" s="17">
        <f t="shared" si="18"/>
        <v>2.3312680148486323E-2</v>
      </c>
      <c r="S200" s="15">
        <f t="shared" si="16"/>
        <v>1.1835512130854586</v>
      </c>
      <c r="T200" s="1" t="b">
        <f t="shared" si="19"/>
        <v>0</v>
      </c>
    </row>
    <row r="201" spans="1:20" x14ac:dyDescent="0.3">
      <c r="A201" t="s">
        <v>14</v>
      </c>
      <c r="B201" s="1">
        <v>43675</v>
      </c>
      <c r="C201" s="1">
        <v>43706</v>
      </c>
      <c r="D201">
        <v>566</v>
      </c>
      <c r="E201">
        <v>568.29999999999995</v>
      </c>
      <c r="F201">
        <v>547.6</v>
      </c>
      <c r="G201">
        <v>552.95000000000005</v>
      </c>
      <c r="H201">
        <v>553.5</v>
      </c>
      <c r="I201">
        <v>552.95000000000005</v>
      </c>
      <c r="J201">
        <v>4233</v>
      </c>
      <c r="K201">
        <v>23453.58</v>
      </c>
      <c r="L201">
        <v>16187000</v>
      </c>
      <c r="M201">
        <v>-10000</v>
      </c>
      <c r="N201">
        <v>551.15</v>
      </c>
      <c r="O201" s="18">
        <f t="shared" si="17"/>
        <v>-2.4607514552831066E-2</v>
      </c>
      <c r="P201" s="15">
        <v>1.5753424657534248E-2</v>
      </c>
      <c r="Q201" s="17">
        <f t="shared" si="15"/>
        <v>1.5753424657534247E-4</v>
      </c>
      <c r="R201" s="17">
        <f t="shared" si="18"/>
        <v>-2.4765048799406407E-2</v>
      </c>
      <c r="S201" s="15">
        <f t="shared" si="16"/>
        <v>-1.2572858788422558</v>
      </c>
      <c r="T201" s="1" t="b">
        <f t="shared" si="19"/>
        <v>1</v>
      </c>
    </row>
    <row r="202" spans="1:20" x14ac:dyDescent="0.3">
      <c r="A202" t="s">
        <v>14</v>
      </c>
      <c r="B202" s="1">
        <v>43676</v>
      </c>
      <c r="C202" s="1">
        <v>43706</v>
      </c>
      <c r="D202">
        <v>553.29999999999995</v>
      </c>
      <c r="E202">
        <v>577.35</v>
      </c>
      <c r="F202">
        <v>551</v>
      </c>
      <c r="G202">
        <v>552.9</v>
      </c>
      <c r="H202">
        <v>553.1</v>
      </c>
      <c r="I202">
        <v>552.9</v>
      </c>
      <c r="J202">
        <v>7458</v>
      </c>
      <c r="K202">
        <v>42208.91</v>
      </c>
      <c r="L202">
        <v>15921000</v>
      </c>
      <c r="M202">
        <v>-266000</v>
      </c>
      <c r="N202">
        <v>551.95000000000005</v>
      </c>
      <c r="O202" s="18">
        <f t="shared" si="17"/>
        <v>-9.0424088977426908E-5</v>
      </c>
      <c r="P202" s="15">
        <v>1.5726027397260273E-2</v>
      </c>
      <c r="Q202" s="17">
        <f t="shared" si="15"/>
        <v>1.5726027397260274E-4</v>
      </c>
      <c r="R202" s="17">
        <f t="shared" si="18"/>
        <v>-2.4768436295002965E-4</v>
      </c>
      <c r="S202" s="15">
        <f t="shared" si="16"/>
        <v>-1.257457857117473E-2</v>
      </c>
      <c r="T202" s="1" t="b">
        <f t="shared" si="19"/>
        <v>1</v>
      </c>
    </row>
    <row r="203" spans="1:20" x14ac:dyDescent="0.3">
      <c r="A203" t="s">
        <v>14</v>
      </c>
      <c r="B203" s="1">
        <v>43677</v>
      </c>
      <c r="C203" s="1">
        <v>43706</v>
      </c>
      <c r="D203">
        <v>554.95000000000005</v>
      </c>
      <c r="E203">
        <v>575</v>
      </c>
      <c r="F203">
        <v>543.95000000000005</v>
      </c>
      <c r="G203">
        <v>571.6</v>
      </c>
      <c r="H203">
        <v>568.20000000000005</v>
      </c>
      <c r="I203">
        <v>571.6</v>
      </c>
      <c r="J203">
        <v>7457</v>
      </c>
      <c r="K203">
        <v>41979.99</v>
      </c>
      <c r="L203">
        <v>15574000</v>
      </c>
      <c r="M203">
        <v>-347000</v>
      </c>
      <c r="N203">
        <v>571.25</v>
      </c>
      <c r="O203" s="18">
        <f t="shared" si="17"/>
        <v>3.3821667570989415E-2</v>
      </c>
      <c r="P203" s="15">
        <v>1.5698630136986302E-2</v>
      </c>
      <c r="Q203" s="17">
        <f t="shared" si="15"/>
        <v>1.5698630136986303E-4</v>
      </c>
      <c r="R203" s="17">
        <f t="shared" si="18"/>
        <v>3.3664681269619551E-2</v>
      </c>
      <c r="S203" s="15">
        <f t="shared" si="16"/>
        <v>1.7091074085439539</v>
      </c>
      <c r="T203" s="1" t="b">
        <f t="shared" si="19"/>
        <v>1</v>
      </c>
    </row>
    <row r="204" spans="1:20" x14ac:dyDescent="0.3">
      <c r="A204" t="s">
        <v>14</v>
      </c>
      <c r="B204" s="1">
        <v>43678</v>
      </c>
      <c r="C204" s="1">
        <v>43706</v>
      </c>
      <c r="D204">
        <v>568.6</v>
      </c>
      <c r="E204">
        <v>570.45000000000005</v>
      </c>
      <c r="F204">
        <v>544.75</v>
      </c>
      <c r="G204">
        <v>553.25</v>
      </c>
      <c r="H204">
        <v>553</v>
      </c>
      <c r="I204">
        <v>553.25</v>
      </c>
      <c r="J204">
        <v>6257</v>
      </c>
      <c r="K204">
        <v>34783.480000000003</v>
      </c>
      <c r="L204">
        <v>15530000</v>
      </c>
      <c r="M204">
        <v>-44000</v>
      </c>
      <c r="N204">
        <v>550.6</v>
      </c>
      <c r="O204" s="18">
        <f t="shared" si="17"/>
        <v>-3.2102869139258264E-2</v>
      </c>
      <c r="P204" s="15">
        <v>1.5506849315068493E-2</v>
      </c>
      <c r="Q204" s="17">
        <f t="shared" si="15"/>
        <v>1.5506849315068493E-4</v>
      </c>
      <c r="R204" s="17">
        <f t="shared" si="18"/>
        <v>-3.2257937632408952E-2</v>
      </c>
      <c r="S204" s="15">
        <f t="shared" si="16"/>
        <v>-1.6376890590570565</v>
      </c>
      <c r="T204" s="1" t="b">
        <f t="shared" si="19"/>
        <v>1</v>
      </c>
    </row>
    <row r="205" spans="1:20" x14ac:dyDescent="0.3">
      <c r="A205" t="s">
        <v>14</v>
      </c>
      <c r="B205" s="1">
        <v>43679</v>
      </c>
      <c r="C205" s="1">
        <v>43706</v>
      </c>
      <c r="D205">
        <v>551.25</v>
      </c>
      <c r="E205">
        <v>561.85</v>
      </c>
      <c r="F205">
        <v>545</v>
      </c>
      <c r="G205">
        <v>551.85</v>
      </c>
      <c r="H205">
        <v>552</v>
      </c>
      <c r="I205">
        <v>551.85</v>
      </c>
      <c r="J205">
        <v>5144</v>
      </c>
      <c r="K205">
        <v>28463.52</v>
      </c>
      <c r="L205">
        <v>15823000</v>
      </c>
      <c r="M205">
        <v>293000</v>
      </c>
      <c r="N205">
        <v>548.65</v>
      </c>
      <c r="O205" s="18">
        <f t="shared" si="17"/>
        <v>-2.5305015815634472E-3</v>
      </c>
      <c r="P205" s="15">
        <v>1.5479452054794521E-2</v>
      </c>
      <c r="Q205" s="17">
        <f t="shared" si="15"/>
        <v>1.547945205479452E-4</v>
      </c>
      <c r="R205" s="17">
        <f t="shared" si="18"/>
        <v>-2.6852961021113925E-3</v>
      </c>
      <c r="S205" s="15">
        <f t="shared" si="16"/>
        <v>-0.13632861768379514</v>
      </c>
      <c r="T205" s="1" t="b">
        <f t="shared" si="19"/>
        <v>1</v>
      </c>
    </row>
    <row r="206" spans="1:20" x14ac:dyDescent="0.3">
      <c r="A206" t="s">
        <v>14</v>
      </c>
      <c r="B206" s="1">
        <v>43682</v>
      </c>
      <c r="C206" s="1">
        <v>43706</v>
      </c>
      <c r="D206">
        <v>550.04999999999995</v>
      </c>
      <c r="E206">
        <v>558.4</v>
      </c>
      <c r="F206">
        <v>538.1</v>
      </c>
      <c r="G206">
        <v>551.4</v>
      </c>
      <c r="H206">
        <v>551</v>
      </c>
      <c r="I206">
        <v>551.4</v>
      </c>
      <c r="J206">
        <v>5033</v>
      </c>
      <c r="K206">
        <v>27588.42</v>
      </c>
      <c r="L206">
        <v>15818000</v>
      </c>
      <c r="M206">
        <v>-5000</v>
      </c>
      <c r="N206">
        <v>548.15</v>
      </c>
      <c r="O206" s="18">
        <f t="shared" si="17"/>
        <v>-8.1543897798322992E-4</v>
      </c>
      <c r="P206" s="15">
        <v>1.5287671232876712E-2</v>
      </c>
      <c r="Q206" s="17">
        <f t="shared" si="15"/>
        <v>1.5287671232876713E-4</v>
      </c>
      <c r="R206" s="17">
        <f t="shared" si="18"/>
        <v>-9.6831569031199699E-4</v>
      </c>
      <c r="S206" s="15">
        <f t="shared" si="16"/>
        <v>-4.9159993729543779E-2</v>
      </c>
      <c r="T206" s="1" t="b">
        <f t="shared" si="19"/>
        <v>1</v>
      </c>
    </row>
    <row r="207" spans="1:20" x14ac:dyDescent="0.3">
      <c r="A207" t="s">
        <v>14</v>
      </c>
      <c r="B207" s="1">
        <v>43683</v>
      </c>
      <c r="C207" s="1">
        <v>43706</v>
      </c>
      <c r="D207">
        <v>563.20000000000005</v>
      </c>
      <c r="E207">
        <v>569</v>
      </c>
      <c r="F207">
        <v>547.29999999999995</v>
      </c>
      <c r="G207">
        <v>563.5</v>
      </c>
      <c r="H207">
        <v>562.85</v>
      </c>
      <c r="I207">
        <v>563.5</v>
      </c>
      <c r="J207">
        <v>4547</v>
      </c>
      <c r="K207">
        <v>25554.94</v>
      </c>
      <c r="L207">
        <v>15475000</v>
      </c>
      <c r="M207">
        <v>-343000</v>
      </c>
      <c r="N207">
        <v>562</v>
      </c>
      <c r="O207" s="18">
        <f t="shared" si="17"/>
        <v>2.1944142183532869E-2</v>
      </c>
      <c r="P207" s="15">
        <v>1.5424657534246575E-2</v>
      </c>
      <c r="Q207" s="17">
        <f t="shared" si="15"/>
        <v>1.5424657534246575E-4</v>
      </c>
      <c r="R207" s="17">
        <f t="shared" si="18"/>
        <v>2.1789895608190404E-2</v>
      </c>
      <c r="S207" s="15">
        <f t="shared" si="16"/>
        <v>1.1062416339870624</v>
      </c>
      <c r="T207" s="1" t="b">
        <f t="shared" si="19"/>
        <v>1</v>
      </c>
    </row>
    <row r="208" spans="1:20" x14ac:dyDescent="0.3">
      <c r="A208" t="s">
        <v>14</v>
      </c>
      <c r="B208" s="1">
        <v>43684</v>
      </c>
      <c r="C208" s="1">
        <v>43706</v>
      </c>
      <c r="D208">
        <v>564.70000000000005</v>
      </c>
      <c r="E208">
        <v>569.9</v>
      </c>
      <c r="F208">
        <v>553.54999999999995</v>
      </c>
      <c r="G208">
        <v>556.75</v>
      </c>
      <c r="H208">
        <v>556.54999999999995</v>
      </c>
      <c r="I208">
        <v>556.75</v>
      </c>
      <c r="J208">
        <v>4204</v>
      </c>
      <c r="K208">
        <v>23545.11</v>
      </c>
      <c r="L208">
        <v>15514000</v>
      </c>
      <c r="M208">
        <v>39000</v>
      </c>
      <c r="N208">
        <v>554.70000000000005</v>
      </c>
      <c r="O208" s="18">
        <f t="shared" si="17"/>
        <v>-1.1978704525288377E-2</v>
      </c>
      <c r="P208" s="15">
        <v>1.5205479452054794E-2</v>
      </c>
      <c r="Q208" s="17">
        <f t="shared" si="15"/>
        <v>1.5205479452054795E-4</v>
      </c>
      <c r="R208" s="17">
        <f t="shared" si="18"/>
        <v>-1.2130759319808926E-2</v>
      </c>
      <c r="S208" s="15">
        <f t="shared" si="16"/>
        <v>-0.61586118872478945</v>
      </c>
      <c r="T208" s="1" t="b">
        <f t="shared" si="19"/>
        <v>1</v>
      </c>
    </row>
    <row r="209" spans="1:20" x14ac:dyDescent="0.3">
      <c r="A209" t="s">
        <v>14</v>
      </c>
      <c r="B209" s="1">
        <v>43685</v>
      </c>
      <c r="C209" s="1">
        <v>43706</v>
      </c>
      <c r="D209">
        <v>575.5</v>
      </c>
      <c r="E209">
        <v>603</v>
      </c>
      <c r="F209">
        <v>573</v>
      </c>
      <c r="G209">
        <v>599.29999999999995</v>
      </c>
      <c r="H209">
        <v>600.9</v>
      </c>
      <c r="I209">
        <v>599.29999999999995</v>
      </c>
      <c r="J209">
        <v>19403</v>
      </c>
      <c r="K209">
        <v>114480.72</v>
      </c>
      <c r="L209">
        <v>15864000</v>
      </c>
      <c r="M209">
        <v>350000</v>
      </c>
      <c r="N209">
        <v>598</v>
      </c>
      <c r="O209" s="18">
        <f t="shared" si="17"/>
        <v>7.6425684777727806E-2</v>
      </c>
      <c r="P209" s="15">
        <v>1.4876712328767123E-2</v>
      </c>
      <c r="Q209" s="17">
        <f t="shared" si="15"/>
        <v>1.4876712328767123E-4</v>
      </c>
      <c r="R209" s="17">
        <f t="shared" si="18"/>
        <v>7.6276917654440141E-2</v>
      </c>
      <c r="S209" s="15">
        <f t="shared" si="16"/>
        <v>3.8724693104921246</v>
      </c>
      <c r="T209" s="1" t="b">
        <f t="shared" si="19"/>
        <v>1</v>
      </c>
    </row>
    <row r="210" spans="1:20" x14ac:dyDescent="0.3">
      <c r="A210" t="s">
        <v>14</v>
      </c>
      <c r="B210" s="1">
        <v>43686</v>
      </c>
      <c r="C210" s="1">
        <v>43706</v>
      </c>
      <c r="D210">
        <v>604.9</v>
      </c>
      <c r="E210">
        <v>615.95000000000005</v>
      </c>
      <c r="F210">
        <v>596.54999999999995</v>
      </c>
      <c r="G210">
        <v>600.15</v>
      </c>
      <c r="H210">
        <v>599.70000000000005</v>
      </c>
      <c r="I210">
        <v>600.15</v>
      </c>
      <c r="J210">
        <v>9479</v>
      </c>
      <c r="K210">
        <v>57430.28</v>
      </c>
      <c r="L210">
        <v>15674000</v>
      </c>
      <c r="M210">
        <v>-192000</v>
      </c>
      <c r="N210">
        <v>598.85</v>
      </c>
      <c r="O210" s="18">
        <f t="shared" si="17"/>
        <v>1.4183213749374651E-3</v>
      </c>
      <c r="P210" s="15">
        <v>1.484931506849315E-2</v>
      </c>
      <c r="Q210" s="17">
        <f t="shared" si="15"/>
        <v>1.4849315068493149E-4</v>
      </c>
      <c r="R210" s="17">
        <f t="shared" si="18"/>
        <v>1.2698282242525336E-3</v>
      </c>
      <c r="S210" s="15">
        <f t="shared" si="16"/>
        <v>6.4467351057524075E-2</v>
      </c>
      <c r="T210" s="1" t="b">
        <f t="shared" si="19"/>
        <v>1</v>
      </c>
    </row>
    <row r="211" spans="1:20" x14ac:dyDescent="0.3">
      <c r="A211" t="s">
        <v>14</v>
      </c>
      <c r="B211" s="1">
        <v>43690</v>
      </c>
      <c r="C211" s="1">
        <v>43706</v>
      </c>
      <c r="D211">
        <v>599.54999999999995</v>
      </c>
      <c r="E211">
        <v>619.9</v>
      </c>
      <c r="F211">
        <v>592.4</v>
      </c>
      <c r="G211">
        <v>604.65</v>
      </c>
      <c r="H211">
        <v>603.35</v>
      </c>
      <c r="I211">
        <v>604.65</v>
      </c>
      <c r="J211">
        <v>11231</v>
      </c>
      <c r="K211">
        <v>68580.36</v>
      </c>
      <c r="L211">
        <v>16407000</v>
      </c>
      <c r="M211">
        <v>731000</v>
      </c>
      <c r="N211">
        <v>602.79999999999995</v>
      </c>
      <c r="O211" s="18">
        <f t="shared" si="17"/>
        <v>7.4981254686328422E-3</v>
      </c>
      <c r="P211" s="15">
        <v>1.4876712328767123E-2</v>
      </c>
      <c r="Q211" s="17">
        <f t="shared" si="15"/>
        <v>1.4876712328767123E-4</v>
      </c>
      <c r="R211" s="17">
        <f t="shared" si="18"/>
        <v>7.3493583453451711E-3</v>
      </c>
      <c r="S211" s="15">
        <f t="shared" si="16"/>
        <v>0.37311634396518734</v>
      </c>
      <c r="T211" s="1" t="b">
        <f t="shared" si="19"/>
        <v>1</v>
      </c>
    </row>
    <row r="212" spans="1:20" x14ac:dyDescent="0.3">
      <c r="A212" t="s">
        <v>14</v>
      </c>
      <c r="B212" s="1">
        <v>43691</v>
      </c>
      <c r="C212" s="1">
        <v>43706</v>
      </c>
      <c r="D212">
        <v>609.04999999999995</v>
      </c>
      <c r="E212">
        <v>610.85</v>
      </c>
      <c r="F212">
        <v>581.20000000000005</v>
      </c>
      <c r="G212">
        <v>607.15</v>
      </c>
      <c r="H212">
        <v>606.70000000000005</v>
      </c>
      <c r="I212">
        <v>607.15</v>
      </c>
      <c r="J212">
        <v>8839</v>
      </c>
      <c r="K212">
        <v>52656</v>
      </c>
      <c r="L212">
        <v>16356000</v>
      </c>
      <c r="M212">
        <v>-53000</v>
      </c>
      <c r="N212">
        <v>605.5</v>
      </c>
      <c r="O212" s="18">
        <f t="shared" si="17"/>
        <v>4.1346233358141079E-3</v>
      </c>
      <c r="P212" s="15">
        <v>1.5013698630136987E-2</v>
      </c>
      <c r="Q212" s="17">
        <f t="shared" si="15"/>
        <v>1.5013698630136985E-4</v>
      </c>
      <c r="R212" s="17">
        <f t="shared" si="18"/>
        <v>3.984486349512738E-3</v>
      </c>
      <c r="S212" s="15">
        <f t="shared" si="16"/>
        <v>0.20228663639064465</v>
      </c>
      <c r="T212" s="1" t="b">
        <f t="shared" si="19"/>
        <v>1</v>
      </c>
    </row>
    <row r="213" spans="1:20" x14ac:dyDescent="0.3">
      <c r="A213" t="s">
        <v>14</v>
      </c>
      <c r="B213" s="1">
        <v>43693</v>
      </c>
      <c r="C213" s="1">
        <v>43706</v>
      </c>
      <c r="D213">
        <v>606.25</v>
      </c>
      <c r="E213">
        <v>613.5</v>
      </c>
      <c r="F213">
        <v>596.54999999999995</v>
      </c>
      <c r="G213">
        <v>604.15</v>
      </c>
      <c r="H213">
        <v>602.85</v>
      </c>
      <c r="I213">
        <v>604.15</v>
      </c>
      <c r="J213">
        <v>4383</v>
      </c>
      <c r="K213">
        <v>26425.1</v>
      </c>
      <c r="L213">
        <v>16488000</v>
      </c>
      <c r="M213">
        <v>130000</v>
      </c>
      <c r="N213">
        <v>602.29999999999995</v>
      </c>
      <c r="O213" s="18">
        <f t="shared" si="17"/>
        <v>-4.9411183397842376E-3</v>
      </c>
      <c r="P213" s="15">
        <v>1.5013698630136987E-2</v>
      </c>
      <c r="Q213" s="17">
        <f t="shared" si="15"/>
        <v>1.5013698630136985E-4</v>
      </c>
      <c r="R213" s="17">
        <f t="shared" si="18"/>
        <v>-5.0912553260856076E-3</v>
      </c>
      <c r="S213" s="15">
        <f t="shared" si="16"/>
        <v>-0.25847570416341309</v>
      </c>
      <c r="T213" s="1" t="b">
        <f t="shared" si="19"/>
        <v>1</v>
      </c>
    </row>
    <row r="214" spans="1:20" x14ac:dyDescent="0.3">
      <c r="A214" t="s">
        <v>14</v>
      </c>
      <c r="B214" s="1">
        <v>43696</v>
      </c>
      <c r="C214" s="1">
        <v>43706</v>
      </c>
      <c r="D214">
        <v>607.54999999999995</v>
      </c>
      <c r="E214">
        <v>613.4</v>
      </c>
      <c r="F214">
        <v>598.1</v>
      </c>
      <c r="G214">
        <v>603.20000000000005</v>
      </c>
      <c r="H214">
        <v>603.5</v>
      </c>
      <c r="I214">
        <v>603.20000000000005</v>
      </c>
      <c r="J214">
        <v>4953</v>
      </c>
      <c r="K214">
        <v>29943.5</v>
      </c>
      <c r="L214">
        <v>16131000</v>
      </c>
      <c r="M214">
        <v>-359000</v>
      </c>
      <c r="N214">
        <v>603.79999999999995</v>
      </c>
      <c r="O214" s="18">
        <f t="shared" si="17"/>
        <v>-1.572457171232197E-3</v>
      </c>
      <c r="P214" s="15">
        <v>1.4986301369863012E-2</v>
      </c>
      <c r="Q214" s="17">
        <f t="shared" si="15"/>
        <v>1.4986301369863012E-4</v>
      </c>
      <c r="R214" s="17">
        <f t="shared" si="18"/>
        <v>-1.7223201849308272E-3</v>
      </c>
      <c r="S214" s="15">
        <f t="shared" si="16"/>
        <v>-8.7439716549656682E-2</v>
      </c>
      <c r="T214" s="1" t="b">
        <f t="shared" si="19"/>
        <v>1</v>
      </c>
    </row>
    <row r="215" spans="1:20" x14ac:dyDescent="0.3">
      <c r="A215" t="s">
        <v>14</v>
      </c>
      <c r="B215" s="1">
        <v>43697</v>
      </c>
      <c r="C215" s="1">
        <v>43706</v>
      </c>
      <c r="D215">
        <v>604</v>
      </c>
      <c r="E215">
        <v>604.4</v>
      </c>
      <c r="F215">
        <v>592.35</v>
      </c>
      <c r="G215">
        <v>600.6</v>
      </c>
      <c r="H215">
        <v>598.5</v>
      </c>
      <c r="I215">
        <v>600.6</v>
      </c>
      <c r="J215">
        <v>4627</v>
      </c>
      <c r="K215">
        <v>27728.799999999999</v>
      </c>
      <c r="L215">
        <v>15772000</v>
      </c>
      <c r="M215">
        <v>-361000</v>
      </c>
      <c r="N215">
        <v>600.25</v>
      </c>
      <c r="O215" s="18">
        <f t="shared" si="17"/>
        <v>-4.3103448275862441E-3</v>
      </c>
      <c r="P215" s="15">
        <v>1.4931506849315069E-2</v>
      </c>
      <c r="Q215" s="17">
        <f t="shared" si="15"/>
        <v>1.4931506849315067E-4</v>
      </c>
      <c r="R215" s="17">
        <f t="shared" si="18"/>
        <v>-4.4596598960793951E-3</v>
      </c>
      <c r="S215" s="15">
        <f t="shared" si="16"/>
        <v>-0.22641051334872156</v>
      </c>
      <c r="T215" s="1" t="b">
        <f t="shared" si="19"/>
        <v>0</v>
      </c>
    </row>
    <row r="216" spans="1:20" x14ac:dyDescent="0.3">
      <c r="A216" t="s">
        <v>14</v>
      </c>
      <c r="B216" s="1">
        <v>43698</v>
      </c>
      <c r="C216" s="1">
        <v>43706</v>
      </c>
      <c r="D216">
        <v>598.54999999999995</v>
      </c>
      <c r="E216">
        <v>601.29999999999995</v>
      </c>
      <c r="F216">
        <v>589</v>
      </c>
      <c r="G216">
        <v>590.9</v>
      </c>
      <c r="H216">
        <v>591.04999999999995</v>
      </c>
      <c r="I216">
        <v>590.9</v>
      </c>
      <c r="J216">
        <v>4270</v>
      </c>
      <c r="K216">
        <v>25336.17</v>
      </c>
      <c r="L216">
        <v>14588000</v>
      </c>
      <c r="M216">
        <v>-1185000</v>
      </c>
      <c r="N216">
        <v>589.5</v>
      </c>
      <c r="O216" s="18">
        <f t="shared" si="17"/>
        <v>-1.6150516150516225E-2</v>
      </c>
      <c r="P216" s="15">
        <v>1.4931506849315069E-2</v>
      </c>
      <c r="Q216" s="17">
        <f t="shared" si="15"/>
        <v>1.4931506849315067E-4</v>
      </c>
      <c r="R216" s="17">
        <f t="shared" si="18"/>
        <v>-1.6299831219009374E-2</v>
      </c>
      <c r="S216" s="15">
        <f t="shared" si="16"/>
        <v>-0.82751896776653422</v>
      </c>
      <c r="T216" s="1" t="b">
        <f t="shared" si="19"/>
        <v>1</v>
      </c>
    </row>
    <row r="217" spans="1:20" x14ac:dyDescent="0.3">
      <c r="A217" t="s">
        <v>14</v>
      </c>
      <c r="B217" s="1">
        <v>43699</v>
      </c>
      <c r="C217" s="1">
        <v>43706</v>
      </c>
      <c r="D217">
        <v>590.65</v>
      </c>
      <c r="E217">
        <v>599.95000000000005</v>
      </c>
      <c r="F217">
        <v>584.04999999999995</v>
      </c>
      <c r="G217">
        <v>589.54999999999995</v>
      </c>
      <c r="H217">
        <v>588.1</v>
      </c>
      <c r="I217">
        <v>589.54999999999995</v>
      </c>
      <c r="J217">
        <v>3939</v>
      </c>
      <c r="K217">
        <v>23294.94</v>
      </c>
      <c r="L217">
        <v>14163000</v>
      </c>
      <c r="M217">
        <v>-425000</v>
      </c>
      <c r="N217">
        <v>590.79999999999995</v>
      </c>
      <c r="O217" s="18">
        <f t="shared" si="17"/>
        <v>-2.2846505330851629E-3</v>
      </c>
      <c r="P217" s="15">
        <v>1.484931506849315E-2</v>
      </c>
      <c r="Q217" s="17">
        <f t="shared" si="15"/>
        <v>1.4849315068493149E-4</v>
      </c>
      <c r="R217" s="17">
        <f t="shared" si="18"/>
        <v>-2.4331436837700944E-3</v>
      </c>
      <c r="S217" s="15">
        <f t="shared" si="16"/>
        <v>-0.12352720237206606</v>
      </c>
      <c r="T217" s="1" t="b">
        <f t="shared" si="19"/>
        <v>1</v>
      </c>
    </row>
    <row r="218" spans="1:20" x14ac:dyDescent="0.3">
      <c r="A218" t="s">
        <v>14</v>
      </c>
      <c r="B218" s="1">
        <v>43700</v>
      </c>
      <c r="C218" s="1">
        <v>43706</v>
      </c>
      <c r="D218">
        <v>590.9</v>
      </c>
      <c r="E218">
        <v>605.79999999999995</v>
      </c>
      <c r="F218">
        <v>584.35</v>
      </c>
      <c r="G218">
        <v>598.95000000000005</v>
      </c>
      <c r="H218">
        <v>600.5</v>
      </c>
      <c r="I218">
        <v>598.95000000000005</v>
      </c>
      <c r="J218">
        <v>5343</v>
      </c>
      <c r="K218">
        <v>31987.599999999999</v>
      </c>
      <c r="L218">
        <v>13915000</v>
      </c>
      <c r="M218">
        <v>-248000</v>
      </c>
      <c r="N218">
        <v>598.25</v>
      </c>
      <c r="O218" s="18">
        <f t="shared" si="17"/>
        <v>1.5944364345687544E-2</v>
      </c>
      <c r="P218" s="15">
        <v>1.4821917808219178E-2</v>
      </c>
      <c r="Q218" s="17">
        <f t="shared" si="15"/>
        <v>1.4821917808219179E-4</v>
      </c>
      <c r="R218" s="17">
        <f t="shared" si="18"/>
        <v>1.5796145167605351E-2</v>
      </c>
      <c r="S218" s="15">
        <f t="shared" si="16"/>
        <v>0.80194755198094247</v>
      </c>
      <c r="T218" s="1" t="b">
        <f t="shared" si="19"/>
        <v>0</v>
      </c>
    </row>
    <row r="219" spans="1:20" x14ac:dyDescent="0.3">
      <c r="A219" t="s">
        <v>14</v>
      </c>
      <c r="B219" s="1">
        <v>43703</v>
      </c>
      <c r="C219" s="1">
        <v>43706</v>
      </c>
      <c r="D219">
        <v>604</v>
      </c>
      <c r="E219">
        <v>606.70000000000005</v>
      </c>
      <c r="F219">
        <v>589.15</v>
      </c>
      <c r="G219">
        <v>591.45000000000005</v>
      </c>
      <c r="H219">
        <v>593</v>
      </c>
      <c r="I219">
        <v>591.45000000000005</v>
      </c>
      <c r="J219">
        <v>6832</v>
      </c>
      <c r="K219">
        <v>40818.21</v>
      </c>
      <c r="L219">
        <v>11454000</v>
      </c>
      <c r="M219">
        <v>-2461000</v>
      </c>
      <c r="N219">
        <v>590</v>
      </c>
      <c r="O219" s="18">
        <f t="shared" si="17"/>
        <v>-1.2521913348359628E-2</v>
      </c>
      <c r="P219" s="15">
        <v>1.4958904109589041E-2</v>
      </c>
      <c r="Q219" s="17">
        <f t="shared" si="15"/>
        <v>1.4958904109589041E-4</v>
      </c>
      <c r="R219" s="17">
        <f t="shared" si="18"/>
        <v>-1.2671502389455519E-2</v>
      </c>
      <c r="S219" s="15">
        <f t="shared" si="16"/>
        <v>-0.64331393598385289</v>
      </c>
      <c r="T219" s="1" t="b">
        <f t="shared" si="19"/>
        <v>1</v>
      </c>
    </row>
    <row r="220" spans="1:20" x14ac:dyDescent="0.3">
      <c r="A220" t="s">
        <v>14</v>
      </c>
      <c r="B220" s="1">
        <v>43704</v>
      </c>
      <c r="C220" s="1">
        <v>43706</v>
      </c>
      <c r="D220">
        <v>594.70000000000005</v>
      </c>
      <c r="E220">
        <v>598.70000000000005</v>
      </c>
      <c r="F220">
        <v>586.04999999999995</v>
      </c>
      <c r="G220">
        <v>589.29999999999995</v>
      </c>
      <c r="H220">
        <v>589</v>
      </c>
      <c r="I220">
        <v>589.29999999999995</v>
      </c>
      <c r="J220">
        <v>7413</v>
      </c>
      <c r="K220">
        <v>43968.95</v>
      </c>
      <c r="L220">
        <v>6820000</v>
      </c>
      <c r="M220">
        <v>-4634000</v>
      </c>
      <c r="N220">
        <v>590</v>
      </c>
      <c r="O220" s="18">
        <f t="shared" si="17"/>
        <v>-3.6351339927298853E-3</v>
      </c>
      <c r="P220" s="15">
        <v>1.4876712328767123E-2</v>
      </c>
      <c r="Q220" s="17">
        <f t="shared" si="15"/>
        <v>1.4876712328767123E-4</v>
      </c>
      <c r="R220" s="17">
        <f t="shared" si="18"/>
        <v>-3.7839011160175563E-3</v>
      </c>
      <c r="S220" s="15">
        <f t="shared" si="16"/>
        <v>-0.19210321282380663</v>
      </c>
      <c r="T220" s="1" t="b">
        <f t="shared" si="19"/>
        <v>1</v>
      </c>
    </row>
    <row r="221" spans="1:20" x14ac:dyDescent="0.3">
      <c r="A221" t="s">
        <v>14</v>
      </c>
      <c r="B221" s="1">
        <v>43705</v>
      </c>
      <c r="C221" s="1">
        <v>43706</v>
      </c>
      <c r="D221">
        <v>590.85</v>
      </c>
      <c r="E221">
        <v>600.79999999999995</v>
      </c>
      <c r="F221">
        <v>584.6</v>
      </c>
      <c r="G221">
        <v>590.15</v>
      </c>
      <c r="H221">
        <v>590.1</v>
      </c>
      <c r="I221">
        <v>590.15</v>
      </c>
      <c r="J221">
        <v>7160</v>
      </c>
      <c r="K221">
        <v>42482.36</v>
      </c>
      <c r="L221">
        <v>2828000</v>
      </c>
      <c r="M221">
        <v>-3992000</v>
      </c>
      <c r="N221">
        <v>591.1</v>
      </c>
      <c r="O221" s="18">
        <f t="shared" si="17"/>
        <v>1.4423892754115439E-3</v>
      </c>
      <c r="P221" s="15">
        <v>1.4876712328767123E-2</v>
      </c>
      <c r="Q221" s="17">
        <f t="shared" si="15"/>
        <v>1.4876712328767123E-4</v>
      </c>
      <c r="R221" s="17">
        <f t="shared" si="18"/>
        <v>1.2936221521238727E-3</v>
      </c>
      <c r="S221" s="15">
        <f t="shared" si="16"/>
        <v>6.567533452475402E-2</v>
      </c>
      <c r="T221" s="1" t="b">
        <f t="shared" si="19"/>
        <v>0</v>
      </c>
    </row>
    <row r="222" spans="1:20" x14ac:dyDescent="0.3">
      <c r="A222" t="s">
        <v>14</v>
      </c>
      <c r="B222" s="1">
        <v>43706</v>
      </c>
      <c r="C222" s="1">
        <v>43706</v>
      </c>
      <c r="D222">
        <v>590.85</v>
      </c>
      <c r="E222">
        <v>596.15</v>
      </c>
      <c r="F222">
        <v>582.9</v>
      </c>
      <c r="G222">
        <v>591.4</v>
      </c>
      <c r="H222">
        <v>594.70000000000005</v>
      </c>
      <c r="I222">
        <v>591.1</v>
      </c>
      <c r="J222">
        <v>4698</v>
      </c>
      <c r="K222">
        <v>27698.68</v>
      </c>
      <c r="L222">
        <v>154000</v>
      </c>
      <c r="M222">
        <v>-2673000</v>
      </c>
      <c r="N222">
        <v>591.1</v>
      </c>
      <c r="O222" s="18">
        <f t="shared" si="17"/>
        <v>1.6097602304499627E-3</v>
      </c>
      <c r="P222" s="15">
        <v>1.4821917808219178E-2</v>
      </c>
      <c r="Q222" s="17">
        <f t="shared" si="15"/>
        <v>1.4821917808219179E-4</v>
      </c>
      <c r="R222" s="17">
        <f t="shared" si="18"/>
        <v>1.4615410523677709E-3</v>
      </c>
      <c r="S222" s="15">
        <f t="shared" si="16"/>
        <v>7.4200335374840568E-2</v>
      </c>
      <c r="T222" s="1" t="b">
        <f t="shared" si="19"/>
        <v>0</v>
      </c>
    </row>
    <row r="223" spans="1:20" x14ac:dyDescent="0.3">
      <c r="A223" t="s">
        <v>14</v>
      </c>
      <c r="B223" s="1">
        <v>43707</v>
      </c>
      <c r="C223" s="1">
        <v>43734</v>
      </c>
      <c r="D223">
        <v>592.75</v>
      </c>
      <c r="E223">
        <v>606.65</v>
      </c>
      <c r="F223">
        <v>592.75</v>
      </c>
      <c r="G223">
        <v>603.75</v>
      </c>
      <c r="H223">
        <v>606.5</v>
      </c>
      <c r="I223">
        <v>603.75</v>
      </c>
      <c r="J223">
        <v>5948</v>
      </c>
      <c r="K223">
        <v>35716.22</v>
      </c>
      <c r="L223">
        <v>15981000</v>
      </c>
      <c r="M223">
        <v>189000</v>
      </c>
      <c r="N223">
        <v>600.70000000000005</v>
      </c>
      <c r="O223" s="18">
        <f t="shared" si="17"/>
        <v>2.1400778210116694E-2</v>
      </c>
      <c r="P223" s="15">
        <v>1.484931506849315E-2</v>
      </c>
      <c r="Q223" s="17">
        <f t="shared" si="15"/>
        <v>1.4849315068493149E-4</v>
      </c>
      <c r="R223" s="17">
        <f t="shared" si="18"/>
        <v>2.1252285059431761E-2</v>
      </c>
      <c r="S223" s="15">
        <f t="shared" si="16"/>
        <v>1.0789479203042902</v>
      </c>
      <c r="T223" s="1" t="b">
        <f t="shared" si="19"/>
        <v>0</v>
      </c>
    </row>
    <row r="224" spans="1:20" x14ac:dyDescent="0.3">
      <c r="A224" t="s">
        <v>14</v>
      </c>
      <c r="B224" s="1">
        <v>43711</v>
      </c>
      <c r="C224" s="1">
        <v>43734</v>
      </c>
      <c r="D224">
        <v>606.70000000000005</v>
      </c>
      <c r="E224">
        <v>618.35</v>
      </c>
      <c r="F224">
        <v>602.15</v>
      </c>
      <c r="G224">
        <v>605.35</v>
      </c>
      <c r="H224">
        <v>603</v>
      </c>
      <c r="I224">
        <v>605.35</v>
      </c>
      <c r="J224">
        <v>6539</v>
      </c>
      <c r="K224">
        <v>39982.949999999997</v>
      </c>
      <c r="L224">
        <v>16221000</v>
      </c>
      <c r="M224">
        <v>240000</v>
      </c>
      <c r="N224">
        <v>605.04999999999995</v>
      </c>
      <c r="O224" s="18">
        <f t="shared" si="17"/>
        <v>2.6501035196687746E-3</v>
      </c>
      <c r="P224" s="15">
        <v>1.484931506849315E-2</v>
      </c>
      <c r="Q224" s="17">
        <f t="shared" si="15"/>
        <v>1.4849315068493149E-4</v>
      </c>
      <c r="R224" s="17">
        <f t="shared" si="18"/>
        <v>2.5016103689838431E-3</v>
      </c>
      <c r="S224" s="15">
        <f t="shared" si="16"/>
        <v>0.12700315742418966</v>
      </c>
      <c r="T224" s="1" t="b">
        <f t="shared" si="19"/>
        <v>1</v>
      </c>
    </row>
    <row r="225" spans="1:20" x14ac:dyDescent="0.3">
      <c r="A225" t="s">
        <v>14</v>
      </c>
      <c r="B225" s="1">
        <v>43712</v>
      </c>
      <c r="C225" s="1">
        <v>43734</v>
      </c>
      <c r="D225">
        <v>603.79999999999995</v>
      </c>
      <c r="E225">
        <v>606</v>
      </c>
      <c r="F225">
        <v>589.1</v>
      </c>
      <c r="G225">
        <v>600.4</v>
      </c>
      <c r="H225">
        <v>598.65</v>
      </c>
      <c r="I225">
        <v>600.4</v>
      </c>
      <c r="J225">
        <v>4793</v>
      </c>
      <c r="K225">
        <v>28635.14</v>
      </c>
      <c r="L225">
        <v>16063000</v>
      </c>
      <c r="M225">
        <v>-158000</v>
      </c>
      <c r="N225">
        <v>599.15</v>
      </c>
      <c r="O225" s="18">
        <f t="shared" si="17"/>
        <v>-8.1770876352524075E-3</v>
      </c>
      <c r="P225" s="15">
        <v>1.4821917808219178E-2</v>
      </c>
      <c r="Q225" s="17">
        <f t="shared" si="15"/>
        <v>1.4821917808219179E-4</v>
      </c>
      <c r="R225" s="17">
        <f t="shared" si="18"/>
        <v>-8.3253068133345987E-3</v>
      </c>
      <c r="S225" s="15">
        <f t="shared" si="16"/>
        <v>-0.4226638428302108</v>
      </c>
      <c r="T225" s="1" t="b">
        <f t="shared" si="19"/>
        <v>1</v>
      </c>
    </row>
    <row r="226" spans="1:20" x14ac:dyDescent="0.3">
      <c r="A226" t="s">
        <v>14</v>
      </c>
      <c r="B226" s="1">
        <v>43713</v>
      </c>
      <c r="C226" s="1">
        <v>43734</v>
      </c>
      <c r="D226">
        <v>602.35</v>
      </c>
      <c r="E226">
        <v>617.5</v>
      </c>
      <c r="F226">
        <v>602.35</v>
      </c>
      <c r="G226">
        <v>616.04999999999995</v>
      </c>
      <c r="H226">
        <v>617.1</v>
      </c>
      <c r="I226">
        <v>616.04999999999995</v>
      </c>
      <c r="J226">
        <v>5547</v>
      </c>
      <c r="K226">
        <v>33912.94</v>
      </c>
      <c r="L226">
        <v>16142000</v>
      </c>
      <c r="M226">
        <v>79000</v>
      </c>
      <c r="N226">
        <v>613.04999999999995</v>
      </c>
      <c r="O226" s="18">
        <f t="shared" si="17"/>
        <v>2.6065956029313754E-2</v>
      </c>
      <c r="P226" s="15">
        <v>1.473972602739726E-2</v>
      </c>
      <c r="Q226" s="17">
        <f t="shared" si="15"/>
        <v>1.4739726027397261E-4</v>
      </c>
      <c r="R226" s="17">
        <f t="shared" si="18"/>
        <v>2.5918558769039781E-2</v>
      </c>
      <c r="S226" s="15">
        <f t="shared" si="16"/>
        <v>1.3158479195501491</v>
      </c>
      <c r="T226" s="1" t="b">
        <f t="shared" si="19"/>
        <v>1</v>
      </c>
    </row>
    <row r="227" spans="1:20" x14ac:dyDescent="0.3">
      <c r="A227" t="s">
        <v>14</v>
      </c>
      <c r="B227" s="1">
        <v>43714</v>
      </c>
      <c r="C227" s="1">
        <v>43734</v>
      </c>
      <c r="D227">
        <v>618.70000000000005</v>
      </c>
      <c r="E227">
        <v>623.5</v>
      </c>
      <c r="F227">
        <v>613.04999999999995</v>
      </c>
      <c r="G227">
        <v>620.35</v>
      </c>
      <c r="H227">
        <v>619.54999999999995</v>
      </c>
      <c r="I227">
        <v>620.35</v>
      </c>
      <c r="J227">
        <v>4764</v>
      </c>
      <c r="K227">
        <v>29473.84</v>
      </c>
      <c r="L227">
        <v>16135000</v>
      </c>
      <c r="M227">
        <v>-7000</v>
      </c>
      <c r="N227">
        <v>619.45000000000005</v>
      </c>
      <c r="O227" s="18">
        <f t="shared" si="17"/>
        <v>6.9799529258989827E-3</v>
      </c>
      <c r="P227" s="15">
        <v>1.4575342465753425E-2</v>
      </c>
      <c r="Q227" s="17">
        <f t="shared" si="15"/>
        <v>1.4575342465753425E-4</v>
      </c>
      <c r="R227" s="17">
        <f t="shared" si="18"/>
        <v>6.8341995012414485E-3</v>
      </c>
      <c r="S227" s="15">
        <f t="shared" si="16"/>
        <v>0.34696247100904626</v>
      </c>
      <c r="T227" s="1" t="b">
        <f t="shared" si="19"/>
        <v>1</v>
      </c>
    </row>
    <row r="228" spans="1:20" x14ac:dyDescent="0.3">
      <c r="A228" t="s">
        <v>14</v>
      </c>
      <c r="B228" s="1">
        <v>43717</v>
      </c>
      <c r="C228" s="1">
        <v>43734</v>
      </c>
      <c r="D228">
        <v>619.5</v>
      </c>
      <c r="E228">
        <v>628.15</v>
      </c>
      <c r="F228">
        <v>618.1</v>
      </c>
      <c r="G228">
        <v>626.20000000000005</v>
      </c>
      <c r="H228">
        <v>624.4</v>
      </c>
      <c r="I228">
        <v>626.20000000000005</v>
      </c>
      <c r="J228">
        <v>4840</v>
      </c>
      <c r="K228">
        <v>30170.1</v>
      </c>
      <c r="L228">
        <v>16088000</v>
      </c>
      <c r="M228">
        <v>-47000</v>
      </c>
      <c r="N228">
        <v>625.75</v>
      </c>
      <c r="O228" s="18">
        <f t="shared" si="17"/>
        <v>9.4301603933263835E-3</v>
      </c>
      <c r="P228" s="15">
        <v>1.4657534246575342E-2</v>
      </c>
      <c r="Q228" s="17">
        <f t="shared" si="15"/>
        <v>1.4657534246575343E-4</v>
      </c>
      <c r="R228" s="17">
        <f t="shared" si="18"/>
        <v>9.2835850508606304E-3</v>
      </c>
      <c r="S228" s="15">
        <f t="shared" si="16"/>
        <v>0.47131424953048767</v>
      </c>
      <c r="T228" s="1" t="b">
        <f t="shared" si="19"/>
        <v>1</v>
      </c>
    </row>
    <row r="229" spans="1:20" x14ac:dyDescent="0.3">
      <c r="A229" t="s">
        <v>14</v>
      </c>
      <c r="B229" s="1">
        <v>43719</v>
      </c>
      <c r="C229" s="1">
        <v>43734</v>
      </c>
      <c r="D229">
        <v>625.4</v>
      </c>
      <c r="E229">
        <v>631.5</v>
      </c>
      <c r="F229">
        <v>622.54999999999995</v>
      </c>
      <c r="G229">
        <v>629.20000000000005</v>
      </c>
      <c r="H229">
        <v>627.54999999999995</v>
      </c>
      <c r="I229">
        <v>629.20000000000005</v>
      </c>
      <c r="J229">
        <v>3003</v>
      </c>
      <c r="K229">
        <v>18850.8</v>
      </c>
      <c r="L229">
        <v>15984000</v>
      </c>
      <c r="M229">
        <v>-104000</v>
      </c>
      <c r="N229">
        <v>628.4</v>
      </c>
      <c r="O229" s="18">
        <f t="shared" si="17"/>
        <v>4.7908016608112424E-3</v>
      </c>
      <c r="P229" s="15">
        <v>1.473972602739726E-2</v>
      </c>
      <c r="Q229" s="17">
        <f t="shared" si="15"/>
        <v>1.4739726027397261E-4</v>
      </c>
      <c r="R229" s="17">
        <f t="shared" si="18"/>
        <v>4.6434044005372694E-3</v>
      </c>
      <c r="S229" s="15">
        <f t="shared" si="16"/>
        <v>0.23573895734416772</v>
      </c>
      <c r="T229" s="1" t="b">
        <f t="shared" si="19"/>
        <v>1</v>
      </c>
    </row>
    <row r="230" spans="1:20" x14ac:dyDescent="0.3">
      <c r="A230" t="s">
        <v>14</v>
      </c>
      <c r="B230" s="1">
        <v>43720</v>
      </c>
      <c r="C230" s="1">
        <v>43734</v>
      </c>
      <c r="D230">
        <v>629.79999999999995</v>
      </c>
      <c r="E230">
        <v>632.4</v>
      </c>
      <c r="F230">
        <v>624.04999999999995</v>
      </c>
      <c r="G230">
        <v>627.9</v>
      </c>
      <c r="H230">
        <v>625.29999999999995</v>
      </c>
      <c r="I230">
        <v>627.9</v>
      </c>
      <c r="J230">
        <v>3079</v>
      </c>
      <c r="K230">
        <v>19362.669999999998</v>
      </c>
      <c r="L230">
        <v>15914000</v>
      </c>
      <c r="M230">
        <v>-70000</v>
      </c>
      <c r="N230">
        <v>628.25</v>
      </c>
      <c r="O230" s="18">
        <f t="shared" si="17"/>
        <v>-2.0661157024794473E-3</v>
      </c>
      <c r="P230" s="15">
        <v>1.452054794520548E-2</v>
      </c>
      <c r="Q230" s="17">
        <f t="shared" si="15"/>
        <v>1.452054794520548E-4</v>
      </c>
      <c r="R230" s="17">
        <f t="shared" si="18"/>
        <v>-2.211321181931502E-3</v>
      </c>
      <c r="S230" s="15">
        <f t="shared" si="16"/>
        <v>-0.11226559326197993</v>
      </c>
      <c r="T230" s="1" t="b">
        <f t="shared" si="19"/>
        <v>1</v>
      </c>
    </row>
    <row r="231" spans="1:20" x14ac:dyDescent="0.3">
      <c r="A231" t="s">
        <v>14</v>
      </c>
      <c r="B231" s="1">
        <v>43721</v>
      </c>
      <c r="C231" s="1">
        <v>43734</v>
      </c>
      <c r="D231">
        <v>629.70000000000005</v>
      </c>
      <c r="E231">
        <v>632.25</v>
      </c>
      <c r="F231">
        <v>618.04999999999995</v>
      </c>
      <c r="G231">
        <v>630.70000000000005</v>
      </c>
      <c r="H231">
        <v>630.79999999999995</v>
      </c>
      <c r="I231">
        <v>630.70000000000005</v>
      </c>
      <c r="J231">
        <v>3139</v>
      </c>
      <c r="K231">
        <v>19638.3</v>
      </c>
      <c r="L231">
        <v>15879000</v>
      </c>
      <c r="M231">
        <v>-35000</v>
      </c>
      <c r="N231">
        <v>629.25</v>
      </c>
      <c r="O231" s="18">
        <f t="shared" si="17"/>
        <v>4.4593088071350033E-3</v>
      </c>
      <c r="P231" s="15">
        <v>1.4602739726027398E-2</v>
      </c>
      <c r="Q231" s="17">
        <f t="shared" si="15"/>
        <v>1.4602739726027398E-4</v>
      </c>
      <c r="R231" s="17">
        <f t="shared" si="18"/>
        <v>4.3132814098747292E-3</v>
      </c>
      <c r="S231" s="15">
        <f t="shared" si="16"/>
        <v>0.21897908831248891</v>
      </c>
      <c r="T231" s="1" t="b">
        <f t="shared" si="19"/>
        <v>0</v>
      </c>
    </row>
    <row r="232" spans="1:20" x14ac:dyDescent="0.3">
      <c r="A232" t="s">
        <v>14</v>
      </c>
      <c r="B232" s="1">
        <v>43724</v>
      </c>
      <c r="C232" s="1">
        <v>43734</v>
      </c>
      <c r="D232">
        <v>625.04999999999995</v>
      </c>
      <c r="E232">
        <v>639</v>
      </c>
      <c r="F232">
        <v>625.04999999999995</v>
      </c>
      <c r="G232">
        <v>636.5</v>
      </c>
      <c r="H232">
        <v>636.70000000000005</v>
      </c>
      <c r="I232">
        <v>636.5</v>
      </c>
      <c r="J232">
        <v>4400</v>
      </c>
      <c r="K232">
        <v>27987.85</v>
      </c>
      <c r="L232">
        <v>15874000</v>
      </c>
      <c r="M232">
        <v>-5000</v>
      </c>
      <c r="N232">
        <v>636.6</v>
      </c>
      <c r="O232" s="18">
        <f t="shared" si="17"/>
        <v>9.1961312827016865E-3</v>
      </c>
      <c r="P232" s="15">
        <v>1.4602739726027398E-2</v>
      </c>
      <c r="Q232" s="17">
        <f t="shared" si="15"/>
        <v>1.4602739726027398E-4</v>
      </c>
      <c r="R232" s="17">
        <f t="shared" si="18"/>
        <v>9.0501038854414132E-3</v>
      </c>
      <c r="S232" s="15">
        <f t="shared" si="16"/>
        <v>0.45946074685278449</v>
      </c>
      <c r="T232" s="1" t="b">
        <f t="shared" si="19"/>
        <v>1</v>
      </c>
    </row>
    <row r="233" spans="1:20" x14ac:dyDescent="0.3">
      <c r="A233" t="s">
        <v>14</v>
      </c>
      <c r="B233" s="1">
        <v>43725</v>
      </c>
      <c r="C233" s="1">
        <v>43734</v>
      </c>
      <c r="D233">
        <v>635.4</v>
      </c>
      <c r="E233">
        <v>638.79999999999995</v>
      </c>
      <c r="F233">
        <v>616.20000000000005</v>
      </c>
      <c r="G233">
        <v>618.35</v>
      </c>
      <c r="H233">
        <v>617.15</v>
      </c>
      <c r="I233">
        <v>618.35</v>
      </c>
      <c r="J233">
        <v>4409</v>
      </c>
      <c r="K233">
        <v>27516.37</v>
      </c>
      <c r="L233">
        <v>15728000</v>
      </c>
      <c r="M233">
        <v>-146000</v>
      </c>
      <c r="N233">
        <v>616.70000000000005</v>
      </c>
      <c r="O233" s="18">
        <f t="shared" si="17"/>
        <v>-2.8515318146111513E-2</v>
      </c>
      <c r="P233" s="15">
        <v>1.4602739726027398E-2</v>
      </c>
      <c r="Q233" s="17">
        <f t="shared" si="15"/>
        <v>1.4602739726027398E-4</v>
      </c>
      <c r="R233" s="17">
        <f t="shared" si="18"/>
        <v>-2.8661345543371786E-2</v>
      </c>
      <c r="S233" s="15">
        <f t="shared" si="16"/>
        <v>-1.4550952559061181</v>
      </c>
      <c r="T233" s="1" t="b">
        <f t="shared" si="19"/>
        <v>0</v>
      </c>
    </row>
    <row r="234" spans="1:20" x14ac:dyDescent="0.3">
      <c r="A234" t="s">
        <v>14</v>
      </c>
      <c r="B234" s="1">
        <v>43726</v>
      </c>
      <c r="C234" s="1">
        <v>43734</v>
      </c>
      <c r="D234">
        <v>620.5</v>
      </c>
      <c r="E234">
        <v>623.95000000000005</v>
      </c>
      <c r="F234">
        <v>609.70000000000005</v>
      </c>
      <c r="G234">
        <v>620.29999999999995</v>
      </c>
      <c r="H234">
        <v>620.45000000000005</v>
      </c>
      <c r="I234">
        <v>620.29999999999995</v>
      </c>
      <c r="J234">
        <v>3293</v>
      </c>
      <c r="K234">
        <v>20327.71</v>
      </c>
      <c r="L234">
        <v>15622000</v>
      </c>
      <c r="M234">
        <v>-106000</v>
      </c>
      <c r="N234">
        <v>618.75</v>
      </c>
      <c r="O234" s="18">
        <f t="shared" si="17"/>
        <v>3.1535538125655885E-3</v>
      </c>
      <c r="P234" s="15">
        <v>1.4547945205479451E-2</v>
      </c>
      <c r="Q234" s="17">
        <f t="shared" si="15"/>
        <v>1.4547945205479451E-4</v>
      </c>
      <c r="R234" s="17">
        <f t="shared" si="18"/>
        <v>3.0080743605107939E-3</v>
      </c>
      <c r="S234" s="15">
        <f t="shared" si="16"/>
        <v>0.15271560523104324</v>
      </c>
      <c r="T234" s="1" t="b">
        <f t="shared" si="19"/>
        <v>1</v>
      </c>
    </row>
    <row r="235" spans="1:20" x14ac:dyDescent="0.3">
      <c r="A235" t="s">
        <v>14</v>
      </c>
      <c r="B235" s="1">
        <v>43727</v>
      </c>
      <c r="C235" s="1">
        <v>43734</v>
      </c>
      <c r="D235">
        <v>619.65</v>
      </c>
      <c r="E235">
        <v>619.95000000000005</v>
      </c>
      <c r="F235">
        <v>603.04999999999995</v>
      </c>
      <c r="G235">
        <v>606.5</v>
      </c>
      <c r="H235">
        <v>604.45000000000005</v>
      </c>
      <c r="I235">
        <v>606.5</v>
      </c>
      <c r="J235">
        <v>3429</v>
      </c>
      <c r="K235">
        <v>20887.07</v>
      </c>
      <c r="L235">
        <v>15386000</v>
      </c>
      <c r="M235">
        <v>-236000</v>
      </c>
      <c r="N235">
        <v>606.20000000000005</v>
      </c>
      <c r="O235" s="18">
        <f t="shared" si="17"/>
        <v>-2.2247299693696525E-2</v>
      </c>
      <c r="P235" s="15">
        <v>1.4547945205479451E-2</v>
      </c>
      <c r="Q235" s="17">
        <f t="shared" si="15"/>
        <v>1.4547945205479451E-4</v>
      </c>
      <c r="R235" s="17">
        <f t="shared" si="18"/>
        <v>-2.2392779145751319E-2</v>
      </c>
      <c r="S235" s="15">
        <f t="shared" si="16"/>
        <v>-1.1368491633523981</v>
      </c>
      <c r="T235" s="1" t="b">
        <f t="shared" si="19"/>
        <v>1</v>
      </c>
    </row>
    <row r="236" spans="1:20" x14ac:dyDescent="0.3">
      <c r="A236" t="s">
        <v>14</v>
      </c>
      <c r="B236" s="1">
        <v>43728</v>
      </c>
      <c r="C236" s="1">
        <v>43734</v>
      </c>
      <c r="D236">
        <v>606</v>
      </c>
      <c r="E236">
        <v>624.75</v>
      </c>
      <c r="F236">
        <v>597</v>
      </c>
      <c r="G236">
        <v>618.85</v>
      </c>
      <c r="H236">
        <v>618.9</v>
      </c>
      <c r="I236">
        <v>618.85</v>
      </c>
      <c r="J236">
        <v>7532</v>
      </c>
      <c r="K236">
        <v>46208.160000000003</v>
      </c>
      <c r="L236">
        <v>14337000</v>
      </c>
      <c r="M236">
        <v>-1049000</v>
      </c>
      <c r="N236">
        <v>619.15</v>
      </c>
      <c r="O236" s="18">
        <f t="shared" si="17"/>
        <v>2.0362737015663681E-2</v>
      </c>
      <c r="P236" s="15">
        <v>1.4575342465753425E-2</v>
      </c>
      <c r="Q236" s="17">
        <f t="shared" si="15"/>
        <v>1.4575342465753425E-4</v>
      </c>
      <c r="R236" s="17">
        <f t="shared" si="18"/>
        <v>2.0216983591006148E-2</v>
      </c>
      <c r="S236" s="15">
        <f t="shared" si="16"/>
        <v>1.0263871550443657</v>
      </c>
      <c r="T236" s="1" t="b">
        <f t="shared" si="19"/>
        <v>1</v>
      </c>
    </row>
    <row r="237" spans="1:20" x14ac:dyDescent="0.3">
      <c r="A237" t="s">
        <v>14</v>
      </c>
      <c r="B237" s="1">
        <v>43731</v>
      </c>
      <c r="C237" s="1">
        <v>43734</v>
      </c>
      <c r="D237">
        <v>624.70000000000005</v>
      </c>
      <c r="E237">
        <v>627.5</v>
      </c>
      <c r="F237">
        <v>612.1</v>
      </c>
      <c r="G237">
        <v>616.29999999999995</v>
      </c>
      <c r="H237">
        <v>616</v>
      </c>
      <c r="I237">
        <v>616.29999999999995</v>
      </c>
      <c r="J237">
        <v>4890</v>
      </c>
      <c r="K237">
        <v>30216.11</v>
      </c>
      <c r="L237">
        <v>12528000</v>
      </c>
      <c r="M237">
        <v>-1809000</v>
      </c>
      <c r="N237">
        <v>616.95000000000005</v>
      </c>
      <c r="O237" s="18">
        <f t="shared" si="17"/>
        <v>-4.1205461743557695E-3</v>
      </c>
      <c r="P237" s="15">
        <v>1.4630136986301369E-2</v>
      </c>
      <c r="Q237" s="17">
        <f t="shared" si="15"/>
        <v>1.4630136986301369E-4</v>
      </c>
      <c r="R237" s="17">
        <f t="shared" si="18"/>
        <v>-4.2668475442187836E-3</v>
      </c>
      <c r="S237" s="15">
        <f t="shared" si="16"/>
        <v>-0.21662170779359091</v>
      </c>
      <c r="T237" s="1" t="b">
        <f t="shared" si="19"/>
        <v>0</v>
      </c>
    </row>
    <row r="238" spans="1:20" x14ac:dyDescent="0.3">
      <c r="A238" t="s">
        <v>14</v>
      </c>
      <c r="B238" s="1">
        <v>43732</v>
      </c>
      <c r="C238" s="1">
        <v>43734</v>
      </c>
      <c r="D238">
        <v>597.95000000000005</v>
      </c>
      <c r="E238">
        <v>619.85</v>
      </c>
      <c r="F238">
        <v>587.95000000000005</v>
      </c>
      <c r="G238">
        <v>618.4</v>
      </c>
      <c r="H238">
        <v>618.5</v>
      </c>
      <c r="I238">
        <v>618.4</v>
      </c>
      <c r="J238">
        <v>12020</v>
      </c>
      <c r="K238">
        <v>73281.5</v>
      </c>
      <c r="L238">
        <v>6726000</v>
      </c>
      <c r="M238">
        <v>-5802000</v>
      </c>
      <c r="N238">
        <v>619.04999999999995</v>
      </c>
      <c r="O238" s="18">
        <f t="shared" si="17"/>
        <v>3.4074314457245218E-3</v>
      </c>
      <c r="P238" s="15">
        <v>1.4821917808219178E-2</v>
      </c>
      <c r="Q238" s="17">
        <f t="shared" si="15"/>
        <v>1.4821917808219179E-4</v>
      </c>
      <c r="R238" s="17">
        <f t="shared" si="18"/>
        <v>3.2592122676423302E-3</v>
      </c>
      <c r="S238" s="15">
        <f t="shared" si="16"/>
        <v>0.16546551526901768</v>
      </c>
      <c r="T238" s="1" t="b">
        <f t="shared" si="19"/>
        <v>0</v>
      </c>
    </row>
    <row r="239" spans="1:20" x14ac:dyDescent="0.3">
      <c r="A239" t="s">
        <v>14</v>
      </c>
      <c r="B239" s="1">
        <v>43733</v>
      </c>
      <c r="C239" s="1">
        <v>43734</v>
      </c>
      <c r="D239">
        <v>615.9</v>
      </c>
      <c r="E239">
        <v>618.85</v>
      </c>
      <c r="F239">
        <v>596.1</v>
      </c>
      <c r="G239">
        <v>602.15</v>
      </c>
      <c r="H239">
        <v>599.79999999999995</v>
      </c>
      <c r="I239">
        <v>602.15</v>
      </c>
      <c r="J239">
        <v>6492</v>
      </c>
      <c r="K239">
        <v>39236.31</v>
      </c>
      <c r="L239">
        <v>2968000</v>
      </c>
      <c r="M239">
        <v>-3758000</v>
      </c>
      <c r="N239">
        <v>602.20000000000005</v>
      </c>
      <c r="O239" s="18">
        <f t="shared" si="17"/>
        <v>-2.6277490297542044E-2</v>
      </c>
      <c r="P239" s="15">
        <v>1.484931506849315E-2</v>
      </c>
      <c r="Q239" s="17">
        <f t="shared" si="15"/>
        <v>1.4849315068493149E-4</v>
      </c>
      <c r="R239" s="17">
        <f t="shared" si="18"/>
        <v>-2.6425983448226976E-2</v>
      </c>
      <c r="S239" s="15">
        <f t="shared" si="16"/>
        <v>-1.3416091400866259</v>
      </c>
      <c r="T239" s="1" t="b">
        <f t="shared" si="19"/>
        <v>0</v>
      </c>
    </row>
    <row r="240" spans="1:20" x14ac:dyDescent="0.3">
      <c r="A240" t="s">
        <v>14</v>
      </c>
      <c r="B240" s="1">
        <v>43734</v>
      </c>
      <c r="C240" s="1">
        <v>43734</v>
      </c>
      <c r="D240">
        <v>604.79999999999995</v>
      </c>
      <c r="E240">
        <v>615.79999999999995</v>
      </c>
      <c r="F240">
        <v>602.29999999999995</v>
      </c>
      <c r="G240">
        <v>608.4</v>
      </c>
      <c r="H240">
        <v>609.25</v>
      </c>
      <c r="I240">
        <v>610.75</v>
      </c>
      <c r="J240">
        <v>4213</v>
      </c>
      <c r="K240">
        <v>25702.46</v>
      </c>
      <c r="L240">
        <v>253000</v>
      </c>
      <c r="M240">
        <v>-2715000</v>
      </c>
      <c r="N240">
        <v>610.75</v>
      </c>
      <c r="O240" s="18">
        <f t="shared" si="17"/>
        <v>1.4282155609067546E-2</v>
      </c>
      <c r="P240" s="15">
        <v>1.4821917808219178E-2</v>
      </c>
      <c r="Q240" s="17">
        <f t="shared" si="15"/>
        <v>1.4821917808219179E-4</v>
      </c>
      <c r="R240" s="17">
        <f t="shared" si="18"/>
        <v>1.4133936430985355E-2</v>
      </c>
      <c r="S240" s="15">
        <f t="shared" si="16"/>
        <v>0.7175596071330147</v>
      </c>
      <c r="T240" s="1" t="b">
        <f t="shared" si="19"/>
        <v>0</v>
      </c>
    </row>
    <row r="241" spans="1:20" x14ac:dyDescent="0.3">
      <c r="A241" t="s">
        <v>14</v>
      </c>
      <c r="B241" s="1">
        <v>43735</v>
      </c>
      <c r="C241" s="1">
        <v>43769</v>
      </c>
      <c r="D241">
        <v>610.1</v>
      </c>
      <c r="E241">
        <v>612.79999999999995</v>
      </c>
      <c r="F241">
        <v>599.5</v>
      </c>
      <c r="G241">
        <v>600.75</v>
      </c>
      <c r="H241">
        <v>600</v>
      </c>
      <c r="I241">
        <v>600.75</v>
      </c>
      <c r="J241">
        <v>3794</v>
      </c>
      <c r="K241">
        <v>22986.1</v>
      </c>
      <c r="L241">
        <v>14792000</v>
      </c>
      <c r="M241">
        <v>402000</v>
      </c>
      <c r="N241">
        <v>597.20000000000005</v>
      </c>
      <c r="O241" s="18">
        <f t="shared" si="17"/>
        <v>-1.6373311502251329E-2</v>
      </c>
      <c r="P241" s="15">
        <v>1.4821917808219178E-2</v>
      </c>
      <c r="Q241" s="17">
        <f t="shared" si="15"/>
        <v>1.4821917808219179E-4</v>
      </c>
      <c r="R241" s="17">
        <f t="shared" si="18"/>
        <v>-1.6521530680333522E-2</v>
      </c>
      <c r="S241" s="15">
        <f t="shared" si="16"/>
        <v>-0.83877433028681592</v>
      </c>
      <c r="T241" s="1" t="b">
        <f t="shared" si="19"/>
        <v>0</v>
      </c>
    </row>
    <row r="242" spans="1:20" x14ac:dyDescent="0.3">
      <c r="A242" t="s">
        <v>14</v>
      </c>
      <c r="B242" s="1">
        <v>43738</v>
      </c>
      <c r="C242" s="1">
        <v>43769</v>
      </c>
      <c r="D242">
        <v>604.9</v>
      </c>
      <c r="E242">
        <v>605.04999999999995</v>
      </c>
      <c r="F242">
        <v>582</v>
      </c>
      <c r="G242">
        <v>590.65</v>
      </c>
      <c r="H242">
        <v>590.29999999999995</v>
      </c>
      <c r="I242">
        <v>590.65</v>
      </c>
      <c r="J242">
        <v>3293</v>
      </c>
      <c r="K242">
        <v>19406.240000000002</v>
      </c>
      <c r="L242">
        <v>15061000</v>
      </c>
      <c r="M242">
        <v>269000</v>
      </c>
      <c r="N242">
        <v>589</v>
      </c>
      <c r="O242" s="18">
        <f t="shared" si="17"/>
        <v>-1.6812317935913479E-2</v>
      </c>
      <c r="P242" s="15">
        <v>1.4630136986301369E-2</v>
      </c>
      <c r="Q242" s="17">
        <f t="shared" si="15"/>
        <v>1.4630136986301369E-4</v>
      </c>
      <c r="R242" s="17">
        <f t="shared" si="18"/>
        <v>-1.6958619305776492E-2</v>
      </c>
      <c r="S242" s="15">
        <f t="shared" si="16"/>
        <v>-0.86096469062178893</v>
      </c>
      <c r="T242" s="1" t="b">
        <f t="shared" si="19"/>
        <v>1</v>
      </c>
    </row>
    <row r="243" spans="1:20" x14ac:dyDescent="0.3">
      <c r="T243" s="1"/>
    </row>
    <row r="244" spans="1:20" x14ac:dyDescent="0.3">
      <c r="T244" s="1"/>
    </row>
    <row r="245" spans="1:20" x14ac:dyDescent="0.3">
      <c r="T245" s="1"/>
    </row>
    <row r="246" spans="1:20" x14ac:dyDescent="0.3">
      <c r="I246" s="7">
        <f>AVERAGE(I2:I242)</f>
        <v>705.38298755186713</v>
      </c>
      <c r="J246" s="13">
        <f>AVERAGE(J2:J242)</f>
        <v>6751.1369294605811</v>
      </c>
      <c r="K246" s="7"/>
      <c r="L246" s="13">
        <f>AVERAGE(L2:L242)</f>
        <v>15340066.390041493</v>
      </c>
      <c r="M246" t="s">
        <v>18</v>
      </c>
      <c r="N246" s="5"/>
      <c r="O246" s="18">
        <f>AVERAGE(O3:O242)</f>
        <v>-9.2295560123850759E-4</v>
      </c>
      <c r="P246" s="16"/>
      <c r="Q246" s="5"/>
      <c r="R246" s="18">
        <f>AVERAGE(R3:R242)</f>
        <v>-1.0944887062613391E-3</v>
      </c>
      <c r="S246" s="16">
        <f>AVERAGE(S3:S242)</f>
        <v>-5.5565616126211505E-2</v>
      </c>
      <c r="T246" s="9">
        <f>COUNTIF(T3:T242,T3)</f>
        <v>190</v>
      </c>
    </row>
    <row r="247" spans="1:20" x14ac:dyDescent="0.3">
      <c r="M247" t="s">
        <v>19</v>
      </c>
      <c r="O247" s="18">
        <f>MAX(O3:O242)</f>
        <v>7.6425684777727806E-2</v>
      </c>
      <c r="P247" s="16"/>
      <c r="Q247" s="5"/>
      <c r="R247" s="18">
        <f>MAX(R3:R242)</f>
        <v>7.6276917654440141E-2</v>
      </c>
      <c r="S247" s="8"/>
      <c r="T247" s="1"/>
    </row>
    <row r="248" spans="1:20" x14ac:dyDescent="0.3">
      <c r="M248" t="s">
        <v>20</v>
      </c>
      <c r="O248" s="18">
        <f>MIN(O3:O242)</f>
        <v>-7.6478281820059293E-2</v>
      </c>
      <c r="P248" s="16"/>
      <c r="Q248" s="5"/>
      <c r="R248" s="18">
        <f>MIN(R3:R242)</f>
        <v>-7.6652254422799021E-2</v>
      </c>
      <c r="S248" s="8"/>
      <c r="T248" s="1"/>
    </row>
    <row r="249" spans="1:20" x14ac:dyDescent="0.3">
      <c r="M249" t="s">
        <v>24</v>
      </c>
      <c r="O249" s="18">
        <f>_xlfn.STDEV.S(O3:O242)</f>
        <v>1.9697229736017365E-2</v>
      </c>
      <c r="P249" s="16"/>
      <c r="Q249" s="5"/>
      <c r="R249" s="18">
        <f>_xlfn.STDEV.S(R3:R242)</f>
        <v>1.9697238980082504E-2</v>
      </c>
      <c r="S249" s="8"/>
      <c r="T249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1C4B3-1BEF-4A76-B89A-5AD1ACB1DD95}">
  <dimension ref="A1:S66"/>
  <sheetViews>
    <sheetView topLeftCell="I1" zoomScale="50" zoomScaleNormal="50" workbookViewId="0">
      <selection activeCell="Q60" sqref="Q60"/>
    </sheetView>
  </sheetViews>
  <sheetFormatPr defaultRowHeight="14.4" x14ac:dyDescent="0.3"/>
  <cols>
    <col min="2" max="2" width="12.77734375" style="1" customWidth="1"/>
    <col min="11" max="11" width="16" customWidth="1"/>
    <col min="12" max="12" width="15.21875" customWidth="1"/>
    <col min="13" max="13" width="12.21875" customWidth="1"/>
    <col min="14" max="14" width="14.88671875" customWidth="1"/>
    <col min="15" max="15" width="12" style="18" customWidth="1"/>
    <col min="16" max="16" width="15.109375" customWidth="1"/>
    <col min="17" max="17" width="16.5546875" style="18" customWidth="1"/>
    <col min="18" max="18" width="13.77734375" customWidth="1"/>
    <col min="19" max="19" width="20.21875" style="15" bestFit="1" customWidth="1"/>
    <col min="20" max="20" width="13.33203125" customWidth="1"/>
  </cols>
  <sheetData>
    <row r="1" spans="1:19" s="2" customFormat="1" x14ac:dyDescent="0.3">
      <c r="A1" s="2" t="s">
        <v>0</v>
      </c>
      <c r="B1" s="10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9" t="s">
        <v>32</v>
      </c>
      <c r="P1" s="2" t="s">
        <v>25</v>
      </c>
      <c r="Q1" s="19" t="s">
        <v>26</v>
      </c>
      <c r="R1" s="2" t="s">
        <v>29</v>
      </c>
      <c r="S1" s="14" t="s">
        <v>23</v>
      </c>
    </row>
    <row r="2" spans="1:19" x14ac:dyDescent="0.3">
      <c r="A2" t="s">
        <v>14</v>
      </c>
      <c r="B2" s="1">
        <v>43381</v>
      </c>
      <c r="C2" s="1">
        <v>43398</v>
      </c>
      <c r="D2">
        <v>738.45</v>
      </c>
      <c r="E2">
        <v>748.1</v>
      </c>
      <c r="F2">
        <v>720.3</v>
      </c>
      <c r="G2">
        <v>738.05</v>
      </c>
      <c r="H2">
        <v>738.75</v>
      </c>
      <c r="I2">
        <v>738.05</v>
      </c>
      <c r="J2">
        <v>7356</v>
      </c>
      <c r="K2">
        <v>54120.32</v>
      </c>
      <c r="L2">
        <v>20808000</v>
      </c>
      <c r="M2">
        <v>130000</v>
      </c>
      <c r="N2">
        <v>736.4</v>
      </c>
      <c r="P2" s="11">
        <f>(0.1325)</f>
        <v>0.13250000000000001</v>
      </c>
      <c r="Q2" s="18">
        <f>P2/100</f>
        <v>1.325E-3</v>
      </c>
    </row>
    <row r="3" spans="1:19" x14ac:dyDescent="0.3">
      <c r="A3" t="s">
        <v>14</v>
      </c>
      <c r="B3" s="1">
        <v>43388</v>
      </c>
      <c r="C3" s="1">
        <v>43398</v>
      </c>
      <c r="D3">
        <v>740.85</v>
      </c>
      <c r="E3">
        <v>759</v>
      </c>
      <c r="F3">
        <v>737.5</v>
      </c>
      <c r="G3">
        <v>755.45</v>
      </c>
      <c r="H3">
        <v>758.4</v>
      </c>
      <c r="I3">
        <v>755.45</v>
      </c>
      <c r="J3">
        <v>7194</v>
      </c>
      <c r="K3">
        <v>53983.92</v>
      </c>
      <c r="L3">
        <v>20561000</v>
      </c>
      <c r="M3">
        <v>-192000</v>
      </c>
      <c r="N3">
        <v>752.75</v>
      </c>
      <c r="O3" s="18">
        <f>(I3-I2)/I2</f>
        <v>2.3575638506876353E-2</v>
      </c>
      <c r="P3" s="11">
        <v>0.13365384615384615</v>
      </c>
      <c r="Q3" s="18">
        <f t="shared" ref="Q3:Q53" si="0">P3/100</f>
        <v>1.3365384615384615E-3</v>
      </c>
      <c r="R3" s="17">
        <f>(O3-Q3)</f>
        <v>2.2239100045337891E-2</v>
      </c>
      <c r="S3" s="15">
        <f>R3/(_xlfn.STDEV.S($O$3:$O$53))</f>
        <v>0.59064215751999249</v>
      </c>
    </row>
    <row r="4" spans="1:19" x14ac:dyDescent="0.3">
      <c r="A4" t="s">
        <v>14</v>
      </c>
      <c r="B4" s="1">
        <v>43395</v>
      </c>
      <c r="C4" s="1">
        <v>43398</v>
      </c>
      <c r="D4">
        <v>751</v>
      </c>
      <c r="E4">
        <v>774</v>
      </c>
      <c r="F4">
        <v>742.2</v>
      </c>
      <c r="G4">
        <v>757.25</v>
      </c>
      <c r="H4">
        <v>757.05</v>
      </c>
      <c r="I4">
        <v>757.25</v>
      </c>
      <c r="J4">
        <v>11108</v>
      </c>
      <c r="K4">
        <v>84574.29</v>
      </c>
      <c r="L4">
        <v>15455000</v>
      </c>
      <c r="M4">
        <v>-4357000</v>
      </c>
      <c r="N4">
        <v>759</v>
      </c>
      <c r="O4" s="18">
        <f t="shared" ref="O4:O53" si="1">(I4-I3)/I3</f>
        <v>2.3826858164007602E-3</v>
      </c>
      <c r="P4" s="11">
        <v>0.13365384615384615</v>
      </c>
      <c r="Q4" s="18">
        <f t="shared" si="0"/>
        <v>1.3365384615384615E-3</v>
      </c>
      <c r="R4" s="17">
        <f>(O4-Q4)</f>
        <v>1.0461473548622987E-3</v>
      </c>
      <c r="S4" s="15">
        <f t="shared" ref="S4:S53" si="2">R4/(_xlfn.STDEV.S($O$3:$O$53))</f>
        <v>2.7784340620799309E-2</v>
      </c>
    </row>
    <row r="5" spans="1:19" x14ac:dyDescent="0.3">
      <c r="A5" t="s">
        <v>14</v>
      </c>
      <c r="B5" s="1">
        <v>43402</v>
      </c>
      <c r="C5" s="1">
        <v>43433</v>
      </c>
      <c r="D5">
        <v>725.35</v>
      </c>
      <c r="E5">
        <v>775.5</v>
      </c>
      <c r="F5">
        <v>722.35</v>
      </c>
      <c r="G5">
        <v>772.6</v>
      </c>
      <c r="H5">
        <v>771.5</v>
      </c>
      <c r="I5">
        <v>772.6</v>
      </c>
      <c r="J5">
        <v>8720</v>
      </c>
      <c r="K5">
        <v>65923.89</v>
      </c>
      <c r="L5">
        <v>18046000</v>
      </c>
      <c r="M5">
        <v>26000</v>
      </c>
      <c r="N5">
        <v>773.05</v>
      </c>
      <c r="O5" s="18">
        <f t="shared" si="1"/>
        <v>2.0270716408055493E-2</v>
      </c>
      <c r="P5" s="11">
        <v>0.13384615384615384</v>
      </c>
      <c r="Q5" s="18">
        <f t="shared" si="0"/>
        <v>1.3384615384615384E-3</v>
      </c>
      <c r="R5" s="17">
        <f t="shared" ref="R5:R53" si="3">(O5-Q5)</f>
        <v>1.8932254869593955E-2</v>
      </c>
      <c r="S5" s="15">
        <f t="shared" si="2"/>
        <v>0.50281656362436944</v>
      </c>
    </row>
    <row r="6" spans="1:19" x14ac:dyDescent="0.3">
      <c r="A6" t="s">
        <v>14</v>
      </c>
      <c r="B6" s="1">
        <v>43409</v>
      </c>
      <c r="C6" s="1">
        <v>43433</v>
      </c>
      <c r="D6">
        <v>777.2</v>
      </c>
      <c r="E6">
        <v>786.75</v>
      </c>
      <c r="F6">
        <v>772.1</v>
      </c>
      <c r="G6">
        <v>782</v>
      </c>
      <c r="H6">
        <v>784.25</v>
      </c>
      <c r="I6">
        <v>782</v>
      </c>
      <c r="J6">
        <v>3309</v>
      </c>
      <c r="K6">
        <v>25770.06</v>
      </c>
      <c r="L6">
        <v>18604000</v>
      </c>
      <c r="M6">
        <v>54000</v>
      </c>
      <c r="N6">
        <v>779.15</v>
      </c>
      <c r="O6" s="18">
        <f t="shared" si="1"/>
        <v>1.2166709811027668E-2</v>
      </c>
      <c r="P6" s="11">
        <v>0.13365384615384615</v>
      </c>
      <c r="Q6" s="18">
        <f t="shared" si="0"/>
        <v>1.3365384615384615E-3</v>
      </c>
      <c r="R6" s="17">
        <f t="shared" si="3"/>
        <v>1.0830171349489206E-2</v>
      </c>
      <c r="S6" s="15">
        <f t="shared" si="2"/>
        <v>0.28763554996077739</v>
      </c>
    </row>
    <row r="7" spans="1:19" x14ac:dyDescent="0.3">
      <c r="A7" t="s">
        <v>14</v>
      </c>
      <c r="B7" s="1">
        <v>43416</v>
      </c>
      <c r="C7" s="1">
        <v>43433</v>
      </c>
      <c r="D7">
        <v>818.95</v>
      </c>
      <c r="E7">
        <v>822</v>
      </c>
      <c r="F7">
        <v>792.05</v>
      </c>
      <c r="G7">
        <v>797.75</v>
      </c>
      <c r="H7">
        <v>801.5</v>
      </c>
      <c r="I7">
        <v>797.75</v>
      </c>
      <c r="J7">
        <v>7477</v>
      </c>
      <c r="K7">
        <v>60355.37</v>
      </c>
      <c r="L7">
        <v>18837000</v>
      </c>
      <c r="M7">
        <v>-31000</v>
      </c>
      <c r="N7">
        <v>795.95</v>
      </c>
      <c r="O7" s="18">
        <f t="shared" si="1"/>
        <v>2.0140664961636828E-2</v>
      </c>
      <c r="P7" s="11">
        <v>0.13115384615384615</v>
      </c>
      <c r="Q7" s="18">
        <f t="shared" si="0"/>
        <v>1.3115384615384614E-3</v>
      </c>
      <c r="R7" s="17">
        <f t="shared" si="3"/>
        <v>1.8829126500098367E-2</v>
      </c>
      <c r="S7" s="15">
        <f t="shared" si="2"/>
        <v>0.50007760554889813</v>
      </c>
    </row>
    <row r="8" spans="1:19" x14ac:dyDescent="0.3">
      <c r="A8" t="s">
        <v>14</v>
      </c>
      <c r="B8" s="1">
        <v>43423</v>
      </c>
      <c r="C8" s="1">
        <v>43433</v>
      </c>
      <c r="D8">
        <v>782.5</v>
      </c>
      <c r="E8">
        <v>799.9</v>
      </c>
      <c r="F8">
        <v>782.5</v>
      </c>
      <c r="G8">
        <v>792.45</v>
      </c>
      <c r="H8">
        <v>792.9</v>
      </c>
      <c r="I8">
        <v>792.45</v>
      </c>
      <c r="J8">
        <v>5419</v>
      </c>
      <c r="K8">
        <v>42992.83</v>
      </c>
      <c r="L8">
        <v>18149000</v>
      </c>
      <c r="M8">
        <v>-387000</v>
      </c>
      <c r="N8">
        <v>794</v>
      </c>
      <c r="O8" s="18">
        <f t="shared" si="1"/>
        <v>-6.6436853650892564E-3</v>
      </c>
      <c r="P8" s="11">
        <v>0.13038461538461538</v>
      </c>
      <c r="Q8" s="18">
        <f t="shared" si="0"/>
        <v>1.3038461538461537E-3</v>
      </c>
      <c r="R8" s="17">
        <f t="shared" si="3"/>
        <v>-7.9475315189354093E-3</v>
      </c>
      <c r="S8" s="15">
        <f t="shared" si="2"/>
        <v>-0.21107630946092237</v>
      </c>
    </row>
    <row r="9" spans="1:19" x14ac:dyDescent="0.3">
      <c r="A9" t="s">
        <v>14</v>
      </c>
      <c r="B9" s="1">
        <v>43430</v>
      </c>
      <c r="C9" s="1">
        <v>43433</v>
      </c>
      <c r="D9">
        <v>790.1</v>
      </c>
      <c r="E9">
        <v>798.75</v>
      </c>
      <c r="F9">
        <v>781.55</v>
      </c>
      <c r="G9">
        <v>795.5</v>
      </c>
      <c r="H9">
        <v>797.6</v>
      </c>
      <c r="I9">
        <v>795.5</v>
      </c>
      <c r="J9">
        <v>6419</v>
      </c>
      <c r="K9">
        <v>50662.74</v>
      </c>
      <c r="L9">
        <v>14379000</v>
      </c>
      <c r="M9">
        <v>-2611000</v>
      </c>
      <c r="N9">
        <v>796.35</v>
      </c>
      <c r="O9" s="18">
        <f t="shared" si="1"/>
        <v>3.8488232696068576E-3</v>
      </c>
      <c r="P9" s="11">
        <v>0.12980769230769232</v>
      </c>
      <c r="Q9" s="18">
        <f t="shared" si="0"/>
        <v>1.2980769230769233E-3</v>
      </c>
      <c r="R9" s="17">
        <f t="shared" si="3"/>
        <v>2.5507463465299345E-3</v>
      </c>
      <c r="S9" s="15">
        <f t="shared" si="2"/>
        <v>6.7744572502002456E-2</v>
      </c>
    </row>
    <row r="10" spans="1:19" x14ac:dyDescent="0.3">
      <c r="A10" t="s">
        <v>14</v>
      </c>
      <c r="B10" s="1">
        <v>43437</v>
      </c>
      <c r="C10" s="1">
        <v>43461</v>
      </c>
      <c r="D10">
        <v>815.65</v>
      </c>
      <c r="E10">
        <v>817.8</v>
      </c>
      <c r="F10">
        <v>800</v>
      </c>
      <c r="G10">
        <v>804.8</v>
      </c>
      <c r="H10">
        <v>801.5</v>
      </c>
      <c r="I10">
        <v>804.8</v>
      </c>
      <c r="J10">
        <v>7110</v>
      </c>
      <c r="K10">
        <v>57556.93</v>
      </c>
      <c r="L10">
        <v>17279000</v>
      </c>
      <c r="M10">
        <v>-11000</v>
      </c>
      <c r="N10">
        <v>804.85</v>
      </c>
      <c r="O10" s="18">
        <f t="shared" si="1"/>
        <v>1.1690760527969773E-2</v>
      </c>
      <c r="P10" s="11">
        <v>0.12865384615384617</v>
      </c>
      <c r="Q10" s="18">
        <f t="shared" si="0"/>
        <v>1.2865384615384618E-3</v>
      </c>
      <c r="R10" s="17">
        <f t="shared" si="3"/>
        <v>1.0404222066431311E-2</v>
      </c>
      <c r="S10" s="15">
        <f t="shared" si="2"/>
        <v>0.27632287979757308</v>
      </c>
    </row>
    <row r="11" spans="1:19" x14ac:dyDescent="0.3">
      <c r="A11" t="s">
        <v>14</v>
      </c>
      <c r="B11" s="1">
        <v>43444</v>
      </c>
      <c r="C11" s="1">
        <v>43461</v>
      </c>
      <c r="D11">
        <v>740.45</v>
      </c>
      <c r="E11">
        <v>756.4</v>
      </c>
      <c r="F11">
        <v>726.55</v>
      </c>
      <c r="G11">
        <v>735.15</v>
      </c>
      <c r="H11">
        <v>735.45</v>
      </c>
      <c r="I11">
        <v>735.15</v>
      </c>
      <c r="J11">
        <v>7807</v>
      </c>
      <c r="K11">
        <v>57701.14</v>
      </c>
      <c r="L11">
        <v>18003000</v>
      </c>
      <c r="M11">
        <v>-55000</v>
      </c>
      <c r="N11">
        <v>733.3</v>
      </c>
      <c r="O11" s="18">
        <f t="shared" si="1"/>
        <v>-8.6543240556660017E-2</v>
      </c>
      <c r="P11" s="11">
        <v>0.12846153846153846</v>
      </c>
      <c r="Q11" s="18">
        <f t="shared" si="0"/>
        <v>1.2846153846153847E-3</v>
      </c>
      <c r="R11" s="17">
        <f t="shared" si="3"/>
        <v>-8.7827855941275401E-2</v>
      </c>
      <c r="S11" s="15">
        <f t="shared" si="2"/>
        <v>-2.3325959331877195</v>
      </c>
    </row>
    <row r="12" spans="1:19" x14ac:dyDescent="0.3">
      <c r="A12" t="s">
        <v>14</v>
      </c>
      <c r="B12" s="1">
        <v>43451</v>
      </c>
      <c r="C12" s="1">
        <v>43461</v>
      </c>
      <c r="D12">
        <v>735.25</v>
      </c>
      <c r="E12">
        <v>753.7</v>
      </c>
      <c r="F12">
        <v>735.25</v>
      </c>
      <c r="G12">
        <v>748.95</v>
      </c>
      <c r="H12">
        <v>748.5</v>
      </c>
      <c r="I12">
        <v>748.95</v>
      </c>
      <c r="J12">
        <v>10209</v>
      </c>
      <c r="K12">
        <v>75981.19</v>
      </c>
      <c r="L12">
        <v>20870000</v>
      </c>
      <c r="M12">
        <v>628000</v>
      </c>
      <c r="N12">
        <v>745.65</v>
      </c>
      <c r="O12" s="18">
        <f t="shared" si="1"/>
        <v>1.8771679249132922E-2</v>
      </c>
      <c r="P12" s="11">
        <v>0.1275</v>
      </c>
      <c r="Q12" s="18">
        <f t="shared" si="0"/>
        <v>1.2750000000000001E-3</v>
      </c>
      <c r="R12" s="17">
        <f t="shared" si="3"/>
        <v>1.7496679249132924E-2</v>
      </c>
      <c r="S12" s="15">
        <f t="shared" si="2"/>
        <v>0.46468950452469349</v>
      </c>
    </row>
    <row r="13" spans="1:19" x14ac:dyDescent="0.3">
      <c r="A13" t="s">
        <v>14</v>
      </c>
      <c r="B13" s="1">
        <v>43458</v>
      </c>
      <c r="C13" s="1">
        <v>43461</v>
      </c>
      <c r="D13">
        <v>727.6</v>
      </c>
      <c r="E13">
        <v>740.7</v>
      </c>
      <c r="F13">
        <v>714.15</v>
      </c>
      <c r="G13">
        <v>716.95</v>
      </c>
      <c r="H13">
        <v>716</v>
      </c>
      <c r="I13">
        <v>716.95</v>
      </c>
      <c r="J13">
        <v>16656</v>
      </c>
      <c r="K13">
        <v>120935.65</v>
      </c>
      <c r="L13">
        <v>12067000</v>
      </c>
      <c r="M13">
        <v>-5192000</v>
      </c>
      <c r="N13">
        <v>715.4</v>
      </c>
      <c r="O13" s="18">
        <f t="shared" si="1"/>
        <v>-4.2726483743908132E-2</v>
      </c>
      <c r="P13" s="11">
        <v>0.12826923076923077</v>
      </c>
      <c r="Q13" s="18">
        <f t="shared" si="0"/>
        <v>1.2826923076923078E-3</v>
      </c>
      <c r="R13" s="17">
        <f t="shared" si="3"/>
        <v>-4.4009176051600443E-2</v>
      </c>
      <c r="S13" s="15">
        <f t="shared" si="2"/>
        <v>-1.1688276342478918</v>
      </c>
    </row>
    <row r="14" spans="1:19" x14ac:dyDescent="0.3">
      <c r="A14" t="s">
        <v>14</v>
      </c>
      <c r="B14" s="1">
        <v>43465</v>
      </c>
      <c r="C14" s="1">
        <v>43496</v>
      </c>
      <c r="D14">
        <v>733.8</v>
      </c>
      <c r="E14">
        <v>737.4</v>
      </c>
      <c r="F14">
        <v>729.65</v>
      </c>
      <c r="G14">
        <v>735.8</v>
      </c>
      <c r="H14">
        <v>735.05</v>
      </c>
      <c r="I14">
        <v>735.8</v>
      </c>
      <c r="J14">
        <v>4107</v>
      </c>
      <c r="K14">
        <v>30129.81</v>
      </c>
      <c r="L14">
        <v>20949000</v>
      </c>
      <c r="M14">
        <v>-74000</v>
      </c>
      <c r="N14">
        <v>732.95</v>
      </c>
      <c r="O14" s="18">
        <f t="shared" si="1"/>
        <v>2.6291931097008031E-2</v>
      </c>
      <c r="P14" s="11">
        <v>0.12711538461538463</v>
      </c>
      <c r="Q14" s="18">
        <f t="shared" si="0"/>
        <v>1.2711538461538463E-3</v>
      </c>
      <c r="R14" s="17">
        <f t="shared" si="3"/>
        <v>2.5020777250854186E-2</v>
      </c>
      <c r="S14" s="15">
        <f t="shared" si="2"/>
        <v>0.66451995935733599</v>
      </c>
    </row>
    <row r="15" spans="1:19" x14ac:dyDescent="0.3">
      <c r="A15" t="s">
        <v>14</v>
      </c>
      <c r="B15" s="1">
        <v>43472</v>
      </c>
      <c r="C15" s="1">
        <v>43496</v>
      </c>
      <c r="D15">
        <v>731.6</v>
      </c>
      <c r="E15">
        <v>733.6</v>
      </c>
      <c r="F15">
        <v>722</v>
      </c>
      <c r="G15">
        <v>726.4</v>
      </c>
      <c r="H15">
        <v>726.5</v>
      </c>
      <c r="I15">
        <v>726.4</v>
      </c>
      <c r="J15">
        <v>3306</v>
      </c>
      <c r="K15">
        <v>24028.2</v>
      </c>
      <c r="L15">
        <v>20118000</v>
      </c>
      <c r="M15">
        <v>-198000</v>
      </c>
      <c r="N15">
        <v>724.75</v>
      </c>
      <c r="O15" s="18">
        <f t="shared" si="1"/>
        <v>-1.2775210655069282E-2</v>
      </c>
      <c r="P15" s="11">
        <v>0.1275</v>
      </c>
      <c r="Q15" s="18">
        <f t="shared" si="0"/>
        <v>1.2750000000000001E-3</v>
      </c>
      <c r="R15" s="17">
        <f t="shared" si="3"/>
        <v>-1.4050210655069282E-2</v>
      </c>
      <c r="S15" s="15">
        <f t="shared" si="2"/>
        <v>-0.37315569056312603</v>
      </c>
    </row>
    <row r="16" spans="1:19" x14ac:dyDescent="0.3">
      <c r="A16" t="s">
        <v>14</v>
      </c>
      <c r="B16" s="1">
        <v>43479</v>
      </c>
      <c r="C16" s="1">
        <v>43496</v>
      </c>
      <c r="D16">
        <v>772.4</v>
      </c>
      <c r="E16">
        <v>781.95</v>
      </c>
      <c r="F16">
        <v>769.05</v>
      </c>
      <c r="G16">
        <v>773.45</v>
      </c>
      <c r="H16">
        <v>775.2</v>
      </c>
      <c r="I16">
        <v>773.45</v>
      </c>
      <c r="J16">
        <v>5133</v>
      </c>
      <c r="K16">
        <v>39815.03</v>
      </c>
      <c r="L16">
        <v>19774000</v>
      </c>
      <c r="M16">
        <v>8000</v>
      </c>
      <c r="N16">
        <v>770.2</v>
      </c>
      <c r="O16" s="18">
        <f t="shared" si="1"/>
        <v>6.4771475770925208E-2</v>
      </c>
      <c r="P16" s="11">
        <v>0.12692307692307692</v>
      </c>
      <c r="Q16" s="18">
        <f t="shared" si="0"/>
        <v>1.2692307692307692E-3</v>
      </c>
      <c r="R16" s="17">
        <f t="shared" si="3"/>
        <v>6.3502245001694435E-2</v>
      </c>
      <c r="S16" s="15">
        <f t="shared" si="2"/>
        <v>1.6865387051948979</v>
      </c>
    </row>
    <row r="17" spans="1:19" x14ac:dyDescent="0.3">
      <c r="A17" t="s">
        <v>14</v>
      </c>
      <c r="B17" s="1">
        <v>43486</v>
      </c>
      <c r="C17" s="1">
        <v>43496</v>
      </c>
      <c r="D17">
        <v>772.7</v>
      </c>
      <c r="E17">
        <v>787.7</v>
      </c>
      <c r="F17">
        <v>771.55</v>
      </c>
      <c r="G17">
        <v>779.35</v>
      </c>
      <c r="H17">
        <v>779</v>
      </c>
      <c r="I17">
        <v>779.35</v>
      </c>
      <c r="J17">
        <v>4213</v>
      </c>
      <c r="K17">
        <v>32975.14</v>
      </c>
      <c r="L17">
        <v>18376000</v>
      </c>
      <c r="M17">
        <v>-350000</v>
      </c>
      <c r="N17">
        <v>776.2</v>
      </c>
      <c r="O17" s="18">
        <f t="shared" si="1"/>
        <v>7.6281595448962139E-3</v>
      </c>
      <c r="P17" s="11">
        <v>0.12653846153846154</v>
      </c>
      <c r="Q17" s="18">
        <f t="shared" si="0"/>
        <v>1.2653846153846155E-3</v>
      </c>
      <c r="R17" s="17">
        <f t="shared" si="3"/>
        <v>6.3627749295115986E-3</v>
      </c>
      <c r="S17" s="15">
        <f t="shared" si="2"/>
        <v>0.16898719392958014</v>
      </c>
    </row>
    <row r="18" spans="1:19" x14ac:dyDescent="0.3">
      <c r="A18" t="s">
        <v>14</v>
      </c>
      <c r="B18" s="1">
        <v>43493</v>
      </c>
      <c r="C18" s="1">
        <v>43496</v>
      </c>
      <c r="D18">
        <v>783.05</v>
      </c>
      <c r="E18">
        <v>784.4</v>
      </c>
      <c r="F18">
        <v>747.7</v>
      </c>
      <c r="G18">
        <v>758.2</v>
      </c>
      <c r="H18">
        <v>758.1</v>
      </c>
      <c r="I18">
        <v>758.2</v>
      </c>
      <c r="J18">
        <v>7655</v>
      </c>
      <c r="K18">
        <v>58240.68</v>
      </c>
      <c r="L18">
        <v>15316000</v>
      </c>
      <c r="M18">
        <v>-2584000</v>
      </c>
      <c r="N18">
        <v>755.6</v>
      </c>
      <c r="O18" s="18">
        <f t="shared" si="1"/>
        <v>-2.7137999615063805E-2</v>
      </c>
      <c r="P18" s="11">
        <v>0.12596153846153846</v>
      </c>
      <c r="Q18" s="18">
        <f t="shared" si="0"/>
        <v>1.2596153846153846E-3</v>
      </c>
      <c r="R18" s="17">
        <f t="shared" si="3"/>
        <v>-2.8397614999679188E-2</v>
      </c>
      <c r="S18" s="15">
        <f t="shared" si="2"/>
        <v>-0.75420446680120046</v>
      </c>
    </row>
    <row r="19" spans="1:19" x14ac:dyDescent="0.3">
      <c r="A19" t="s">
        <v>14</v>
      </c>
      <c r="B19" s="1">
        <v>43500</v>
      </c>
      <c r="C19" s="1">
        <v>43524</v>
      </c>
      <c r="D19">
        <v>797.25</v>
      </c>
      <c r="E19">
        <v>807.25</v>
      </c>
      <c r="F19">
        <v>764.05</v>
      </c>
      <c r="G19">
        <v>768.1</v>
      </c>
      <c r="H19">
        <v>764.3</v>
      </c>
      <c r="I19">
        <v>768.1</v>
      </c>
      <c r="J19">
        <v>7714</v>
      </c>
      <c r="K19">
        <v>60115.09</v>
      </c>
      <c r="L19">
        <v>17340000</v>
      </c>
      <c r="M19">
        <v>648000</v>
      </c>
      <c r="N19">
        <v>763.95</v>
      </c>
      <c r="O19" s="18">
        <f t="shared" si="1"/>
        <v>1.3057240833553122E-2</v>
      </c>
      <c r="P19" s="11">
        <v>0.12269230769230768</v>
      </c>
      <c r="Q19" s="18">
        <f t="shared" si="0"/>
        <v>1.2269230769230768E-3</v>
      </c>
      <c r="R19" s="17">
        <f t="shared" si="3"/>
        <v>1.1830317756630045E-2</v>
      </c>
      <c r="S19" s="15">
        <f t="shared" si="2"/>
        <v>0.31419816402992773</v>
      </c>
    </row>
    <row r="20" spans="1:19" x14ac:dyDescent="0.3">
      <c r="A20" t="s">
        <v>14</v>
      </c>
      <c r="B20" s="1">
        <v>43507</v>
      </c>
      <c r="C20" s="1">
        <v>43524</v>
      </c>
      <c r="D20">
        <v>764.95</v>
      </c>
      <c r="E20">
        <v>771.4</v>
      </c>
      <c r="F20">
        <v>750.5</v>
      </c>
      <c r="G20">
        <v>766.05</v>
      </c>
      <c r="H20">
        <v>768.5</v>
      </c>
      <c r="I20">
        <v>766.05</v>
      </c>
      <c r="J20">
        <v>5238</v>
      </c>
      <c r="K20">
        <v>39936.03</v>
      </c>
      <c r="L20">
        <v>18969000</v>
      </c>
      <c r="M20">
        <v>-146000</v>
      </c>
      <c r="N20">
        <v>763.15</v>
      </c>
      <c r="O20" s="18">
        <f t="shared" si="1"/>
        <v>-2.6689233172764852E-3</v>
      </c>
      <c r="P20" s="11">
        <v>0.1225</v>
      </c>
      <c r="Q20" s="18">
        <f t="shared" si="0"/>
        <v>1.225E-3</v>
      </c>
      <c r="R20" s="17">
        <f t="shared" si="3"/>
        <v>-3.8939233172764851E-3</v>
      </c>
      <c r="S20" s="15">
        <f t="shared" si="2"/>
        <v>-0.10341764121051894</v>
      </c>
    </row>
    <row r="21" spans="1:19" x14ac:dyDescent="0.3">
      <c r="A21" t="s">
        <v>14</v>
      </c>
      <c r="B21" s="1">
        <v>43514</v>
      </c>
      <c r="C21" s="1">
        <v>43524</v>
      </c>
      <c r="D21">
        <v>726</v>
      </c>
      <c r="E21">
        <v>729</v>
      </c>
      <c r="F21">
        <v>716.8</v>
      </c>
      <c r="G21">
        <v>719.5</v>
      </c>
      <c r="H21">
        <v>719.95</v>
      </c>
      <c r="I21">
        <v>719.5</v>
      </c>
      <c r="J21">
        <v>4975</v>
      </c>
      <c r="K21">
        <v>35965.440000000002</v>
      </c>
      <c r="L21">
        <v>18486000</v>
      </c>
      <c r="M21">
        <v>-116000</v>
      </c>
      <c r="N21">
        <v>716.75</v>
      </c>
      <c r="O21" s="18">
        <f t="shared" si="1"/>
        <v>-6.0766268520331512E-2</v>
      </c>
      <c r="P21" s="11">
        <v>0.12365384615384614</v>
      </c>
      <c r="Q21" s="18">
        <f t="shared" si="0"/>
        <v>1.2365384615384614E-3</v>
      </c>
      <c r="R21" s="17">
        <f t="shared" si="3"/>
        <v>-6.2002806981869975E-2</v>
      </c>
      <c r="S21" s="15">
        <f t="shared" si="2"/>
        <v>-1.6467155421491304</v>
      </c>
    </row>
    <row r="22" spans="1:19" x14ac:dyDescent="0.3">
      <c r="A22" t="s">
        <v>14</v>
      </c>
      <c r="B22" s="1">
        <v>43521</v>
      </c>
      <c r="C22" s="1">
        <v>43524</v>
      </c>
      <c r="D22">
        <v>733.95</v>
      </c>
      <c r="E22">
        <v>733.95</v>
      </c>
      <c r="F22">
        <v>706.6</v>
      </c>
      <c r="G22">
        <v>710.35</v>
      </c>
      <c r="H22">
        <v>709.6</v>
      </c>
      <c r="I22">
        <v>710.35</v>
      </c>
      <c r="J22">
        <v>11737</v>
      </c>
      <c r="K22">
        <v>84118.66</v>
      </c>
      <c r="L22">
        <v>12319000</v>
      </c>
      <c r="M22">
        <v>-3450000</v>
      </c>
      <c r="N22">
        <v>708.85</v>
      </c>
      <c r="O22" s="18">
        <f t="shared" si="1"/>
        <v>-1.271716469770671E-2</v>
      </c>
      <c r="P22" s="11">
        <v>0.12346153846153846</v>
      </c>
      <c r="Q22" s="18">
        <f t="shared" si="0"/>
        <v>1.2346153846153846E-3</v>
      </c>
      <c r="R22" s="17">
        <f t="shared" si="3"/>
        <v>-1.3951780082322094E-2</v>
      </c>
      <c r="S22" s="15">
        <f t="shared" si="2"/>
        <v>-0.3705414999828055</v>
      </c>
    </row>
    <row r="23" spans="1:19" x14ac:dyDescent="0.3">
      <c r="A23" t="s">
        <v>14</v>
      </c>
      <c r="B23" s="1">
        <v>43529</v>
      </c>
      <c r="C23" s="1">
        <v>43552</v>
      </c>
      <c r="D23">
        <v>730.65</v>
      </c>
      <c r="E23">
        <v>743.6</v>
      </c>
      <c r="F23">
        <v>722</v>
      </c>
      <c r="G23">
        <v>738.8</v>
      </c>
      <c r="H23">
        <v>737.15</v>
      </c>
      <c r="I23">
        <v>738.8</v>
      </c>
      <c r="J23">
        <v>6090</v>
      </c>
      <c r="K23">
        <v>44818.66</v>
      </c>
      <c r="L23">
        <v>18434000</v>
      </c>
      <c r="M23">
        <v>-36000</v>
      </c>
      <c r="N23">
        <v>736.1</v>
      </c>
      <c r="O23" s="18">
        <f t="shared" si="1"/>
        <v>4.0050679242626779E-2</v>
      </c>
      <c r="P23" s="11">
        <v>0.12326923076923077</v>
      </c>
      <c r="Q23" s="18">
        <f t="shared" si="0"/>
        <v>1.2326923076923077E-3</v>
      </c>
      <c r="R23" s="17">
        <f t="shared" si="3"/>
        <v>3.8817986934934469E-2</v>
      </c>
      <c r="S23" s="15">
        <f t="shared" si="2"/>
        <v>1.0309562665346705</v>
      </c>
    </row>
    <row r="24" spans="1:19" x14ac:dyDescent="0.3">
      <c r="A24" t="s">
        <v>14</v>
      </c>
      <c r="B24" s="1">
        <v>43535</v>
      </c>
      <c r="C24" s="1">
        <v>43552</v>
      </c>
      <c r="D24">
        <v>741.2</v>
      </c>
      <c r="E24">
        <v>754.35</v>
      </c>
      <c r="F24">
        <v>739.1</v>
      </c>
      <c r="G24">
        <v>752.85</v>
      </c>
      <c r="H24">
        <v>752.6</v>
      </c>
      <c r="I24">
        <v>752.85</v>
      </c>
      <c r="J24">
        <v>3697</v>
      </c>
      <c r="K24">
        <v>27726.7</v>
      </c>
      <c r="L24">
        <v>17552000</v>
      </c>
      <c r="M24">
        <v>-422000</v>
      </c>
      <c r="N24">
        <v>750.75</v>
      </c>
      <c r="O24" s="18">
        <f t="shared" si="1"/>
        <v>1.9017325392528518E-2</v>
      </c>
      <c r="P24" s="11">
        <v>0.12153846153846154</v>
      </c>
      <c r="Q24" s="18">
        <f t="shared" si="0"/>
        <v>1.2153846153846154E-3</v>
      </c>
      <c r="R24" s="17">
        <f t="shared" si="3"/>
        <v>1.7801940777143904E-2</v>
      </c>
      <c r="S24" s="15">
        <f t="shared" si="2"/>
        <v>0.47279686170842322</v>
      </c>
    </row>
    <row r="25" spans="1:19" x14ac:dyDescent="0.3">
      <c r="A25" t="s">
        <v>14</v>
      </c>
      <c r="B25" s="1">
        <v>43542</v>
      </c>
      <c r="C25" s="1">
        <v>43552</v>
      </c>
      <c r="D25">
        <v>774.75</v>
      </c>
      <c r="E25">
        <v>783.5</v>
      </c>
      <c r="F25">
        <v>767.25</v>
      </c>
      <c r="G25">
        <v>780.4</v>
      </c>
      <c r="H25">
        <v>779.55</v>
      </c>
      <c r="I25">
        <v>780.4</v>
      </c>
      <c r="J25">
        <v>3516</v>
      </c>
      <c r="K25">
        <v>27301.72</v>
      </c>
      <c r="L25">
        <v>15487000</v>
      </c>
      <c r="M25">
        <v>-748000</v>
      </c>
      <c r="N25">
        <v>777.35</v>
      </c>
      <c r="O25" s="18">
        <f t="shared" si="1"/>
        <v>3.6594275087998875E-2</v>
      </c>
      <c r="P25" s="11">
        <v>0.12076923076923077</v>
      </c>
      <c r="Q25" s="18">
        <f t="shared" si="0"/>
        <v>1.2076923076923076E-3</v>
      </c>
      <c r="R25" s="17">
        <f t="shared" si="3"/>
        <v>3.5386582780306569E-2</v>
      </c>
      <c r="S25" s="15">
        <f t="shared" si="2"/>
        <v>0.93982254488763106</v>
      </c>
    </row>
    <row r="26" spans="1:19" x14ac:dyDescent="0.3">
      <c r="A26" t="s">
        <v>14</v>
      </c>
      <c r="B26" s="1">
        <v>43549</v>
      </c>
      <c r="C26" s="1">
        <v>43552</v>
      </c>
      <c r="D26">
        <v>764</v>
      </c>
      <c r="E26">
        <v>779</v>
      </c>
      <c r="F26">
        <v>760.25</v>
      </c>
      <c r="G26">
        <v>776.7</v>
      </c>
      <c r="H26">
        <v>776.3</v>
      </c>
      <c r="I26">
        <v>776.7</v>
      </c>
      <c r="J26">
        <v>7064</v>
      </c>
      <c r="K26">
        <v>54590.17</v>
      </c>
      <c r="L26">
        <v>10463000</v>
      </c>
      <c r="M26">
        <v>-4320000</v>
      </c>
      <c r="N26">
        <v>775.85</v>
      </c>
      <c r="O26" s="18">
        <f t="shared" si="1"/>
        <v>-4.7411583803176989E-3</v>
      </c>
      <c r="P26" s="11">
        <v>0.11769230769230769</v>
      </c>
      <c r="Q26" s="18">
        <f t="shared" si="0"/>
        <v>1.1769230769230769E-3</v>
      </c>
      <c r="R26" s="17">
        <f t="shared" si="3"/>
        <v>-5.918081457240776E-3</v>
      </c>
      <c r="S26" s="15">
        <f t="shared" si="2"/>
        <v>-0.15717670198693712</v>
      </c>
    </row>
    <row r="27" spans="1:19" x14ac:dyDescent="0.3">
      <c r="A27" t="s">
        <v>14</v>
      </c>
      <c r="B27" s="1">
        <v>43556</v>
      </c>
      <c r="C27" s="1">
        <v>43580</v>
      </c>
      <c r="D27">
        <v>794.45</v>
      </c>
      <c r="E27">
        <v>813.95</v>
      </c>
      <c r="F27">
        <v>792.1</v>
      </c>
      <c r="G27">
        <v>798.75</v>
      </c>
      <c r="H27">
        <v>798.45</v>
      </c>
      <c r="I27">
        <v>798.75</v>
      </c>
      <c r="J27">
        <v>5852</v>
      </c>
      <c r="K27">
        <v>46991.27</v>
      </c>
      <c r="L27">
        <v>15355000</v>
      </c>
      <c r="M27">
        <v>174000</v>
      </c>
      <c r="N27">
        <v>792.35</v>
      </c>
      <c r="O27" s="18">
        <f t="shared" si="1"/>
        <v>2.8389339513325548E-2</v>
      </c>
      <c r="P27" s="11">
        <v>0.11942307692307692</v>
      </c>
      <c r="Q27" s="18">
        <f t="shared" si="0"/>
        <v>1.1942307692307693E-3</v>
      </c>
      <c r="R27" s="17">
        <f t="shared" si="3"/>
        <v>2.7195108744094778E-2</v>
      </c>
      <c r="S27" s="15">
        <f t="shared" si="2"/>
        <v>0.72226743302817431</v>
      </c>
    </row>
    <row r="28" spans="1:19" x14ac:dyDescent="0.3">
      <c r="A28" t="s">
        <v>14</v>
      </c>
      <c r="B28" s="1">
        <v>43563</v>
      </c>
      <c r="C28" s="1">
        <v>43580</v>
      </c>
      <c r="D28">
        <v>789</v>
      </c>
      <c r="E28">
        <v>800.5</v>
      </c>
      <c r="F28">
        <v>778.5</v>
      </c>
      <c r="G28">
        <v>785.8</v>
      </c>
      <c r="H28">
        <v>784.5</v>
      </c>
      <c r="I28">
        <v>785.8</v>
      </c>
      <c r="J28">
        <v>3249</v>
      </c>
      <c r="K28">
        <v>25626.28</v>
      </c>
      <c r="L28">
        <v>15464000</v>
      </c>
      <c r="M28">
        <v>63000</v>
      </c>
      <c r="N28">
        <v>782.1</v>
      </c>
      <c r="O28" s="18">
        <f t="shared" si="1"/>
        <v>-1.6212832550860777E-2</v>
      </c>
      <c r="P28" s="11">
        <v>0.12134615384615384</v>
      </c>
      <c r="Q28" s="18">
        <f t="shared" si="0"/>
        <v>1.2134615384615385E-3</v>
      </c>
      <c r="R28" s="17">
        <f t="shared" si="3"/>
        <v>-1.7426294089322315E-2</v>
      </c>
      <c r="S28" s="15">
        <f t="shared" si="2"/>
        <v>-0.46282016437319567</v>
      </c>
    </row>
    <row r="29" spans="1:19" x14ac:dyDescent="0.3">
      <c r="A29" t="s">
        <v>14</v>
      </c>
      <c r="B29" s="1">
        <v>43570</v>
      </c>
      <c r="C29" s="1">
        <v>43580</v>
      </c>
      <c r="D29">
        <v>781</v>
      </c>
      <c r="E29">
        <v>783.6</v>
      </c>
      <c r="F29">
        <v>774.45</v>
      </c>
      <c r="G29">
        <v>779.3</v>
      </c>
      <c r="H29">
        <v>779.45</v>
      </c>
      <c r="I29">
        <v>779.3</v>
      </c>
      <c r="J29">
        <v>2884</v>
      </c>
      <c r="K29">
        <v>22460.1</v>
      </c>
      <c r="L29">
        <v>16647000</v>
      </c>
      <c r="M29">
        <v>55000</v>
      </c>
      <c r="N29">
        <v>777.6</v>
      </c>
      <c r="O29" s="18">
        <f t="shared" si="1"/>
        <v>-8.2718248918299819E-3</v>
      </c>
      <c r="P29" s="11">
        <v>0.12192307692307693</v>
      </c>
      <c r="Q29" s="18">
        <f t="shared" si="0"/>
        <v>1.2192307692307693E-3</v>
      </c>
      <c r="R29" s="17">
        <f t="shared" si="3"/>
        <v>-9.4910556610607513E-3</v>
      </c>
      <c r="S29" s="15">
        <f t="shared" si="2"/>
        <v>-0.2520703437352646</v>
      </c>
    </row>
    <row r="30" spans="1:19" x14ac:dyDescent="0.3">
      <c r="A30" t="s">
        <v>14</v>
      </c>
      <c r="B30" s="1">
        <v>43577</v>
      </c>
      <c r="C30" s="1">
        <v>43580</v>
      </c>
      <c r="D30">
        <v>787.4</v>
      </c>
      <c r="E30">
        <v>789.75</v>
      </c>
      <c r="F30">
        <v>774.1</v>
      </c>
      <c r="G30">
        <v>780.2</v>
      </c>
      <c r="H30">
        <v>779.25</v>
      </c>
      <c r="I30">
        <v>780.2</v>
      </c>
      <c r="J30">
        <v>5970</v>
      </c>
      <c r="K30">
        <v>46702.66</v>
      </c>
      <c r="L30">
        <v>13293000</v>
      </c>
      <c r="M30">
        <v>-2942000</v>
      </c>
      <c r="N30">
        <v>780.15</v>
      </c>
      <c r="O30" s="18">
        <f t="shared" si="1"/>
        <v>1.1548825869371114E-3</v>
      </c>
      <c r="P30" s="11">
        <v>0.12288461538461538</v>
      </c>
      <c r="Q30" s="18">
        <f t="shared" si="0"/>
        <v>1.2288461538461539E-3</v>
      </c>
      <c r="R30" s="17">
        <f t="shared" si="3"/>
        <v>-7.396356690904252E-5</v>
      </c>
      <c r="S30" s="15">
        <f t="shared" si="2"/>
        <v>-1.9643780840038687E-3</v>
      </c>
    </row>
    <row r="31" spans="1:19" x14ac:dyDescent="0.3">
      <c r="A31" t="s">
        <v>14</v>
      </c>
      <c r="B31" s="1">
        <v>43585</v>
      </c>
      <c r="C31" s="1">
        <v>43615</v>
      </c>
      <c r="D31">
        <v>839.05</v>
      </c>
      <c r="E31">
        <v>842.95</v>
      </c>
      <c r="F31">
        <v>816</v>
      </c>
      <c r="G31">
        <v>824.1</v>
      </c>
      <c r="H31">
        <v>822.8</v>
      </c>
      <c r="I31">
        <v>824.1</v>
      </c>
      <c r="J31">
        <v>8101</v>
      </c>
      <c r="K31">
        <v>67205.62</v>
      </c>
      <c r="L31">
        <v>17370000</v>
      </c>
      <c r="M31">
        <v>323000</v>
      </c>
      <c r="N31">
        <v>819.05</v>
      </c>
      <c r="O31" s="18">
        <f t="shared" si="1"/>
        <v>5.6267623686234267E-2</v>
      </c>
      <c r="P31" s="11">
        <v>0.12442307692307691</v>
      </c>
      <c r="Q31" s="18">
        <f t="shared" si="0"/>
        <v>1.2442307692307692E-3</v>
      </c>
      <c r="R31" s="17">
        <f t="shared" si="3"/>
        <v>5.5023392917003498E-2</v>
      </c>
      <c r="S31" s="15">
        <f t="shared" si="2"/>
        <v>1.4613511985788381</v>
      </c>
    </row>
    <row r="32" spans="1:19" x14ac:dyDescent="0.3">
      <c r="A32" t="s">
        <v>14</v>
      </c>
      <c r="B32" s="1">
        <v>43591</v>
      </c>
      <c r="C32" s="1">
        <v>43615</v>
      </c>
      <c r="D32">
        <v>777.1</v>
      </c>
      <c r="E32">
        <v>790.45</v>
      </c>
      <c r="F32">
        <v>776.3</v>
      </c>
      <c r="G32">
        <v>782</v>
      </c>
      <c r="H32">
        <v>780.5</v>
      </c>
      <c r="I32">
        <v>782</v>
      </c>
      <c r="J32">
        <v>3611</v>
      </c>
      <c r="K32">
        <v>28350.41</v>
      </c>
      <c r="L32">
        <v>17344000</v>
      </c>
      <c r="M32">
        <v>-21000</v>
      </c>
      <c r="N32">
        <v>778.9</v>
      </c>
      <c r="O32" s="18">
        <f t="shared" si="1"/>
        <v>-5.1086033248392212E-2</v>
      </c>
      <c r="P32" s="11">
        <v>0.12384615384615386</v>
      </c>
      <c r="Q32" s="18">
        <f t="shared" si="0"/>
        <v>1.2384615384615385E-3</v>
      </c>
      <c r="R32" s="17">
        <f t="shared" si="3"/>
        <v>-5.2324494786853748E-2</v>
      </c>
      <c r="S32" s="15">
        <f t="shared" si="2"/>
        <v>-1.3896719034963692</v>
      </c>
    </row>
    <row r="33" spans="1:19" x14ac:dyDescent="0.3">
      <c r="A33" t="s">
        <v>14</v>
      </c>
      <c r="B33" s="1">
        <v>43598</v>
      </c>
      <c r="C33" s="1">
        <v>43615</v>
      </c>
      <c r="D33">
        <v>747.8</v>
      </c>
      <c r="E33">
        <v>749.95</v>
      </c>
      <c r="F33">
        <v>701.9</v>
      </c>
      <c r="G33">
        <v>719.65</v>
      </c>
      <c r="H33">
        <v>719.6</v>
      </c>
      <c r="I33">
        <v>719.65</v>
      </c>
      <c r="J33">
        <v>6887</v>
      </c>
      <c r="K33">
        <v>50170.92</v>
      </c>
      <c r="L33">
        <v>17069000</v>
      </c>
      <c r="M33">
        <v>-125000</v>
      </c>
      <c r="N33">
        <v>717.2</v>
      </c>
      <c r="O33" s="18">
        <f t="shared" si="1"/>
        <v>-7.9731457800511538E-2</v>
      </c>
      <c r="P33" s="11">
        <v>0.12211538461538461</v>
      </c>
      <c r="Q33" s="18">
        <f t="shared" si="0"/>
        <v>1.2211538461538462E-3</v>
      </c>
      <c r="R33" s="17">
        <f t="shared" si="3"/>
        <v>-8.0952611646665382E-2</v>
      </c>
      <c r="S33" s="15">
        <f t="shared" si="2"/>
        <v>-2.1499982059700318</v>
      </c>
    </row>
    <row r="34" spans="1:19" x14ac:dyDescent="0.3">
      <c r="A34" t="s">
        <v>14</v>
      </c>
      <c r="B34" s="1">
        <v>43605</v>
      </c>
      <c r="C34" s="1">
        <v>43615</v>
      </c>
      <c r="D34">
        <v>681.55</v>
      </c>
      <c r="E34">
        <v>682</v>
      </c>
      <c r="F34">
        <v>658.55</v>
      </c>
      <c r="G34">
        <v>666.8</v>
      </c>
      <c r="H34">
        <v>666.45</v>
      </c>
      <c r="I34">
        <v>666.8</v>
      </c>
      <c r="J34">
        <v>8992</v>
      </c>
      <c r="K34">
        <v>60153.03</v>
      </c>
      <c r="L34">
        <v>17256000</v>
      </c>
      <c r="M34">
        <v>-51000</v>
      </c>
      <c r="N34">
        <v>664.25</v>
      </c>
      <c r="O34" s="18">
        <f t="shared" si="1"/>
        <v>-7.3438477037448796E-2</v>
      </c>
      <c r="P34" s="11">
        <v>0.1201923076923077</v>
      </c>
      <c r="Q34" s="18">
        <f t="shared" si="0"/>
        <v>1.201923076923077E-3</v>
      </c>
      <c r="R34" s="17">
        <f t="shared" si="3"/>
        <v>-7.4640400114371869E-2</v>
      </c>
      <c r="S34" s="15">
        <f t="shared" si="2"/>
        <v>-1.9823539114367197</v>
      </c>
    </row>
    <row r="35" spans="1:19" x14ac:dyDescent="0.3">
      <c r="A35" t="s">
        <v>14</v>
      </c>
      <c r="B35" s="1">
        <v>43612</v>
      </c>
      <c r="C35" s="1">
        <v>43615</v>
      </c>
      <c r="D35">
        <v>683</v>
      </c>
      <c r="E35">
        <v>686</v>
      </c>
      <c r="F35">
        <v>673.45</v>
      </c>
      <c r="G35">
        <v>681.2</v>
      </c>
      <c r="H35">
        <v>679.6</v>
      </c>
      <c r="I35">
        <v>681.2</v>
      </c>
      <c r="J35">
        <v>6229</v>
      </c>
      <c r="K35">
        <v>42299.5</v>
      </c>
      <c r="L35">
        <v>12328000</v>
      </c>
      <c r="M35">
        <v>-3103000</v>
      </c>
      <c r="N35">
        <v>681.7</v>
      </c>
      <c r="O35" s="18">
        <f t="shared" si="1"/>
        <v>2.1595680863827373E-2</v>
      </c>
      <c r="P35" s="11">
        <v>0.11769230769230769</v>
      </c>
      <c r="Q35" s="18">
        <f t="shared" si="0"/>
        <v>1.1769230769230769E-3</v>
      </c>
      <c r="R35" s="17">
        <f t="shared" si="3"/>
        <v>2.0418757786904298E-2</v>
      </c>
      <c r="S35" s="15">
        <f t="shared" si="2"/>
        <v>0.54229618683079517</v>
      </c>
    </row>
    <row r="36" spans="1:19" x14ac:dyDescent="0.3">
      <c r="A36" t="s">
        <v>14</v>
      </c>
      <c r="B36" s="1">
        <v>43619</v>
      </c>
      <c r="C36" s="1">
        <v>43643</v>
      </c>
      <c r="D36">
        <v>660.75</v>
      </c>
      <c r="E36">
        <v>662.9</v>
      </c>
      <c r="F36">
        <v>640.15</v>
      </c>
      <c r="G36">
        <v>660.65</v>
      </c>
      <c r="H36">
        <v>660.4</v>
      </c>
      <c r="I36">
        <v>660.65</v>
      </c>
      <c r="J36">
        <v>11708</v>
      </c>
      <c r="K36">
        <v>76276.070000000007</v>
      </c>
      <c r="L36">
        <v>16328000</v>
      </c>
      <c r="M36">
        <v>-462000</v>
      </c>
      <c r="N36">
        <v>656.85</v>
      </c>
      <c r="O36" s="18">
        <f t="shared" si="1"/>
        <v>-3.0167351732237325E-2</v>
      </c>
      <c r="P36" s="11">
        <v>0.11384615384615385</v>
      </c>
      <c r="Q36" s="18">
        <f t="shared" si="0"/>
        <v>1.1384615384615385E-3</v>
      </c>
      <c r="R36" s="17">
        <f t="shared" si="3"/>
        <v>-3.1305813270698861E-2</v>
      </c>
      <c r="S36" s="15">
        <f t="shared" si="2"/>
        <v>-0.8314425069102499</v>
      </c>
    </row>
    <row r="37" spans="1:19" x14ac:dyDescent="0.3">
      <c r="A37" t="s">
        <v>14</v>
      </c>
      <c r="B37" s="1">
        <v>43626</v>
      </c>
      <c r="C37" s="1">
        <v>43643</v>
      </c>
      <c r="D37">
        <v>626.95000000000005</v>
      </c>
      <c r="E37">
        <v>632.35</v>
      </c>
      <c r="F37">
        <v>619.4</v>
      </c>
      <c r="G37">
        <v>629.4</v>
      </c>
      <c r="H37">
        <v>629.1</v>
      </c>
      <c r="I37">
        <v>629.4</v>
      </c>
      <c r="J37">
        <v>4450</v>
      </c>
      <c r="K37">
        <v>27885.48</v>
      </c>
      <c r="L37">
        <v>17374000</v>
      </c>
      <c r="M37">
        <v>-140000</v>
      </c>
      <c r="N37">
        <v>627.15</v>
      </c>
      <c r="O37" s="18">
        <f t="shared" si="1"/>
        <v>-4.7301899644289713E-2</v>
      </c>
      <c r="P37" s="11">
        <v>0.115</v>
      </c>
      <c r="Q37" s="18">
        <f t="shared" si="0"/>
        <v>1.15E-3</v>
      </c>
      <c r="R37" s="17">
        <f t="shared" si="3"/>
        <v>-4.8451899644289712E-2</v>
      </c>
      <c r="S37" s="15">
        <f t="shared" si="2"/>
        <v>-1.2868207114273373</v>
      </c>
    </row>
    <row r="38" spans="1:19" x14ac:dyDescent="0.3">
      <c r="A38" t="s">
        <v>14</v>
      </c>
      <c r="B38" s="1">
        <v>43633</v>
      </c>
      <c r="C38" s="1">
        <v>43643</v>
      </c>
      <c r="D38">
        <v>619.79999999999995</v>
      </c>
      <c r="E38">
        <v>630.79999999999995</v>
      </c>
      <c r="F38">
        <v>613.04999999999995</v>
      </c>
      <c r="G38">
        <v>624.54999999999995</v>
      </c>
      <c r="H38">
        <v>624.6</v>
      </c>
      <c r="I38">
        <v>624.54999999999995</v>
      </c>
      <c r="J38">
        <v>4215</v>
      </c>
      <c r="K38">
        <v>26348.65</v>
      </c>
      <c r="L38">
        <v>15366000</v>
      </c>
      <c r="M38">
        <v>-154000</v>
      </c>
      <c r="N38">
        <v>623.29999999999995</v>
      </c>
      <c r="O38" s="18">
        <f t="shared" si="1"/>
        <v>-7.7057515093740432E-3</v>
      </c>
      <c r="P38" s="11">
        <v>0.11480769230769231</v>
      </c>
      <c r="Q38" s="18">
        <f t="shared" si="0"/>
        <v>1.1480769230769231E-3</v>
      </c>
      <c r="R38" s="17">
        <f t="shared" si="3"/>
        <v>-8.8538284324509667E-3</v>
      </c>
      <c r="S38" s="15">
        <f t="shared" si="2"/>
        <v>-0.23514640057347871</v>
      </c>
    </row>
    <row r="39" spans="1:19" x14ac:dyDescent="0.3">
      <c r="A39" t="s">
        <v>14</v>
      </c>
      <c r="B39" s="1">
        <v>43640</v>
      </c>
      <c r="C39" s="1">
        <v>43643</v>
      </c>
      <c r="D39">
        <v>609.95000000000005</v>
      </c>
      <c r="E39">
        <v>609.95000000000005</v>
      </c>
      <c r="F39">
        <v>583.54999999999995</v>
      </c>
      <c r="G39">
        <v>587.75</v>
      </c>
      <c r="H39">
        <v>586.1</v>
      </c>
      <c r="I39">
        <v>587.75</v>
      </c>
      <c r="J39">
        <v>10372</v>
      </c>
      <c r="K39">
        <v>61148.22</v>
      </c>
      <c r="L39">
        <v>11514000</v>
      </c>
      <c r="M39">
        <v>-2053000</v>
      </c>
      <c r="N39">
        <v>586.29999999999995</v>
      </c>
      <c r="O39" s="18">
        <f t="shared" si="1"/>
        <v>-5.8922424145384608E-2</v>
      </c>
      <c r="P39" s="11">
        <v>0.11557692307692308</v>
      </c>
      <c r="Q39" s="18">
        <f t="shared" si="0"/>
        <v>1.1557692307692308E-3</v>
      </c>
      <c r="R39" s="17">
        <f t="shared" si="3"/>
        <v>-6.0078193376153839E-2</v>
      </c>
      <c r="S39" s="15">
        <f t="shared" si="2"/>
        <v>-1.5956002573509573</v>
      </c>
    </row>
    <row r="40" spans="1:19" x14ac:dyDescent="0.3">
      <c r="A40" t="s">
        <v>14</v>
      </c>
      <c r="B40" s="1">
        <v>43647</v>
      </c>
      <c r="C40" s="1">
        <v>43671</v>
      </c>
      <c r="D40">
        <v>615</v>
      </c>
      <c r="E40">
        <v>620.70000000000005</v>
      </c>
      <c r="F40">
        <v>611.25</v>
      </c>
      <c r="G40">
        <v>619.4</v>
      </c>
      <c r="H40">
        <v>618.54999999999995</v>
      </c>
      <c r="I40">
        <v>619.4</v>
      </c>
      <c r="J40">
        <v>2722</v>
      </c>
      <c r="K40">
        <v>16787.45</v>
      </c>
      <c r="L40">
        <v>15057000</v>
      </c>
      <c r="M40">
        <v>31000</v>
      </c>
      <c r="N40">
        <v>615.35</v>
      </c>
      <c r="O40" s="18">
        <f t="shared" si="1"/>
        <v>5.3849425776265378E-2</v>
      </c>
      <c r="P40" s="11">
        <v>0.11326923076923076</v>
      </c>
      <c r="Q40" s="18">
        <f t="shared" si="0"/>
        <v>1.1326923076923076E-3</v>
      </c>
      <c r="R40" s="17">
        <f t="shared" si="3"/>
        <v>5.2716733468573071E-2</v>
      </c>
      <c r="S40" s="15">
        <f t="shared" si="2"/>
        <v>1.4000892630460451</v>
      </c>
    </row>
    <row r="41" spans="1:19" x14ac:dyDescent="0.3">
      <c r="A41" t="s">
        <v>14</v>
      </c>
      <c r="B41" s="1">
        <v>43654</v>
      </c>
      <c r="C41" s="1">
        <v>43671</v>
      </c>
      <c r="D41">
        <v>595.79999999999995</v>
      </c>
      <c r="E41">
        <v>602.70000000000005</v>
      </c>
      <c r="F41">
        <v>584.25</v>
      </c>
      <c r="G41">
        <v>589.5</v>
      </c>
      <c r="H41">
        <v>588.54999999999995</v>
      </c>
      <c r="I41">
        <v>589.5</v>
      </c>
      <c r="J41">
        <v>4538</v>
      </c>
      <c r="K41">
        <v>26929.91</v>
      </c>
      <c r="L41">
        <v>15577000</v>
      </c>
      <c r="M41">
        <v>253000</v>
      </c>
      <c r="N41">
        <v>586.79999999999995</v>
      </c>
      <c r="O41" s="18">
        <f t="shared" si="1"/>
        <v>-4.8272521795285725E-2</v>
      </c>
      <c r="P41" s="11">
        <v>0.11249999999999999</v>
      </c>
      <c r="Q41" s="18">
        <f t="shared" si="0"/>
        <v>1.1249999999999999E-3</v>
      </c>
      <c r="R41" s="17">
        <f t="shared" si="3"/>
        <v>-4.9397521795285726E-2</v>
      </c>
      <c r="S41" s="15">
        <f t="shared" si="2"/>
        <v>-1.3119352307345189</v>
      </c>
    </row>
    <row r="42" spans="1:19" x14ac:dyDescent="0.3">
      <c r="A42" t="s">
        <v>14</v>
      </c>
      <c r="B42" s="1">
        <v>43661</v>
      </c>
      <c r="C42" s="1">
        <v>43671</v>
      </c>
      <c r="D42">
        <v>600.9</v>
      </c>
      <c r="E42">
        <v>604.9</v>
      </c>
      <c r="F42">
        <v>571.35</v>
      </c>
      <c r="G42">
        <v>577.70000000000005</v>
      </c>
      <c r="H42">
        <v>578.1</v>
      </c>
      <c r="I42">
        <v>577.70000000000005</v>
      </c>
      <c r="J42">
        <v>8161</v>
      </c>
      <c r="K42">
        <v>47648.63</v>
      </c>
      <c r="L42">
        <v>16229000</v>
      </c>
      <c r="M42">
        <v>742000</v>
      </c>
      <c r="N42">
        <v>575.6</v>
      </c>
      <c r="O42" s="18">
        <f t="shared" si="1"/>
        <v>-2.0016963528413832E-2</v>
      </c>
      <c r="P42" s="11">
        <v>0.1101923076923077</v>
      </c>
      <c r="Q42" s="18">
        <f t="shared" si="0"/>
        <v>1.1019230769230769E-3</v>
      </c>
      <c r="R42" s="17">
        <f t="shared" si="3"/>
        <v>-2.1118886605336909E-2</v>
      </c>
      <c r="S42" s="15">
        <f t="shared" si="2"/>
        <v>-0.56089071606165086</v>
      </c>
    </row>
    <row r="43" spans="1:19" x14ac:dyDescent="0.3">
      <c r="A43" t="s">
        <v>14</v>
      </c>
      <c r="B43" s="1">
        <v>43668</v>
      </c>
      <c r="C43" s="1">
        <v>43671</v>
      </c>
      <c r="D43">
        <v>551.79999999999995</v>
      </c>
      <c r="E43">
        <v>576.25</v>
      </c>
      <c r="F43">
        <v>545.9</v>
      </c>
      <c r="G43">
        <v>569.9</v>
      </c>
      <c r="H43">
        <v>570.54999999999995</v>
      </c>
      <c r="I43">
        <v>569.9</v>
      </c>
      <c r="J43">
        <v>11000</v>
      </c>
      <c r="K43">
        <v>62332.46</v>
      </c>
      <c r="L43">
        <v>11082000</v>
      </c>
      <c r="M43">
        <v>-4599000</v>
      </c>
      <c r="N43">
        <v>570.15</v>
      </c>
      <c r="O43" s="18">
        <f t="shared" si="1"/>
        <v>-1.3501817552362936E-2</v>
      </c>
      <c r="P43" s="11">
        <v>0.11038461538461539</v>
      </c>
      <c r="Q43" s="18">
        <f t="shared" si="0"/>
        <v>1.1038461538461538E-3</v>
      </c>
      <c r="R43" s="17">
        <f t="shared" si="3"/>
        <v>-1.4605663706209089E-2</v>
      </c>
      <c r="S43" s="15">
        <f t="shared" si="2"/>
        <v>-0.3879078157776108</v>
      </c>
    </row>
    <row r="44" spans="1:19" x14ac:dyDescent="0.3">
      <c r="A44" t="s">
        <v>14</v>
      </c>
      <c r="B44" s="1">
        <v>43675</v>
      </c>
      <c r="C44" s="1">
        <v>43706</v>
      </c>
      <c r="D44">
        <v>566</v>
      </c>
      <c r="E44">
        <v>568.29999999999995</v>
      </c>
      <c r="F44">
        <v>547.6</v>
      </c>
      <c r="G44">
        <v>552.95000000000005</v>
      </c>
      <c r="H44">
        <v>553.5</v>
      </c>
      <c r="I44">
        <v>552.95000000000005</v>
      </c>
      <c r="J44">
        <v>4233</v>
      </c>
      <c r="K44">
        <v>23453.58</v>
      </c>
      <c r="L44">
        <v>16187000</v>
      </c>
      <c r="M44">
        <v>-10000</v>
      </c>
      <c r="N44">
        <v>551.15</v>
      </c>
      <c r="O44" s="18">
        <f t="shared" si="1"/>
        <v>-2.9742060010528044E-2</v>
      </c>
      <c r="P44" s="11">
        <v>0.10865384615384616</v>
      </c>
      <c r="Q44" s="18">
        <f t="shared" si="0"/>
        <v>1.0865384615384615E-3</v>
      </c>
      <c r="R44" s="17">
        <f t="shared" si="3"/>
        <v>-3.0828598472066506E-2</v>
      </c>
      <c r="S44" s="15">
        <f t="shared" si="2"/>
        <v>-0.81876828998195428</v>
      </c>
    </row>
    <row r="45" spans="1:19" x14ac:dyDescent="0.3">
      <c r="A45" t="s">
        <v>14</v>
      </c>
      <c r="B45" s="1">
        <v>43682</v>
      </c>
      <c r="C45" s="1">
        <v>43706</v>
      </c>
      <c r="D45">
        <v>550.04999999999995</v>
      </c>
      <c r="E45">
        <v>558.4</v>
      </c>
      <c r="F45">
        <v>538.1</v>
      </c>
      <c r="G45">
        <v>551.4</v>
      </c>
      <c r="H45">
        <v>551</v>
      </c>
      <c r="I45">
        <v>551.4</v>
      </c>
      <c r="J45">
        <v>5033</v>
      </c>
      <c r="K45">
        <v>27588.42</v>
      </c>
      <c r="L45">
        <v>15818000</v>
      </c>
      <c r="M45">
        <v>-5000</v>
      </c>
      <c r="N45">
        <v>548.15</v>
      </c>
      <c r="O45" s="18">
        <f t="shared" si="1"/>
        <v>-2.8031467582965335E-3</v>
      </c>
      <c r="P45" s="11">
        <v>0.10423076923076922</v>
      </c>
      <c r="Q45" s="18">
        <f t="shared" si="0"/>
        <v>1.0423076923076922E-3</v>
      </c>
      <c r="R45" s="17">
        <f t="shared" si="3"/>
        <v>-3.8454544506042257E-3</v>
      </c>
      <c r="S45" s="15">
        <f t="shared" si="2"/>
        <v>-0.10213036987645012</v>
      </c>
    </row>
    <row r="46" spans="1:19" x14ac:dyDescent="0.3">
      <c r="A46" t="s">
        <v>14</v>
      </c>
      <c r="B46" s="1">
        <v>43690</v>
      </c>
      <c r="C46" s="1">
        <v>43706</v>
      </c>
      <c r="D46">
        <v>599.54999999999995</v>
      </c>
      <c r="E46">
        <v>619.9</v>
      </c>
      <c r="F46">
        <v>592.4</v>
      </c>
      <c r="G46">
        <v>604.65</v>
      </c>
      <c r="H46">
        <v>603.35</v>
      </c>
      <c r="I46">
        <v>604.65</v>
      </c>
      <c r="J46">
        <v>11231</v>
      </c>
      <c r="K46">
        <v>68580.36</v>
      </c>
      <c r="L46">
        <v>16407000</v>
      </c>
      <c r="M46">
        <v>731000</v>
      </c>
      <c r="N46">
        <v>602.79999999999995</v>
      </c>
      <c r="O46" s="18">
        <f t="shared" si="1"/>
        <v>9.6572361262241571E-2</v>
      </c>
      <c r="P46" s="11">
        <v>0.1053846153846154</v>
      </c>
      <c r="Q46" s="18">
        <f t="shared" si="0"/>
        <v>1.0538461538461539E-3</v>
      </c>
      <c r="R46" s="17">
        <f t="shared" si="3"/>
        <v>9.5518515108395416E-2</v>
      </c>
      <c r="S46" s="15">
        <f t="shared" si="2"/>
        <v>2.5368500403214718</v>
      </c>
    </row>
    <row r="47" spans="1:19" x14ac:dyDescent="0.3">
      <c r="A47" t="s">
        <v>14</v>
      </c>
      <c r="B47" s="1">
        <v>43696</v>
      </c>
      <c r="C47" s="1">
        <v>43706</v>
      </c>
      <c r="D47">
        <v>607.54999999999995</v>
      </c>
      <c r="E47">
        <v>613.4</v>
      </c>
      <c r="F47">
        <v>598.1</v>
      </c>
      <c r="G47">
        <v>603.20000000000005</v>
      </c>
      <c r="H47">
        <v>603.5</v>
      </c>
      <c r="I47">
        <v>603.20000000000005</v>
      </c>
      <c r="J47">
        <v>4953</v>
      </c>
      <c r="K47">
        <v>29943.5</v>
      </c>
      <c r="L47">
        <v>16131000</v>
      </c>
      <c r="M47">
        <v>-359000</v>
      </c>
      <c r="N47">
        <v>603.79999999999995</v>
      </c>
      <c r="O47" s="18">
        <f t="shared" si="1"/>
        <v>-2.3980815347720693E-3</v>
      </c>
      <c r="P47" s="11">
        <v>0.10403846153846154</v>
      </c>
      <c r="Q47" s="18">
        <f t="shared" si="0"/>
        <v>1.0403846153846153E-3</v>
      </c>
      <c r="R47" s="17">
        <f t="shared" si="3"/>
        <v>-3.4384661501566847E-3</v>
      </c>
      <c r="S47" s="15">
        <f t="shared" si="2"/>
        <v>-9.1321279249056503E-2</v>
      </c>
    </row>
    <row r="48" spans="1:19" x14ac:dyDescent="0.3">
      <c r="A48" t="s">
        <v>14</v>
      </c>
      <c r="B48" s="1">
        <v>43703</v>
      </c>
      <c r="C48" s="1">
        <v>43706</v>
      </c>
      <c r="D48">
        <v>604</v>
      </c>
      <c r="E48">
        <v>606.70000000000005</v>
      </c>
      <c r="F48">
        <v>589.15</v>
      </c>
      <c r="G48">
        <v>591.45000000000005</v>
      </c>
      <c r="H48">
        <v>593</v>
      </c>
      <c r="I48">
        <v>591.45000000000005</v>
      </c>
      <c r="J48">
        <v>6832</v>
      </c>
      <c r="K48">
        <v>40818.21</v>
      </c>
      <c r="L48">
        <v>11454000</v>
      </c>
      <c r="M48">
        <v>-2461000</v>
      </c>
      <c r="N48">
        <v>590</v>
      </c>
      <c r="O48" s="18">
        <f t="shared" si="1"/>
        <v>-1.947944297082228E-2</v>
      </c>
      <c r="P48" s="11">
        <v>0.10423076923076922</v>
      </c>
      <c r="Q48" s="18">
        <f t="shared" si="0"/>
        <v>1.0423076923076922E-3</v>
      </c>
      <c r="R48" s="17">
        <f t="shared" si="3"/>
        <v>-2.0521750663129973E-2</v>
      </c>
      <c r="S48" s="15">
        <f t="shared" si="2"/>
        <v>-0.54503154637767914</v>
      </c>
    </row>
    <row r="49" spans="1:19" x14ac:dyDescent="0.3">
      <c r="A49" t="s">
        <v>14</v>
      </c>
      <c r="B49" s="1">
        <v>43711</v>
      </c>
      <c r="C49" s="1">
        <v>43734</v>
      </c>
      <c r="D49">
        <v>606.70000000000005</v>
      </c>
      <c r="E49">
        <v>618.35</v>
      </c>
      <c r="F49">
        <v>602.15</v>
      </c>
      <c r="G49">
        <v>605.35</v>
      </c>
      <c r="H49">
        <v>603</v>
      </c>
      <c r="I49">
        <v>605.35</v>
      </c>
      <c r="J49">
        <v>6539</v>
      </c>
      <c r="K49">
        <v>39982.949999999997</v>
      </c>
      <c r="L49">
        <v>16221000</v>
      </c>
      <c r="M49">
        <v>240000</v>
      </c>
      <c r="N49">
        <v>605.04999999999995</v>
      </c>
      <c r="O49" s="18">
        <f t="shared" si="1"/>
        <v>2.350156395299683E-2</v>
      </c>
      <c r="P49" s="11">
        <v>0.10230769230769231</v>
      </c>
      <c r="Q49" s="18">
        <f t="shared" si="0"/>
        <v>1.023076923076923E-3</v>
      </c>
      <c r="R49" s="17">
        <f t="shared" si="3"/>
        <v>2.2478487029919909E-2</v>
      </c>
      <c r="S49" s="15">
        <f t="shared" si="2"/>
        <v>0.5969999707753616</v>
      </c>
    </row>
    <row r="50" spans="1:19" x14ac:dyDescent="0.3">
      <c r="A50" t="s">
        <v>14</v>
      </c>
      <c r="B50" s="1">
        <v>43717</v>
      </c>
      <c r="C50" s="1">
        <v>43734</v>
      </c>
      <c r="D50">
        <v>619.5</v>
      </c>
      <c r="E50">
        <v>628.15</v>
      </c>
      <c r="F50">
        <v>618.1</v>
      </c>
      <c r="G50">
        <v>626.20000000000005</v>
      </c>
      <c r="H50">
        <v>624.4</v>
      </c>
      <c r="I50">
        <v>626.20000000000005</v>
      </c>
      <c r="J50">
        <v>4840</v>
      </c>
      <c r="K50">
        <v>30170.1</v>
      </c>
      <c r="L50">
        <v>16088000</v>
      </c>
      <c r="M50">
        <v>-47000</v>
      </c>
      <c r="N50">
        <v>625.75</v>
      </c>
      <c r="O50" s="18">
        <f t="shared" si="1"/>
        <v>3.444288428182047E-2</v>
      </c>
      <c r="P50" s="11">
        <v>0.10250000000000001</v>
      </c>
      <c r="Q50" s="18">
        <f t="shared" si="0"/>
        <v>1.0250000000000001E-3</v>
      </c>
      <c r="R50" s="17">
        <f t="shared" si="3"/>
        <v>3.3417884281820472E-2</v>
      </c>
      <c r="S50" s="15">
        <f t="shared" si="2"/>
        <v>0.88753642151565759</v>
      </c>
    </row>
    <row r="51" spans="1:19" x14ac:dyDescent="0.3">
      <c r="A51" t="s">
        <v>14</v>
      </c>
      <c r="B51" s="1">
        <v>43724</v>
      </c>
      <c r="C51" s="1">
        <v>43734</v>
      </c>
      <c r="D51">
        <v>625.04999999999995</v>
      </c>
      <c r="E51">
        <v>639</v>
      </c>
      <c r="F51">
        <v>625.04999999999995</v>
      </c>
      <c r="G51">
        <v>636.5</v>
      </c>
      <c r="H51">
        <v>636.70000000000005</v>
      </c>
      <c r="I51">
        <v>636.5</v>
      </c>
      <c r="J51">
        <v>4400</v>
      </c>
      <c r="K51">
        <v>27987.85</v>
      </c>
      <c r="L51">
        <v>15874000</v>
      </c>
      <c r="M51">
        <v>-5000</v>
      </c>
      <c r="N51">
        <v>636.6</v>
      </c>
      <c r="O51" s="18">
        <f t="shared" si="1"/>
        <v>1.6448419035451859E-2</v>
      </c>
      <c r="P51" s="11">
        <v>0.10230769230769231</v>
      </c>
      <c r="Q51" s="18">
        <f t="shared" si="0"/>
        <v>1.023076923076923E-3</v>
      </c>
      <c r="R51" s="17">
        <f t="shared" si="3"/>
        <v>1.5425342112374936E-2</v>
      </c>
      <c r="S51" s="15">
        <f t="shared" si="2"/>
        <v>0.40967742971447674</v>
      </c>
    </row>
    <row r="52" spans="1:19" x14ac:dyDescent="0.3">
      <c r="A52" t="s">
        <v>14</v>
      </c>
      <c r="B52" s="1">
        <v>43731</v>
      </c>
      <c r="C52" s="1">
        <v>43734</v>
      </c>
      <c r="D52">
        <v>624.70000000000005</v>
      </c>
      <c r="E52">
        <v>627.5</v>
      </c>
      <c r="F52">
        <v>612.1</v>
      </c>
      <c r="G52">
        <v>616.29999999999995</v>
      </c>
      <c r="H52">
        <v>616</v>
      </c>
      <c r="I52">
        <v>616.29999999999995</v>
      </c>
      <c r="J52">
        <v>4890</v>
      </c>
      <c r="K52">
        <v>30216.11</v>
      </c>
      <c r="L52">
        <v>12528000</v>
      </c>
      <c r="M52">
        <v>-1809000</v>
      </c>
      <c r="N52">
        <v>616.95000000000005</v>
      </c>
      <c r="O52" s="18">
        <f t="shared" si="1"/>
        <v>-3.1736056559308792E-2</v>
      </c>
      <c r="P52" s="11">
        <v>0.10403846153846154</v>
      </c>
      <c r="Q52" s="18">
        <f t="shared" si="0"/>
        <v>1.0403846153846153E-3</v>
      </c>
      <c r="R52" s="17">
        <f t="shared" si="3"/>
        <v>-3.2776441174693409E-2</v>
      </c>
      <c r="S52" s="15">
        <f t="shared" si="2"/>
        <v>-0.87050050999282236</v>
      </c>
    </row>
    <row r="53" spans="1:19" x14ac:dyDescent="0.3">
      <c r="A53" t="s">
        <v>14</v>
      </c>
      <c r="B53" s="1">
        <v>43738</v>
      </c>
      <c r="C53" s="1">
        <v>43769</v>
      </c>
      <c r="D53">
        <v>604.9</v>
      </c>
      <c r="E53">
        <v>605.04999999999995</v>
      </c>
      <c r="F53">
        <v>582</v>
      </c>
      <c r="G53">
        <v>590.65</v>
      </c>
      <c r="H53">
        <v>590.29999999999995</v>
      </c>
      <c r="I53">
        <v>590.65</v>
      </c>
      <c r="J53">
        <v>3293</v>
      </c>
      <c r="K53">
        <v>19406.240000000002</v>
      </c>
      <c r="L53">
        <v>15061000</v>
      </c>
      <c r="M53">
        <v>269000</v>
      </c>
      <c r="N53">
        <v>589</v>
      </c>
      <c r="O53" s="18">
        <f t="shared" si="1"/>
        <v>-4.1619341229920462E-2</v>
      </c>
      <c r="P53" s="11">
        <v>0.10076923076923078</v>
      </c>
      <c r="Q53" s="18">
        <f t="shared" si="0"/>
        <v>1.0076923076923077E-3</v>
      </c>
      <c r="R53" s="17">
        <f t="shared" si="3"/>
        <v>-4.2627033537612768E-2</v>
      </c>
      <c r="S53" s="15">
        <f t="shared" si="2"/>
        <v>-1.1321196903653818</v>
      </c>
    </row>
    <row r="55" spans="1:19" x14ac:dyDescent="0.3">
      <c r="M55" t="s">
        <v>18</v>
      </c>
      <c r="O55" s="18">
        <f>AVERAGE(O3:O53)</f>
        <v>-3.6597386837670348E-3</v>
      </c>
      <c r="P55" s="5"/>
      <c r="R55" s="18">
        <f>AVERAGE(R3:R53)</f>
        <v>-4.8531775977941824E-3</v>
      </c>
      <c r="S55" s="16">
        <f t="shared" ref="S55" si="4">AVERAGE(S3:S53)</f>
        <v>-0.12889421250612926</v>
      </c>
    </row>
    <row r="56" spans="1:19" x14ac:dyDescent="0.3">
      <c r="M56" t="s">
        <v>19</v>
      </c>
      <c r="O56" s="18">
        <f>MAX(O3:O53)</f>
        <v>9.6572361262241571E-2</v>
      </c>
      <c r="P56" s="5"/>
      <c r="R56" s="18">
        <f t="shared" ref="R56" si="5">MAX(R3:R53)</f>
        <v>9.5518515108395416E-2</v>
      </c>
      <c r="S56" s="16"/>
    </row>
    <row r="57" spans="1:19" x14ac:dyDescent="0.3">
      <c r="M57" t="s">
        <v>20</v>
      </c>
      <c r="O57" s="18">
        <f>MIN(O3:O53)</f>
        <v>-8.6543240556660017E-2</v>
      </c>
      <c r="P57" s="5"/>
      <c r="R57" s="18">
        <f t="shared" ref="R57" si="6">MIN(R3:R53)</f>
        <v>-8.7827855941275401E-2</v>
      </c>
      <c r="S57" s="16"/>
    </row>
    <row r="58" spans="1:19" x14ac:dyDescent="0.3">
      <c r="M58" t="s">
        <v>24</v>
      </c>
      <c r="O58" s="18">
        <f>_xlfn.STDEV.S(O3:O53)</f>
        <v>3.765240892847227E-2</v>
      </c>
      <c r="P58" s="5"/>
      <c r="R58" s="18">
        <f t="shared" ref="R58" si="7">_xlfn.STDEV.S(R3:R53)</f>
        <v>3.7649620584374058E-2</v>
      </c>
      <c r="S58" s="16"/>
    </row>
    <row r="62" spans="1:19" x14ac:dyDescent="0.3">
      <c r="P62" s="5"/>
      <c r="R62" s="5"/>
      <c r="S62" s="16">
        <f>AVERAGE($O$3:$O$53)</f>
        <v>-3.6597386837670348E-3</v>
      </c>
    </row>
    <row r="63" spans="1:19" x14ac:dyDescent="0.3">
      <c r="P63" s="5"/>
      <c r="R63" s="5"/>
    </row>
    <row r="64" spans="1:19" x14ac:dyDescent="0.3">
      <c r="P64" s="5"/>
      <c r="R64" s="5"/>
    </row>
    <row r="65" spans="15:18" x14ac:dyDescent="0.3">
      <c r="P65" s="5"/>
      <c r="R65" s="5"/>
    </row>
    <row r="66" spans="15:18" x14ac:dyDescent="0.3">
      <c r="O66" s="17"/>
      <c r="P66" s="7"/>
      <c r="Q66" s="1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AE231-3D8B-42AB-8CA6-A9983D43F3C0}">
  <dimension ref="A1:S18"/>
  <sheetViews>
    <sheetView workbookViewId="0">
      <selection activeCell="N15" sqref="N15:S18"/>
    </sheetView>
  </sheetViews>
  <sheetFormatPr defaultRowHeight="14.4" x14ac:dyDescent="0.3"/>
  <cols>
    <col min="11" max="11" width="15.44140625" customWidth="1"/>
    <col min="13" max="13" width="11.5546875" customWidth="1"/>
    <col min="14" max="14" width="16.44140625" customWidth="1"/>
    <col min="15" max="15" width="15" customWidth="1"/>
    <col min="17" max="17" width="8.88671875" style="17"/>
    <col min="18" max="18" width="10.6640625" bestFit="1" customWidth="1"/>
  </cols>
  <sheetData>
    <row r="1" spans="1:19" s="2" customFormat="1" x14ac:dyDescent="0.3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32</v>
      </c>
      <c r="P1" s="6" t="s">
        <v>17</v>
      </c>
      <c r="Q1" s="22" t="s">
        <v>16</v>
      </c>
      <c r="R1" s="2" t="s">
        <v>22</v>
      </c>
      <c r="S1" s="6" t="s">
        <v>23</v>
      </c>
    </row>
    <row r="2" spans="1:19" x14ac:dyDescent="0.3">
      <c r="A2" t="s">
        <v>14</v>
      </c>
      <c r="B2" s="1">
        <v>43374</v>
      </c>
      <c r="C2" s="1">
        <v>43398</v>
      </c>
      <c r="D2">
        <v>748.1</v>
      </c>
      <c r="E2">
        <v>776</v>
      </c>
      <c r="F2">
        <v>735</v>
      </c>
      <c r="G2">
        <v>772.2</v>
      </c>
      <c r="H2">
        <v>774</v>
      </c>
      <c r="I2">
        <v>772.2</v>
      </c>
      <c r="J2">
        <v>8094</v>
      </c>
      <c r="K2">
        <v>61066.89</v>
      </c>
      <c r="L2">
        <v>21799000</v>
      </c>
      <c r="M2">
        <v>-115000</v>
      </c>
      <c r="N2">
        <v>769.65</v>
      </c>
      <c r="P2" s="12">
        <v>0.57916666666666672</v>
      </c>
      <c r="Q2" s="17">
        <f>P2/100</f>
        <v>5.7916666666666672E-3</v>
      </c>
      <c r="S2" s="7"/>
    </row>
    <row r="3" spans="1:19" x14ac:dyDescent="0.3">
      <c r="A3" t="s">
        <v>14</v>
      </c>
      <c r="B3" s="1">
        <v>43405</v>
      </c>
      <c r="C3" s="1">
        <v>43433</v>
      </c>
      <c r="D3">
        <v>800</v>
      </c>
      <c r="E3">
        <v>804.65</v>
      </c>
      <c r="F3">
        <v>785.1</v>
      </c>
      <c r="G3">
        <v>792.4</v>
      </c>
      <c r="H3">
        <v>792.85</v>
      </c>
      <c r="I3">
        <v>792.4</v>
      </c>
      <c r="J3">
        <v>7286</v>
      </c>
      <c r="K3">
        <v>57866.85</v>
      </c>
      <c r="L3">
        <v>18754000</v>
      </c>
      <c r="M3">
        <v>260000</v>
      </c>
      <c r="N3">
        <v>792.55</v>
      </c>
      <c r="O3" s="18">
        <f>(I3-I2)/I2</f>
        <v>2.6159026159026069E-2</v>
      </c>
      <c r="P3" s="12">
        <v>0.5625</v>
      </c>
      <c r="Q3" s="17">
        <f t="shared" ref="Q3:Q13" si="0">P3/100</f>
        <v>5.6249999999999998E-3</v>
      </c>
      <c r="R3" s="17">
        <f>O3-Q3</f>
        <v>2.0534026159026067E-2</v>
      </c>
      <c r="S3" s="15">
        <f>R3/_xlfn.STDEV.S($O$3:$O$13)</f>
        <v>0.22128321166551604</v>
      </c>
    </row>
    <row r="4" spans="1:19" x14ac:dyDescent="0.3">
      <c r="A4" t="s">
        <v>14</v>
      </c>
      <c r="B4" s="1">
        <v>43437</v>
      </c>
      <c r="C4" s="1">
        <v>43461</v>
      </c>
      <c r="D4">
        <v>815.65</v>
      </c>
      <c r="E4">
        <v>817.8</v>
      </c>
      <c r="F4">
        <v>800</v>
      </c>
      <c r="G4">
        <v>804.8</v>
      </c>
      <c r="H4">
        <v>801.5</v>
      </c>
      <c r="I4">
        <v>804.8</v>
      </c>
      <c r="J4">
        <v>7110</v>
      </c>
      <c r="K4">
        <v>57556.93</v>
      </c>
      <c r="L4">
        <v>17279000</v>
      </c>
      <c r="M4">
        <v>-11000</v>
      </c>
      <c r="N4">
        <v>804.85</v>
      </c>
      <c r="O4" s="18">
        <f t="shared" ref="O4:O13" si="1">(I4-I3)/I3</f>
        <v>1.5648662291771805E-2</v>
      </c>
      <c r="P4" s="12">
        <v>0.55583333333333329</v>
      </c>
      <c r="Q4" s="17">
        <f t="shared" si="0"/>
        <v>5.5583333333333327E-3</v>
      </c>
      <c r="R4" s="17">
        <f t="shared" ref="R4:R13" si="2">O4-Q4</f>
        <v>1.0090328958438474E-2</v>
      </c>
      <c r="S4" s="15">
        <f t="shared" ref="S4:S13" si="3">R4/_xlfn.STDEV.S($O$3:$O$13)</f>
        <v>0.10873758421230773</v>
      </c>
    </row>
    <row r="5" spans="1:19" x14ac:dyDescent="0.3">
      <c r="A5" t="s">
        <v>14</v>
      </c>
      <c r="B5" s="1">
        <v>43466</v>
      </c>
      <c r="C5" s="1">
        <v>43496</v>
      </c>
      <c r="D5">
        <v>736.8</v>
      </c>
      <c r="E5">
        <v>740</v>
      </c>
      <c r="F5">
        <v>732.15</v>
      </c>
      <c r="G5">
        <v>736.15</v>
      </c>
      <c r="H5">
        <v>734.75</v>
      </c>
      <c r="I5">
        <v>736.15</v>
      </c>
      <c r="J5">
        <v>2901</v>
      </c>
      <c r="K5">
        <v>21361.81</v>
      </c>
      <c r="L5">
        <v>20862000</v>
      </c>
      <c r="M5">
        <v>-87000</v>
      </c>
      <c r="N5">
        <v>733.15</v>
      </c>
      <c r="O5" s="18">
        <f t="shared" si="1"/>
        <v>-8.5300695825049677E-2</v>
      </c>
      <c r="P5" s="12">
        <v>0.54833333333333334</v>
      </c>
      <c r="Q5" s="17">
        <f t="shared" si="0"/>
        <v>5.4833333333333331E-3</v>
      </c>
      <c r="R5" s="17">
        <f t="shared" si="2"/>
        <v>-9.0784029158383017E-2</v>
      </c>
      <c r="S5" s="15">
        <f t="shared" si="3"/>
        <v>-0.97832648037571579</v>
      </c>
    </row>
    <row r="6" spans="1:19" ht="15.6" customHeight="1" x14ac:dyDescent="0.3">
      <c r="A6" t="s">
        <v>14</v>
      </c>
      <c r="B6" s="1">
        <v>43497</v>
      </c>
      <c r="C6" s="1">
        <v>43524</v>
      </c>
      <c r="D6">
        <v>787.05</v>
      </c>
      <c r="E6">
        <v>806.5</v>
      </c>
      <c r="F6">
        <v>783.1</v>
      </c>
      <c r="G6">
        <v>801.9</v>
      </c>
      <c r="H6">
        <v>803.15</v>
      </c>
      <c r="I6">
        <v>801.9</v>
      </c>
      <c r="J6">
        <v>3667</v>
      </c>
      <c r="K6">
        <v>29091.81</v>
      </c>
      <c r="L6">
        <v>16692000</v>
      </c>
      <c r="M6">
        <v>317000</v>
      </c>
      <c r="N6">
        <v>797.8</v>
      </c>
      <c r="O6" s="18">
        <f t="shared" si="1"/>
        <v>8.9316036133940097E-2</v>
      </c>
      <c r="P6" s="12">
        <v>0.53500000000000003</v>
      </c>
      <c r="Q6" s="17">
        <f t="shared" si="0"/>
        <v>5.3500000000000006E-3</v>
      </c>
      <c r="R6" s="17">
        <f t="shared" si="2"/>
        <v>8.3966036133940103E-2</v>
      </c>
      <c r="S6" s="15">
        <f t="shared" si="3"/>
        <v>0.90485295005693622</v>
      </c>
    </row>
    <row r="7" spans="1:19" x14ac:dyDescent="0.3">
      <c r="A7" t="s">
        <v>14</v>
      </c>
      <c r="B7" s="1">
        <v>43525</v>
      </c>
      <c r="C7" s="1">
        <v>43552</v>
      </c>
      <c r="D7">
        <v>717.1</v>
      </c>
      <c r="E7">
        <v>732</v>
      </c>
      <c r="F7">
        <v>716.7</v>
      </c>
      <c r="G7">
        <v>727.65</v>
      </c>
      <c r="H7">
        <v>726.65</v>
      </c>
      <c r="I7">
        <v>727.65</v>
      </c>
      <c r="J7">
        <v>5058</v>
      </c>
      <c r="K7">
        <v>36666.559999999998</v>
      </c>
      <c r="L7">
        <v>18470000</v>
      </c>
      <c r="M7">
        <v>181000</v>
      </c>
      <c r="N7">
        <v>724.95</v>
      </c>
      <c r="O7" s="18">
        <f t="shared" si="1"/>
        <v>-9.2592592592592601E-2</v>
      </c>
      <c r="P7" s="12">
        <v>0.51</v>
      </c>
      <c r="Q7" s="17">
        <f t="shared" si="0"/>
        <v>5.1000000000000004E-3</v>
      </c>
      <c r="R7" s="17">
        <f t="shared" si="2"/>
        <v>-9.7692592592592609E-2</v>
      </c>
      <c r="S7" s="15">
        <f t="shared" si="3"/>
        <v>-1.0527760351234026</v>
      </c>
    </row>
    <row r="8" spans="1:19" x14ac:dyDescent="0.3">
      <c r="A8" t="s">
        <v>14</v>
      </c>
      <c r="B8" s="1">
        <v>43556</v>
      </c>
      <c r="C8" s="1">
        <v>43580</v>
      </c>
      <c r="D8">
        <v>794.45</v>
      </c>
      <c r="E8">
        <v>813.95</v>
      </c>
      <c r="F8">
        <v>792.1</v>
      </c>
      <c r="G8">
        <v>798.75</v>
      </c>
      <c r="H8">
        <v>798.45</v>
      </c>
      <c r="I8">
        <v>798.75</v>
      </c>
      <c r="J8">
        <v>5852</v>
      </c>
      <c r="K8">
        <v>46991.27</v>
      </c>
      <c r="L8">
        <v>15355000</v>
      </c>
      <c r="M8">
        <v>174000</v>
      </c>
      <c r="N8">
        <v>792.35</v>
      </c>
      <c r="O8" s="18">
        <f t="shared" si="1"/>
        <v>9.7711811997526321E-2</v>
      </c>
      <c r="P8" s="12">
        <v>0.53333333333333333</v>
      </c>
      <c r="Q8" s="17">
        <f t="shared" si="0"/>
        <v>5.3333333333333332E-3</v>
      </c>
      <c r="R8" s="17">
        <f t="shared" si="2"/>
        <v>9.2378478664192992E-2</v>
      </c>
      <c r="S8" s="15">
        <f t="shared" si="3"/>
        <v>0.99550893182248357</v>
      </c>
    </row>
    <row r="9" spans="1:19" x14ac:dyDescent="0.3">
      <c r="A9" t="s">
        <v>14</v>
      </c>
      <c r="B9" s="1">
        <v>43587</v>
      </c>
      <c r="C9" s="1">
        <v>43615</v>
      </c>
      <c r="D9">
        <v>821</v>
      </c>
      <c r="E9">
        <v>834</v>
      </c>
      <c r="F9">
        <v>793.35</v>
      </c>
      <c r="G9">
        <v>802.15</v>
      </c>
      <c r="H9">
        <v>796.9</v>
      </c>
      <c r="I9">
        <v>802.15</v>
      </c>
      <c r="J9">
        <v>7264</v>
      </c>
      <c r="K9">
        <v>59287.07</v>
      </c>
      <c r="L9">
        <v>17651000</v>
      </c>
      <c r="M9">
        <v>281000</v>
      </c>
      <c r="N9">
        <v>799.3</v>
      </c>
      <c r="O9" s="18">
        <f t="shared" si="1"/>
        <v>4.256651017214369E-3</v>
      </c>
      <c r="P9" s="12">
        <v>0.51</v>
      </c>
      <c r="Q9" s="17">
        <f t="shared" si="0"/>
        <v>5.1000000000000004E-3</v>
      </c>
      <c r="R9" s="17">
        <f t="shared" si="2"/>
        <v>-8.4334898278563136E-4</v>
      </c>
      <c r="S9" s="15">
        <f t="shared" si="3"/>
        <v>-9.0882796203909134E-3</v>
      </c>
    </row>
    <row r="10" spans="1:19" x14ac:dyDescent="0.3">
      <c r="A10" t="s">
        <v>14</v>
      </c>
      <c r="B10" s="1">
        <v>43619</v>
      </c>
      <c r="C10" s="1">
        <v>43643</v>
      </c>
      <c r="D10">
        <v>660.75</v>
      </c>
      <c r="E10">
        <v>662.9</v>
      </c>
      <c r="F10">
        <v>640.15</v>
      </c>
      <c r="G10">
        <v>660.65</v>
      </c>
      <c r="H10">
        <v>660.4</v>
      </c>
      <c r="I10">
        <v>660.65</v>
      </c>
      <c r="J10">
        <v>11708</v>
      </c>
      <c r="K10">
        <v>76276.070000000007</v>
      </c>
      <c r="L10">
        <v>16328000</v>
      </c>
      <c r="M10">
        <v>-462000</v>
      </c>
      <c r="N10">
        <v>656.85</v>
      </c>
      <c r="O10" s="18">
        <f t="shared" si="1"/>
        <v>-0.17640092252072556</v>
      </c>
      <c r="P10" s="12">
        <v>0.50083333333333335</v>
      </c>
      <c r="Q10" s="17">
        <f t="shared" si="0"/>
        <v>5.0083333333333334E-3</v>
      </c>
      <c r="R10" s="17">
        <f t="shared" si="2"/>
        <v>-0.1814092558540589</v>
      </c>
      <c r="S10" s="15">
        <f t="shared" si="3"/>
        <v>-1.9549416393234718</v>
      </c>
    </row>
    <row r="11" spans="1:19" x14ac:dyDescent="0.3">
      <c r="A11" t="s">
        <v>14</v>
      </c>
      <c r="B11" s="1">
        <v>43647</v>
      </c>
      <c r="C11" s="1">
        <v>43671</v>
      </c>
      <c r="D11">
        <v>615</v>
      </c>
      <c r="E11">
        <v>620.70000000000005</v>
      </c>
      <c r="F11">
        <v>611.25</v>
      </c>
      <c r="G11">
        <v>619.4</v>
      </c>
      <c r="H11">
        <v>618.54999999999995</v>
      </c>
      <c r="I11">
        <v>619.4</v>
      </c>
      <c r="J11">
        <v>2722</v>
      </c>
      <c r="K11">
        <v>16787.45</v>
      </c>
      <c r="L11">
        <v>15057000</v>
      </c>
      <c r="M11">
        <v>31000</v>
      </c>
      <c r="N11">
        <v>615.35</v>
      </c>
      <c r="O11" s="18">
        <f t="shared" si="1"/>
        <v>-6.2438507530462428E-2</v>
      </c>
      <c r="P11" s="12">
        <v>0.47750000000000004</v>
      </c>
      <c r="Q11" s="17">
        <f t="shared" si="0"/>
        <v>4.7750000000000006E-3</v>
      </c>
      <c r="R11" s="17">
        <f t="shared" si="2"/>
        <v>-6.721350753046243E-2</v>
      </c>
      <c r="S11" s="15">
        <f t="shared" si="3"/>
        <v>-0.72432072981982187</v>
      </c>
    </row>
    <row r="12" spans="1:19" x14ac:dyDescent="0.3">
      <c r="A12" t="s">
        <v>14</v>
      </c>
      <c r="B12" s="1">
        <v>43678</v>
      </c>
      <c r="C12" s="1">
        <v>43706</v>
      </c>
      <c r="D12">
        <v>568.6</v>
      </c>
      <c r="E12">
        <v>570.45000000000005</v>
      </c>
      <c r="F12">
        <v>544.75</v>
      </c>
      <c r="G12">
        <v>553.25</v>
      </c>
      <c r="H12">
        <v>553</v>
      </c>
      <c r="I12">
        <v>553.25</v>
      </c>
      <c r="J12">
        <v>6257</v>
      </c>
      <c r="K12">
        <v>34783.480000000003</v>
      </c>
      <c r="L12">
        <v>15530000</v>
      </c>
      <c r="M12">
        <v>-44000</v>
      </c>
      <c r="N12">
        <v>550.6</v>
      </c>
      <c r="O12" s="18">
        <f t="shared" si="1"/>
        <v>-0.10679690022602516</v>
      </c>
      <c r="P12" s="12">
        <v>0.45166666666666666</v>
      </c>
      <c r="Q12" s="17">
        <f t="shared" si="0"/>
        <v>4.5166666666666662E-3</v>
      </c>
      <c r="R12" s="17">
        <f t="shared" si="2"/>
        <v>-0.11131356689269183</v>
      </c>
      <c r="S12" s="15">
        <f t="shared" si="3"/>
        <v>-1.1995613229085025</v>
      </c>
    </row>
    <row r="13" spans="1:19" x14ac:dyDescent="0.3">
      <c r="A13" t="s">
        <v>14</v>
      </c>
      <c r="B13" s="1">
        <v>43711</v>
      </c>
      <c r="C13" s="1">
        <v>43734</v>
      </c>
      <c r="D13">
        <v>606.70000000000005</v>
      </c>
      <c r="E13">
        <v>618.35</v>
      </c>
      <c r="F13">
        <v>602.15</v>
      </c>
      <c r="G13">
        <v>605.35</v>
      </c>
      <c r="H13">
        <v>603</v>
      </c>
      <c r="I13">
        <v>605.35</v>
      </c>
      <c r="J13">
        <v>6539</v>
      </c>
      <c r="K13">
        <v>39982.949999999997</v>
      </c>
      <c r="L13">
        <v>16221000</v>
      </c>
      <c r="M13">
        <v>240000</v>
      </c>
      <c r="N13">
        <v>605.04999999999995</v>
      </c>
      <c r="O13" s="18">
        <f t="shared" si="1"/>
        <v>9.4170808856755578E-2</v>
      </c>
      <c r="P13" s="12">
        <v>0.44500000000000001</v>
      </c>
      <c r="Q13" s="17">
        <f t="shared" si="0"/>
        <v>4.45E-3</v>
      </c>
      <c r="R13" s="17">
        <f t="shared" si="2"/>
        <v>8.9720808856755582E-2</v>
      </c>
      <c r="S13" s="15">
        <f t="shared" si="3"/>
        <v>0.96686877591824483</v>
      </c>
    </row>
    <row r="15" spans="1:19" x14ac:dyDescent="0.3">
      <c r="N15" t="s">
        <v>18</v>
      </c>
      <c r="O15" s="17">
        <f>AVERAGE(O3:O13)</f>
        <v>-1.7842420203511018E-2</v>
      </c>
      <c r="P15" s="4"/>
      <c r="R15" s="17">
        <f t="shared" ref="R15" si="4">AVERAGE(R3:R13)</f>
        <v>-2.2960602021692835E-2</v>
      </c>
      <c r="S15" s="15">
        <f>AVERAGE(S3:S13)</f>
        <v>-0.24743300304507426</v>
      </c>
    </row>
    <row r="16" spans="1:19" x14ac:dyDescent="0.3">
      <c r="N16" t="s">
        <v>19</v>
      </c>
      <c r="O16" s="17">
        <f>MAX(O3:O13)</f>
        <v>9.7711811997526321E-2</v>
      </c>
      <c r="P16" s="4"/>
      <c r="R16" s="17">
        <f t="shared" ref="R16" si="5">MAX(R3:R13)</f>
        <v>9.2378478664192992E-2</v>
      </c>
      <c r="S16" s="7"/>
    </row>
    <row r="17" spans="14:19" x14ac:dyDescent="0.3">
      <c r="N17" t="s">
        <v>20</v>
      </c>
      <c r="O17" s="17">
        <f>MIN(O3:O13)</f>
        <v>-0.17640092252072556</v>
      </c>
      <c r="P17" s="4"/>
      <c r="R17" s="17">
        <f t="shared" ref="R17" si="6">MIN(R3:R13)</f>
        <v>-0.1814092558540589</v>
      </c>
      <c r="S17" s="7"/>
    </row>
    <row r="18" spans="14:19" x14ac:dyDescent="0.3">
      <c r="N18" t="s">
        <v>24</v>
      </c>
      <c r="O18" s="18">
        <f>_xlfn.STDEV.S(O3:O13)</f>
        <v>9.2795228361311849E-2</v>
      </c>
      <c r="R18" s="18">
        <f>_xlfn.STDEV.S(R3:R13)</f>
        <v>9.2715834177079015E-2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A7AD6-35CF-401A-9530-A945308A369F}">
  <dimension ref="A1:T249"/>
  <sheetViews>
    <sheetView topLeftCell="A225" zoomScale="70" zoomScaleNormal="70" workbookViewId="0">
      <selection activeCell="M258" sqref="M258"/>
    </sheetView>
  </sheetViews>
  <sheetFormatPr defaultRowHeight="14.4" x14ac:dyDescent="0.3"/>
  <cols>
    <col min="9" max="9" width="12.5546875" customWidth="1"/>
    <col min="10" max="10" width="14.21875" customWidth="1"/>
    <col min="11" max="11" width="13.77734375" customWidth="1"/>
    <col min="12" max="12" width="15" customWidth="1"/>
    <col min="13" max="13" width="13.6640625" customWidth="1"/>
    <col min="14" max="14" width="14.44140625" customWidth="1"/>
    <col min="15" max="15" width="17.33203125" customWidth="1"/>
    <col min="16" max="16" width="17.33203125" style="15" customWidth="1"/>
    <col min="17" max="17" width="13.21875" style="1" customWidth="1"/>
    <col min="18" max="18" width="17" customWidth="1"/>
    <col min="19" max="19" width="20.21875" style="9" bestFit="1" customWidth="1"/>
  </cols>
  <sheetData>
    <row r="1" spans="1:20" s="2" customFormat="1" x14ac:dyDescent="0.3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32</v>
      </c>
      <c r="P1" s="14" t="s">
        <v>34</v>
      </c>
      <c r="Q1" s="3" t="s">
        <v>16</v>
      </c>
      <c r="R1" s="2" t="s">
        <v>22</v>
      </c>
      <c r="S1" s="20" t="s">
        <v>23</v>
      </c>
      <c r="T1" s="2" t="s">
        <v>33</v>
      </c>
    </row>
    <row r="2" spans="1:20" x14ac:dyDescent="0.3">
      <c r="A2" t="s">
        <v>14</v>
      </c>
      <c r="B2" s="1">
        <v>43374</v>
      </c>
      <c r="C2" s="1">
        <v>43433</v>
      </c>
      <c r="D2">
        <v>739.85</v>
      </c>
      <c r="E2">
        <v>777.05</v>
      </c>
      <c r="F2">
        <v>739.1</v>
      </c>
      <c r="G2">
        <v>774.3</v>
      </c>
      <c r="H2">
        <v>775</v>
      </c>
      <c r="I2">
        <v>774.3</v>
      </c>
      <c r="J2">
        <v>115</v>
      </c>
      <c r="K2">
        <v>871.03</v>
      </c>
      <c r="L2">
        <v>59000</v>
      </c>
      <c r="M2">
        <v>12000</v>
      </c>
      <c r="N2">
        <v>769.65</v>
      </c>
      <c r="P2" s="15">
        <v>1.9260273972602739E-2</v>
      </c>
      <c r="Q2" s="17">
        <f>P2/100</f>
        <v>1.9260273972602739E-4</v>
      </c>
      <c r="T2" s="1"/>
    </row>
    <row r="3" spans="1:20" x14ac:dyDescent="0.3">
      <c r="A3" t="s">
        <v>14</v>
      </c>
      <c r="B3" s="1">
        <v>43376</v>
      </c>
      <c r="C3" s="1">
        <v>43433</v>
      </c>
      <c r="D3">
        <v>781.4</v>
      </c>
      <c r="E3">
        <v>794.15</v>
      </c>
      <c r="F3">
        <v>772.05</v>
      </c>
      <c r="G3">
        <v>775.9</v>
      </c>
      <c r="H3">
        <v>775.1</v>
      </c>
      <c r="I3">
        <v>775.9</v>
      </c>
      <c r="J3">
        <v>141</v>
      </c>
      <c r="K3">
        <v>1103.58</v>
      </c>
      <c r="L3">
        <v>74000</v>
      </c>
      <c r="M3">
        <v>15000</v>
      </c>
      <c r="N3">
        <v>771.6</v>
      </c>
      <c r="O3" s="18">
        <f>(I3-I2)/I2</f>
        <v>2.0663825390675743E-3</v>
      </c>
      <c r="P3" s="15">
        <v>1.9232876712328765E-2</v>
      </c>
      <c r="Q3" s="17">
        <f t="shared" ref="Q3:Q66" si="0">P3/100</f>
        <v>1.9232876712328766E-4</v>
      </c>
      <c r="R3" s="17">
        <f>O3-Q3</f>
        <v>1.8740537719442866E-3</v>
      </c>
      <c r="S3" s="15">
        <f>R3/(_xlfn.STDEV.S($O$3:$O$53))</f>
        <v>8.2406452466898358E-2</v>
      </c>
      <c r="T3" s="1" t="b">
        <f>N2&lt;I2</f>
        <v>1</v>
      </c>
    </row>
    <row r="4" spans="1:20" x14ac:dyDescent="0.3">
      <c r="A4" t="s">
        <v>14</v>
      </c>
      <c r="B4" s="1">
        <v>43377</v>
      </c>
      <c r="C4" s="1">
        <v>43433</v>
      </c>
      <c r="D4">
        <v>768.6</v>
      </c>
      <c r="E4">
        <v>772.6</v>
      </c>
      <c r="F4">
        <v>744.7</v>
      </c>
      <c r="G4">
        <v>760.05</v>
      </c>
      <c r="H4">
        <v>760.45</v>
      </c>
      <c r="I4">
        <v>760.05</v>
      </c>
      <c r="J4">
        <v>121</v>
      </c>
      <c r="K4">
        <v>918.86</v>
      </c>
      <c r="L4">
        <v>75000</v>
      </c>
      <c r="M4">
        <v>1000</v>
      </c>
      <c r="N4">
        <v>757.05</v>
      </c>
      <c r="O4" s="18">
        <f t="shared" ref="O4:O67" si="1">(I4-I3)/I3</f>
        <v>-2.0427890192035086E-2</v>
      </c>
      <c r="P4" s="15">
        <v>1.9506849315068492E-2</v>
      </c>
      <c r="Q4" s="17">
        <f t="shared" si="0"/>
        <v>1.9506849315068493E-4</v>
      </c>
      <c r="R4" s="17">
        <f t="shared" ref="R4:R67" si="2">O4-Q4</f>
        <v>-2.0622958685185773E-2</v>
      </c>
      <c r="S4" s="15">
        <f t="shared" ref="S4:S67" si="3">R4/(_xlfn.STDEV.S($O$3:$O$53))</f>
        <v>-0.90683890188188965</v>
      </c>
      <c r="T4" s="1" t="b">
        <f t="shared" ref="T4:T67" si="4">N3&lt;I3</f>
        <v>1</v>
      </c>
    </row>
    <row r="5" spans="1:20" x14ac:dyDescent="0.3">
      <c r="A5" t="s">
        <v>14</v>
      </c>
      <c r="B5" s="1">
        <v>43378</v>
      </c>
      <c r="C5" s="1">
        <v>43433</v>
      </c>
      <c r="D5">
        <v>759.4</v>
      </c>
      <c r="E5">
        <v>769</v>
      </c>
      <c r="F5">
        <v>740.45</v>
      </c>
      <c r="G5">
        <v>746.65</v>
      </c>
      <c r="H5">
        <v>742</v>
      </c>
      <c r="I5">
        <v>746.65</v>
      </c>
      <c r="J5">
        <v>66</v>
      </c>
      <c r="K5">
        <v>497.52</v>
      </c>
      <c r="L5">
        <v>82000</v>
      </c>
      <c r="M5">
        <v>7000</v>
      </c>
      <c r="N5">
        <v>744.25</v>
      </c>
      <c r="O5" s="18">
        <f t="shared" si="1"/>
        <v>-1.763041905137817E-2</v>
      </c>
      <c r="P5" s="15">
        <v>1.8986301369863012E-2</v>
      </c>
      <c r="Q5" s="17">
        <f t="shared" si="0"/>
        <v>1.8986301369863012E-4</v>
      </c>
      <c r="R5" s="17">
        <f t="shared" si="2"/>
        <v>-1.7820282065076801E-2</v>
      </c>
      <c r="S5" s="15">
        <f t="shared" si="3"/>
        <v>-0.78359876804331619</v>
      </c>
      <c r="T5" s="1" t="b">
        <f t="shared" si="4"/>
        <v>1</v>
      </c>
    </row>
    <row r="6" spans="1:20" x14ac:dyDescent="0.3">
      <c r="A6" t="s">
        <v>14</v>
      </c>
      <c r="B6" s="1">
        <v>43381</v>
      </c>
      <c r="C6" s="1">
        <v>43433</v>
      </c>
      <c r="D6">
        <v>746.35</v>
      </c>
      <c r="E6">
        <v>750.2</v>
      </c>
      <c r="F6">
        <v>724</v>
      </c>
      <c r="G6">
        <v>739.6</v>
      </c>
      <c r="H6">
        <v>738.85</v>
      </c>
      <c r="I6">
        <v>739.6</v>
      </c>
      <c r="J6">
        <v>127</v>
      </c>
      <c r="K6">
        <v>936.33</v>
      </c>
      <c r="L6">
        <v>99000</v>
      </c>
      <c r="M6">
        <v>17000</v>
      </c>
      <c r="N6">
        <v>736.4</v>
      </c>
      <c r="O6" s="18">
        <f t="shared" si="1"/>
        <v>-9.4421750485501298E-3</v>
      </c>
      <c r="P6" s="15">
        <v>1.893150684931507E-2</v>
      </c>
      <c r="Q6" s="17">
        <f t="shared" si="0"/>
        <v>1.893150684931507E-4</v>
      </c>
      <c r="R6" s="17">
        <f t="shared" si="2"/>
        <v>-9.6314901170432808E-3</v>
      </c>
      <c r="S6" s="15">
        <f t="shared" si="3"/>
        <v>-0.42351876151989309</v>
      </c>
      <c r="T6" s="1" t="b">
        <f t="shared" si="4"/>
        <v>1</v>
      </c>
    </row>
    <row r="7" spans="1:20" x14ac:dyDescent="0.3">
      <c r="A7" t="s">
        <v>14</v>
      </c>
      <c r="B7" s="1">
        <v>43382</v>
      </c>
      <c r="C7" s="1">
        <v>43433</v>
      </c>
      <c r="D7">
        <v>754.25</v>
      </c>
      <c r="E7">
        <v>775.1</v>
      </c>
      <c r="F7">
        <v>743.4</v>
      </c>
      <c r="G7">
        <v>770.55</v>
      </c>
      <c r="H7">
        <v>770.9</v>
      </c>
      <c r="I7">
        <v>770.55</v>
      </c>
      <c r="J7">
        <v>122</v>
      </c>
      <c r="K7">
        <v>926.56</v>
      </c>
      <c r="L7">
        <v>87000</v>
      </c>
      <c r="M7">
        <v>-12000</v>
      </c>
      <c r="N7">
        <v>766.75</v>
      </c>
      <c r="O7" s="18">
        <f t="shared" si="1"/>
        <v>4.1846944294212991E-2</v>
      </c>
      <c r="P7" s="15">
        <v>1.882191780821918E-2</v>
      </c>
      <c r="Q7" s="17">
        <f t="shared" si="0"/>
        <v>1.8821917808219178E-4</v>
      </c>
      <c r="R7" s="17">
        <f t="shared" si="2"/>
        <v>4.16587251161308E-2</v>
      </c>
      <c r="S7" s="15">
        <f t="shared" si="3"/>
        <v>1.831829909316004</v>
      </c>
      <c r="T7" s="1" t="b">
        <f t="shared" si="4"/>
        <v>1</v>
      </c>
    </row>
    <row r="8" spans="1:20" x14ac:dyDescent="0.3">
      <c r="A8" t="s">
        <v>14</v>
      </c>
      <c r="B8" s="1">
        <v>43383</v>
      </c>
      <c r="C8" s="1">
        <v>43433</v>
      </c>
      <c r="D8">
        <v>777.6</v>
      </c>
      <c r="E8">
        <v>788.45</v>
      </c>
      <c r="F8">
        <v>765.35</v>
      </c>
      <c r="G8">
        <v>784.75</v>
      </c>
      <c r="H8">
        <v>788.45</v>
      </c>
      <c r="I8">
        <v>784.75</v>
      </c>
      <c r="J8">
        <v>142</v>
      </c>
      <c r="K8">
        <v>1104.5</v>
      </c>
      <c r="L8">
        <v>106000</v>
      </c>
      <c r="M8">
        <v>19000</v>
      </c>
      <c r="N8">
        <v>779.65</v>
      </c>
      <c r="O8" s="18">
        <f t="shared" si="1"/>
        <v>1.8428395302057032E-2</v>
      </c>
      <c r="P8" s="15">
        <v>1.8958904109589041E-2</v>
      </c>
      <c r="Q8" s="17">
        <f t="shared" si="0"/>
        <v>1.8958904109589041E-4</v>
      </c>
      <c r="R8" s="17">
        <f t="shared" si="2"/>
        <v>1.8238806260961141E-2</v>
      </c>
      <c r="S8" s="15">
        <f t="shared" si="3"/>
        <v>0.80200223904863754</v>
      </c>
      <c r="T8" s="1" t="b">
        <f t="shared" si="4"/>
        <v>1</v>
      </c>
    </row>
    <row r="9" spans="1:20" x14ac:dyDescent="0.3">
      <c r="A9" t="s">
        <v>14</v>
      </c>
      <c r="B9" s="1">
        <v>43384</v>
      </c>
      <c r="C9" s="1">
        <v>43433</v>
      </c>
      <c r="D9">
        <v>763.7</v>
      </c>
      <c r="E9">
        <v>781.8</v>
      </c>
      <c r="F9">
        <v>753.05</v>
      </c>
      <c r="G9">
        <v>759.85</v>
      </c>
      <c r="H9">
        <v>755.2</v>
      </c>
      <c r="I9">
        <v>759.85</v>
      </c>
      <c r="J9">
        <v>161</v>
      </c>
      <c r="K9">
        <v>1235.96</v>
      </c>
      <c r="L9">
        <v>110000</v>
      </c>
      <c r="M9">
        <v>4000</v>
      </c>
      <c r="N9">
        <v>756.25</v>
      </c>
      <c r="O9" s="18">
        <f t="shared" si="1"/>
        <v>-3.1729850270786848E-2</v>
      </c>
      <c r="P9" s="15">
        <v>1.9013698630136987E-2</v>
      </c>
      <c r="Q9" s="17">
        <f t="shared" si="0"/>
        <v>1.9013698630136988E-4</v>
      </c>
      <c r="R9" s="17">
        <f t="shared" si="2"/>
        <v>-3.1919987257088216E-2</v>
      </c>
      <c r="S9" s="15">
        <f t="shared" si="3"/>
        <v>-1.4035952180370204</v>
      </c>
      <c r="T9" s="1" t="b">
        <f t="shared" si="4"/>
        <v>1</v>
      </c>
    </row>
    <row r="10" spans="1:20" x14ac:dyDescent="0.3">
      <c r="A10" t="s">
        <v>14</v>
      </c>
      <c r="B10" s="1">
        <v>43385</v>
      </c>
      <c r="C10" s="1">
        <v>43433</v>
      </c>
      <c r="D10">
        <v>768</v>
      </c>
      <c r="E10">
        <v>768</v>
      </c>
      <c r="F10">
        <v>737.75</v>
      </c>
      <c r="G10">
        <v>742</v>
      </c>
      <c r="H10">
        <v>741.3</v>
      </c>
      <c r="I10">
        <v>742</v>
      </c>
      <c r="J10">
        <v>238</v>
      </c>
      <c r="K10">
        <v>1780.54</v>
      </c>
      <c r="L10">
        <v>163000</v>
      </c>
      <c r="M10">
        <v>53000</v>
      </c>
      <c r="N10">
        <v>735.5</v>
      </c>
      <c r="O10" s="18">
        <f t="shared" si="1"/>
        <v>-2.349147858129897E-2</v>
      </c>
      <c r="P10" s="15">
        <v>1.8876712328767122E-2</v>
      </c>
      <c r="Q10" s="17">
        <f t="shared" si="0"/>
        <v>1.8876712328767123E-4</v>
      </c>
      <c r="R10" s="17">
        <f t="shared" si="2"/>
        <v>-2.3680245704586642E-2</v>
      </c>
      <c r="S10" s="15">
        <f t="shared" si="3"/>
        <v>-1.041274840281107</v>
      </c>
      <c r="T10" s="1" t="b">
        <f t="shared" si="4"/>
        <v>1</v>
      </c>
    </row>
    <row r="11" spans="1:20" x14ac:dyDescent="0.3">
      <c r="A11" t="s">
        <v>14</v>
      </c>
      <c r="B11" s="1">
        <v>43388</v>
      </c>
      <c r="C11" s="1">
        <v>43433</v>
      </c>
      <c r="D11">
        <v>746.95</v>
      </c>
      <c r="E11">
        <v>761.15</v>
      </c>
      <c r="F11">
        <v>742.55</v>
      </c>
      <c r="G11">
        <v>757.55</v>
      </c>
      <c r="H11">
        <v>761</v>
      </c>
      <c r="I11">
        <v>757.55</v>
      </c>
      <c r="J11">
        <v>316</v>
      </c>
      <c r="K11">
        <v>2382</v>
      </c>
      <c r="L11">
        <v>212000</v>
      </c>
      <c r="M11">
        <v>49000</v>
      </c>
      <c r="N11">
        <v>752.75</v>
      </c>
      <c r="O11" s="18">
        <f t="shared" si="1"/>
        <v>2.0956873315363819E-2</v>
      </c>
      <c r="P11" s="15">
        <v>1.893150684931507E-2</v>
      </c>
      <c r="Q11" s="17">
        <f t="shared" si="0"/>
        <v>1.893150684931507E-4</v>
      </c>
      <c r="R11" s="17">
        <f t="shared" si="2"/>
        <v>2.0767558246870668E-2</v>
      </c>
      <c r="S11" s="15">
        <f t="shared" si="3"/>
        <v>0.91319727701770992</v>
      </c>
      <c r="T11" s="1" t="b">
        <f t="shared" si="4"/>
        <v>1</v>
      </c>
    </row>
    <row r="12" spans="1:20" x14ac:dyDescent="0.3">
      <c r="A12" t="s">
        <v>14</v>
      </c>
      <c r="B12" s="1">
        <v>43389</v>
      </c>
      <c r="C12" s="1">
        <v>43433</v>
      </c>
      <c r="D12">
        <v>763.4</v>
      </c>
      <c r="E12">
        <v>781.25</v>
      </c>
      <c r="F12">
        <v>758.9</v>
      </c>
      <c r="G12">
        <v>780.15</v>
      </c>
      <c r="H12">
        <v>779.85</v>
      </c>
      <c r="I12">
        <v>780.15</v>
      </c>
      <c r="J12">
        <v>192</v>
      </c>
      <c r="K12">
        <v>1481.72</v>
      </c>
      <c r="L12">
        <v>246000</v>
      </c>
      <c r="M12">
        <v>34000</v>
      </c>
      <c r="N12">
        <v>775.5</v>
      </c>
      <c r="O12" s="18">
        <f t="shared" si="1"/>
        <v>2.9833014322486997E-2</v>
      </c>
      <c r="P12" s="15">
        <v>1.8986301369863012E-2</v>
      </c>
      <c r="Q12" s="17">
        <f t="shared" si="0"/>
        <v>1.8986301369863012E-4</v>
      </c>
      <c r="R12" s="17">
        <f t="shared" si="2"/>
        <v>2.9643151308788366E-2</v>
      </c>
      <c r="S12" s="15">
        <f t="shared" si="3"/>
        <v>1.303477507351569</v>
      </c>
      <c r="T12" s="1" t="b">
        <f t="shared" si="4"/>
        <v>1</v>
      </c>
    </row>
    <row r="13" spans="1:20" x14ac:dyDescent="0.3">
      <c r="A13" t="s">
        <v>14</v>
      </c>
      <c r="B13" s="1">
        <v>43390</v>
      </c>
      <c r="C13" s="1">
        <v>43433</v>
      </c>
      <c r="D13">
        <v>786.85</v>
      </c>
      <c r="E13">
        <v>787</v>
      </c>
      <c r="F13">
        <v>748.75</v>
      </c>
      <c r="G13">
        <v>758.15</v>
      </c>
      <c r="H13">
        <v>759.5</v>
      </c>
      <c r="I13">
        <v>758.15</v>
      </c>
      <c r="J13">
        <v>293</v>
      </c>
      <c r="K13">
        <v>2246.1799999999998</v>
      </c>
      <c r="L13">
        <v>299000</v>
      </c>
      <c r="M13">
        <v>53000</v>
      </c>
      <c r="N13">
        <v>756.3</v>
      </c>
      <c r="O13" s="18">
        <f t="shared" si="1"/>
        <v>-2.819970518490034E-2</v>
      </c>
      <c r="P13" s="15">
        <v>1.8958904109589041E-2</v>
      </c>
      <c r="Q13" s="17">
        <f t="shared" si="0"/>
        <v>1.8958904109589041E-4</v>
      </c>
      <c r="R13" s="17">
        <f t="shared" si="2"/>
        <v>-2.8389294225996231E-2</v>
      </c>
      <c r="S13" s="15">
        <f t="shared" si="3"/>
        <v>-1.248342529027977</v>
      </c>
      <c r="T13" s="1" t="b">
        <f t="shared" si="4"/>
        <v>1</v>
      </c>
    </row>
    <row r="14" spans="1:20" x14ac:dyDescent="0.3">
      <c r="A14" t="s">
        <v>14</v>
      </c>
      <c r="B14" s="1">
        <v>43392</v>
      </c>
      <c r="C14" s="1">
        <v>43433</v>
      </c>
      <c r="D14">
        <v>753.4</v>
      </c>
      <c r="E14">
        <v>768.2</v>
      </c>
      <c r="F14">
        <v>742.8</v>
      </c>
      <c r="G14">
        <v>752.75</v>
      </c>
      <c r="H14">
        <v>748.85</v>
      </c>
      <c r="I14">
        <v>752.75</v>
      </c>
      <c r="J14">
        <v>497</v>
      </c>
      <c r="K14">
        <v>3736.95</v>
      </c>
      <c r="L14">
        <v>410000</v>
      </c>
      <c r="M14">
        <v>111000</v>
      </c>
      <c r="N14">
        <v>749.1</v>
      </c>
      <c r="O14" s="18">
        <f t="shared" si="1"/>
        <v>-7.1226010683901305E-3</v>
      </c>
      <c r="P14" s="15">
        <v>1.9041095890410958E-2</v>
      </c>
      <c r="Q14" s="17">
        <f t="shared" si="0"/>
        <v>1.9041095890410959E-4</v>
      </c>
      <c r="R14" s="17">
        <f t="shared" si="2"/>
        <v>-7.3130120272942405E-3</v>
      </c>
      <c r="S14" s="15">
        <f t="shared" si="3"/>
        <v>-0.32156995014708395</v>
      </c>
      <c r="T14" s="1" t="b">
        <f t="shared" si="4"/>
        <v>1</v>
      </c>
    </row>
    <row r="15" spans="1:20" x14ac:dyDescent="0.3">
      <c r="A15" t="s">
        <v>14</v>
      </c>
      <c r="B15" s="1">
        <v>43395</v>
      </c>
      <c r="C15" s="1">
        <v>43433</v>
      </c>
      <c r="D15">
        <v>754.45</v>
      </c>
      <c r="E15">
        <v>777.3</v>
      </c>
      <c r="F15">
        <v>747</v>
      </c>
      <c r="G15">
        <v>760.85</v>
      </c>
      <c r="H15">
        <v>761.6</v>
      </c>
      <c r="I15">
        <v>760.85</v>
      </c>
      <c r="J15">
        <v>5202</v>
      </c>
      <c r="K15">
        <v>39831.43</v>
      </c>
      <c r="L15">
        <v>4458000</v>
      </c>
      <c r="M15">
        <v>4048000</v>
      </c>
      <c r="N15">
        <v>759</v>
      </c>
      <c r="O15" s="18">
        <f t="shared" si="1"/>
        <v>1.0760544669545033E-2</v>
      </c>
      <c r="P15" s="15">
        <v>1.9041095890410958E-2</v>
      </c>
      <c r="Q15" s="17">
        <f t="shared" si="0"/>
        <v>1.9041095890410959E-4</v>
      </c>
      <c r="R15" s="17">
        <f t="shared" si="2"/>
        <v>1.0570133710640923E-2</v>
      </c>
      <c r="S15" s="15">
        <f t="shared" si="3"/>
        <v>0.46479307810415721</v>
      </c>
      <c r="T15" s="1" t="b">
        <f t="shared" si="4"/>
        <v>1</v>
      </c>
    </row>
    <row r="16" spans="1:20" x14ac:dyDescent="0.3">
      <c r="A16" t="s">
        <v>14</v>
      </c>
      <c r="B16" s="1">
        <v>43396</v>
      </c>
      <c r="C16" s="1">
        <v>43433</v>
      </c>
      <c r="D16">
        <v>755</v>
      </c>
      <c r="E16">
        <v>762</v>
      </c>
      <c r="F16">
        <v>737.15</v>
      </c>
      <c r="G16">
        <v>742.8</v>
      </c>
      <c r="H16">
        <v>743.7</v>
      </c>
      <c r="I16">
        <v>742.8</v>
      </c>
      <c r="J16">
        <v>4158</v>
      </c>
      <c r="K16">
        <v>31319.01</v>
      </c>
      <c r="L16">
        <v>6752000</v>
      </c>
      <c r="M16">
        <v>2294000</v>
      </c>
      <c r="N16">
        <v>738.85</v>
      </c>
      <c r="O16" s="18">
        <f t="shared" si="1"/>
        <v>-2.37234671748703E-2</v>
      </c>
      <c r="P16" s="15">
        <v>1.9068493150684932E-2</v>
      </c>
      <c r="Q16" s="17">
        <f t="shared" si="0"/>
        <v>1.9068493150684932E-4</v>
      </c>
      <c r="R16" s="17">
        <f t="shared" si="2"/>
        <v>-2.3914152106377151E-2</v>
      </c>
      <c r="S16" s="15">
        <f t="shared" si="3"/>
        <v>-1.0515602424768269</v>
      </c>
      <c r="T16" s="1" t="b">
        <f t="shared" si="4"/>
        <v>1</v>
      </c>
    </row>
    <row r="17" spans="1:20" x14ac:dyDescent="0.3">
      <c r="A17" t="s">
        <v>14</v>
      </c>
      <c r="B17" s="1">
        <v>43397</v>
      </c>
      <c r="C17" s="1">
        <v>43433</v>
      </c>
      <c r="D17">
        <v>748.55</v>
      </c>
      <c r="E17">
        <v>753.45</v>
      </c>
      <c r="F17">
        <v>722.05</v>
      </c>
      <c r="G17">
        <v>738.45</v>
      </c>
      <c r="H17">
        <v>738.55</v>
      </c>
      <c r="I17">
        <v>738.45</v>
      </c>
      <c r="J17">
        <v>6477</v>
      </c>
      <c r="K17">
        <v>47606.43</v>
      </c>
      <c r="L17">
        <v>10384000</v>
      </c>
      <c r="M17">
        <v>3632000</v>
      </c>
      <c r="N17">
        <v>734.45</v>
      </c>
      <c r="O17" s="18">
        <f t="shared" si="1"/>
        <v>-5.8562197092082782E-3</v>
      </c>
      <c r="P17" s="15">
        <v>1.9041095890410958E-2</v>
      </c>
      <c r="Q17" s="17">
        <f t="shared" si="0"/>
        <v>1.9041095890410959E-4</v>
      </c>
      <c r="R17" s="17">
        <f t="shared" si="2"/>
        <v>-6.0466306681123882E-3</v>
      </c>
      <c r="S17" s="15">
        <f t="shared" si="3"/>
        <v>-0.26588425059956428</v>
      </c>
      <c r="T17" s="1" t="b">
        <f t="shared" si="4"/>
        <v>1</v>
      </c>
    </row>
    <row r="18" spans="1:20" x14ac:dyDescent="0.3">
      <c r="A18" t="s">
        <v>14</v>
      </c>
      <c r="B18" s="1">
        <v>43398</v>
      </c>
      <c r="C18" s="1">
        <v>43433</v>
      </c>
      <c r="D18">
        <v>731</v>
      </c>
      <c r="E18">
        <v>745</v>
      </c>
      <c r="F18">
        <v>720.65</v>
      </c>
      <c r="G18">
        <v>723.9</v>
      </c>
      <c r="H18">
        <v>725.6</v>
      </c>
      <c r="I18">
        <v>723.9</v>
      </c>
      <c r="J18">
        <v>12214</v>
      </c>
      <c r="K18">
        <v>89724.93</v>
      </c>
      <c r="L18">
        <v>18130000</v>
      </c>
      <c r="M18">
        <v>7746000</v>
      </c>
      <c r="N18">
        <v>720.95</v>
      </c>
      <c r="O18" s="18">
        <f t="shared" si="1"/>
        <v>-1.9703432866138626E-2</v>
      </c>
      <c r="P18" s="15">
        <v>1.9068493150684932E-2</v>
      </c>
      <c r="Q18" s="17">
        <f t="shared" si="0"/>
        <v>1.9068493150684932E-4</v>
      </c>
      <c r="R18" s="17">
        <f t="shared" si="2"/>
        <v>-1.9894117797645477E-2</v>
      </c>
      <c r="S18" s="15">
        <f t="shared" si="3"/>
        <v>-0.8747900925818719</v>
      </c>
      <c r="T18" s="1" t="b">
        <f t="shared" si="4"/>
        <v>1</v>
      </c>
    </row>
    <row r="19" spans="1:20" x14ac:dyDescent="0.3">
      <c r="A19" t="s">
        <v>14</v>
      </c>
      <c r="B19" s="1">
        <v>43399</v>
      </c>
      <c r="C19" s="1">
        <v>43461</v>
      </c>
      <c r="D19">
        <v>728.4</v>
      </c>
      <c r="E19">
        <v>734.9</v>
      </c>
      <c r="F19">
        <v>714.15</v>
      </c>
      <c r="G19">
        <v>724.8</v>
      </c>
      <c r="H19">
        <v>724.85</v>
      </c>
      <c r="I19">
        <v>724.8</v>
      </c>
      <c r="J19">
        <v>89</v>
      </c>
      <c r="K19">
        <v>643.6</v>
      </c>
      <c r="L19">
        <v>106000</v>
      </c>
      <c r="M19">
        <v>26000</v>
      </c>
      <c r="N19">
        <v>719.8</v>
      </c>
      <c r="O19" s="18">
        <f t="shared" si="1"/>
        <v>1.2432656444259942E-3</v>
      </c>
      <c r="P19" s="15">
        <v>1.9041095890410958E-2</v>
      </c>
      <c r="Q19" s="17">
        <f t="shared" si="0"/>
        <v>1.9041095890410959E-4</v>
      </c>
      <c r="R19" s="17">
        <f t="shared" si="2"/>
        <v>1.0528546855218847E-3</v>
      </c>
      <c r="S19" s="15">
        <f t="shared" si="3"/>
        <v>4.6296440847050438E-2</v>
      </c>
      <c r="T19" s="1" t="b">
        <f t="shared" si="4"/>
        <v>1</v>
      </c>
    </row>
    <row r="20" spans="1:20" x14ac:dyDescent="0.3">
      <c r="A20" t="s">
        <v>14</v>
      </c>
      <c r="B20" s="1">
        <v>43402</v>
      </c>
      <c r="C20" s="1">
        <v>43461</v>
      </c>
      <c r="D20">
        <v>736</v>
      </c>
      <c r="E20">
        <v>777.5</v>
      </c>
      <c r="F20">
        <v>736</v>
      </c>
      <c r="G20">
        <v>775.3</v>
      </c>
      <c r="H20">
        <v>775.2</v>
      </c>
      <c r="I20">
        <v>775.3</v>
      </c>
      <c r="J20">
        <v>53</v>
      </c>
      <c r="K20">
        <v>400.47</v>
      </c>
      <c r="L20">
        <v>124000</v>
      </c>
      <c r="M20">
        <v>18000</v>
      </c>
      <c r="N20">
        <v>773.05</v>
      </c>
      <c r="O20" s="18">
        <f t="shared" si="1"/>
        <v>6.9674392935982349E-2</v>
      </c>
      <c r="P20" s="15">
        <v>1.9041095890410958E-2</v>
      </c>
      <c r="Q20" s="17">
        <f t="shared" si="0"/>
        <v>1.9041095890410959E-4</v>
      </c>
      <c r="R20" s="17">
        <f t="shared" si="2"/>
        <v>6.9483981977078238E-2</v>
      </c>
      <c r="S20" s="15">
        <f t="shared" si="3"/>
        <v>3.055370418781743</v>
      </c>
      <c r="T20" s="1" t="b">
        <f t="shared" si="4"/>
        <v>1</v>
      </c>
    </row>
    <row r="21" spans="1:20" x14ac:dyDescent="0.3">
      <c r="A21" t="s">
        <v>14</v>
      </c>
      <c r="B21" s="1">
        <v>43403</v>
      </c>
      <c r="C21" s="1">
        <v>43461</v>
      </c>
      <c r="D21">
        <v>771.3</v>
      </c>
      <c r="E21">
        <v>778.45</v>
      </c>
      <c r="F21">
        <v>766.3</v>
      </c>
      <c r="G21">
        <v>772.7</v>
      </c>
      <c r="H21">
        <v>775.3</v>
      </c>
      <c r="I21">
        <v>772.7</v>
      </c>
      <c r="J21">
        <v>57</v>
      </c>
      <c r="K21">
        <v>440.43</v>
      </c>
      <c r="L21">
        <v>134000</v>
      </c>
      <c r="M21">
        <v>10000</v>
      </c>
      <c r="N21">
        <v>770.5</v>
      </c>
      <c r="O21" s="18">
        <f t="shared" si="1"/>
        <v>-3.3535405649424859E-3</v>
      </c>
      <c r="P21" s="15">
        <v>1.9068493150684932E-2</v>
      </c>
      <c r="Q21" s="17">
        <f t="shared" si="0"/>
        <v>1.9068493150684932E-4</v>
      </c>
      <c r="R21" s="17">
        <f t="shared" si="2"/>
        <v>-3.5442254964493354E-3</v>
      </c>
      <c r="S21" s="15">
        <f t="shared" si="3"/>
        <v>-0.15584774261952405</v>
      </c>
      <c r="T21" s="1" t="b">
        <f t="shared" si="4"/>
        <v>1</v>
      </c>
    </row>
    <row r="22" spans="1:20" x14ac:dyDescent="0.3">
      <c r="A22" t="s">
        <v>14</v>
      </c>
      <c r="B22" s="1">
        <v>43404</v>
      </c>
      <c r="C22" s="1">
        <v>43461</v>
      </c>
      <c r="D22">
        <v>782.6</v>
      </c>
      <c r="E22">
        <v>799.45</v>
      </c>
      <c r="F22">
        <v>778.7</v>
      </c>
      <c r="G22">
        <v>797.05</v>
      </c>
      <c r="H22">
        <v>798.5</v>
      </c>
      <c r="I22">
        <v>797.05</v>
      </c>
      <c r="J22">
        <v>90</v>
      </c>
      <c r="K22">
        <v>708.77</v>
      </c>
      <c r="L22">
        <v>152000</v>
      </c>
      <c r="M22">
        <v>18000</v>
      </c>
      <c r="N22">
        <v>791.55</v>
      </c>
      <c r="O22" s="18">
        <f t="shared" si="1"/>
        <v>3.1512876925067823E-2</v>
      </c>
      <c r="P22" s="15">
        <v>1.9041095890410958E-2</v>
      </c>
      <c r="Q22" s="17">
        <f t="shared" si="0"/>
        <v>1.9041095890410959E-4</v>
      </c>
      <c r="R22" s="17">
        <f t="shared" si="2"/>
        <v>3.1322465966163712E-2</v>
      </c>
      <c r="S22" s="15">
        <f t="shared" si="3"/>
        <v>1.3773208332804694</v>
      </c>
      <c r="T22" s="1" t="b">
        <f t="shared" si="4"/>
        <v>1</v>
      </c>
    </row>
    <row r="23" spans="1:20" x14ac:dyDescent="0.3">
      <c r="A23" t="s">
        <v>14</v>
      </c>
      <c r="B23" s="1">
        <v>43405</v>
      </c>
      <c r="C23" s="1">
        <v>43461</v>
      </c>
      <c r="D23">
        <v>800</v>
      </c>
      <c r="E23">
        <v>808.65</v>
      </c>
      <c r="F23">
        <v>790</v>
      </c>
      <c r="G23">
        <v>794.9</v>
      </c>
      <c r="H23">
        <v>795.2</v>
      </c>
      <c r="I23">
        <v>794.9</v>
      </c>
      <c r="J23">
        <v>109</v>
      </c>
      <c r="K23">
        <v>869.24</v>
      </c>
      <c r="L23">
        <v>175000</v>
      </c>
      <c r="M23">
        <v>23000</v>
      </c>
      <c r="N23">
        <v>792.55</v>
      </c>
      <c r="O23" s="18">
        <f t="shared" si="1"/>
        <v>-2.6974468352047895E-3</v>
      </c>
      <c r="P23" s="15">
        <v>1.8986301369863012E-2</v>
      </c>
      <c r="Q23" s="17">
        <f t="shared" si="0"/>
        <v>1.8986301369863012E-4</v>
      </c>
      <c r="R23" s="17">
        <f t="shared" si="2"/>
        <v>-2.8873098489034196E-3</v>
      </c>
      <c r="S23" s="15">
        <f t="shared" si="3"/>
        <v>-0.12696165146532445</v>
      </c>
      <c r="T23" s="1" t="b">
        <f t="shared" si="4"/>
        <v>1</v>
      </c>
    </row>
    <row r="24" spans="1:20" x14ac:dyDescent="0.3">
      <c r="A24" t="s">
        <v>14</v>
      </c>
      <c r="B24" s="1">
        <v>43406</v>
      </c>
      <c r="C24" s="1">
        <v>43461</v>
      </c>
      <c r="D24">
        <v>793</v>
      </c>
      <c r="E24">
        <v>795.55</v>
      </c>
      <c r="F24">
        <v>785</v>
      </c>
      <c r="G24">
        <v>786.65</v>
      </c>
      <c r="H24">
        <v>785</v>
      </c>
      <c r="I24">
        <v>786.65</v>
      </c>
      <c r="J24">
        <v>66</v>
      </c>
      <c r="K24">
        <v>521.66</v>
      </c>
      <c r="L24">
        <v>174000</v>
      </c>
      <c r="M24">
        <v>-1000</v>
      </c>
      <c r="N24">
        <v>781.4</v>
      </c>
      <c r="O24" s="18">
        <f t="shared" si="1"/>
        <v>-1.037866398289093E-2</v>
      </c>
      <c r="P24" s="15">
        <v>1.9068493150684932E-2</v>
      </c>
      <c r="Q24" s="17">
        <f t="shared" si="0"/>
        <v>1.9068493150684932E-4</v>
      </c>
      <c r="R24" s="17">
        <f t="shared" si="2"/>
        <v>-1.0569348914397779E-2</v>
      </c>
      <c r="S24" s="15">
        <f t="shared" si="3"/>
        <v>-0.46475856880923994</v>
      </c>
      <c r="T24" s="1" t="b">
        <f t="shared" si="4"/>
        <v>1</v>
      </c>
    </row>
    <row r="25" spans="1:20" x14ac:dyDescent="0.3">
      <c r="A25" t="s">
        <v>14</v>
      </c>
      <c r="B25" s="1">
        <v>43409</v>
      </c>
      <c r="C25" s="1">
        <v>43461</v>
      </c>
      <c r="D25">
        <v>782.8</v>
      </c>
      <c r="E25">
        <v>789</v>
      </c>
      <c r="F25">
        <v>776.65</v>
      </c>
      <c r="G25">
        <v>785.3</v>
      </c>
      <c r="H25">
        <v>787.9</v>
      </c>
      <c r="I25">
        <v>785.3</v>
      </c>
      <c r="J25">
        <v>45</v>
      </c>
      <c r="K25">
        <v>351.58</v>
      </c>
      <c r="L25">
        <v>183000</v>
      </c>
      <c r="M25">
        <v>9000</v>
      </c>
      <c r="N25">
        <v>779.15</v>
      </c>
      <c r="O25" s="18">
        <f t="shared" si="1"/>
        <v>-1.7161380537723547E-3</v>
      </c>
      <c r="P25" s="15">
        <v>1.8958904109589041E-2</v>
      </c>
      <c r="Q25" s="17">
        <f t="shared" si="0"/>
        <v>1.8958904109589041E-4</v>
      </c>
      <c r="R25" s="17">
        <f t="shared" si="2"/>
        <v>-1.9057270948682451E-3</v>
      </c>
      <c r="S25" s="15">
        <f t="shared" si="3"/>
        <v>-8.3799201287170472E-2</v>
      </c>
      <c r="T25" s="1" t="b">
        <f t="shared" si="4"/>
        <v>1</v>
      </c>
    </row>
    <row r="26" spans="1:20" x14ac:dyDescent="0.3">
      <c r="A26" t="s">
        <v>14</v>
      </c>
      <c r="B26" s="1">
        <v>43410</v>
      </c>
      <c r="C26" s="1">
        <v>43461</v>
      </c>
      <c r="D26">
        <v>789.2</v>
      </c>
      <c r="E26">
        <v>795.4</v>
      </c>
      <c r="F26">
        <v>784.75</v>
      </c>
      <c r="G26">
        <v>791.35</v>
      </c>
      <c r="H26">
        <v>792.45</v>
      </c>
      <c r="I26">
        <v>791.35</v>
      </c>
      <c r="J26">
        <v>67</v>
      </c>
      <c r="K26">
        <v>529.47</v>
      </c>
      <c r="L26">
        <v>192000</v>
      </c>
      <c r="M26">
        <v>9000</v>
      </c>
      <c r="N26">
        <v>785.9</v>
      </c>
      <c r="O26" s="18">
        <f t="shared" si="1"/>
        <v>7.7040621418567028E-3</v>
      </c>
      <c r="P26" s="15">
        <v>1.9013698630136987E-2</v>
      </c>
      <c r="Q26" s="17">
        <f t="shared" si="0"/>
        <v>1.9013698630136988E-4</v>
      </c>
      <c r="R26" s="17">
        <f t="shared" si="2"/>
        <v>7.5139251555553328E-3</v>
      </c>
      <c r="S26" s="15">
        <f t="shared" si="3"/>
        <v>0.33040456226007925</v>
      </c>
      <c r="T26" s="1" t="b">
        <f t="shared" si="4"/>
        <v>1</v>
      </c>
    </row>
    <row r="27" spans="1:20" x14ac:dyDescent="0.3">
      <c r="A27" t="s">
        <v>14</v>
      </c>
      <c r="B27" s="1">
        <v>43413</v>
      </c>
      <c r="C27" s="1">
        <v>43461</v>
      </c>
      <c r="D27">
        <v>802.95</v>
      </c>
      <c r="E27">
        <v>822.05</v>
      </c>
      <c r="F27">
        <v>801.6</v>
      </c>
      <c r="G27">
        <v>818.8</v>
      </c>
      <c r="H27">
        <v>818.3</v>
      </c>
      <c r="I27">
        <v>818.8</v>
      </c>
      <c r="J27">
        <v>128</v>
      </c>
      <c r="K27">
        <v>1040.2</v>
      </c>
      <c r="L27">
        <v>226000</v>
      </c>
      <c r="M27">
        <v>26000</v>
      </c>
      <c r="N27">
        <v>815.3</v>
      </c>
      <c r="O27" s="18">
        <f t="shared" si="1"/>
        <v>3.4687559234219914E-2</v>
      </c>
      <c r="P27" s="15">
        <v>1.9041095890410958E-2</v>
      </c>
      <c r="Q27" s="17">
        <f t="shared" si="0"/>
        <v>1.9041095890410959E-4</v>
      </c>
      <c r="R27" s="17">
        <f t="shared" si="2"/>
        <v>3.4497148275315803E-2</v>
      </c>
      <c r="S27" s="15">
        <f t="shared" si="3"/>
        <v>1.5169189124408269</v>
      </c>
      <c r="T27" s="1" t="b">
        <f t="shared" si="4"/>
        <v>1</v>
      </c>
    </row>
    <row r="28" spans="1:20" x14ac:dyDescent="0.3">
      <c r="A28" t="s">
        <v>14</v>
      </c>
      <c r="B28" s="1">
        <v>43416</v>
      </c>
      <c r="C28" s="1">
        <v>43461</v>
      </c>
      <c r="D28">
        <v>818.7</v>
      </c>
      <c r="E28">
        <v>821.65</v>
      </c>
      <c r="F28">
        <v>797.25</v>
      </c>
      <c r="G28">
        <v>801.25</v>
      </c>
      <c r="H28">
        <v>803</v>
      </c>
      <c r="I28">
        <v>801.25</v>
      </c>
      <c r="J28">
        <v>138</v>
      </c>
      <c r="K28">
        <v>1116.3699999999999</v>
      </c>
      <c r="L28">
        <v>237000</v>
      </c>
      <c r="M28">
        <v>11000</v>
      </c>
      <c r="N28">
        <v>795.95</v>
      </c>
      <c r="O28" s="18">
        <f t="shared" si="1"/>
        <v>-2.1433805569125497E-2</v>
      </c>
      <c r="P28" s="15">
        <v>1.8958904109589041E-2</v>
      </c>
      <c r="Q28" s="17">
        <f t="shared" si="0"/>
        <v>1.8958904109589041E-4</v>
      </c>
      <c r="R28" s="17">
        <f t="shared" si="2"/>
        <v>-2.1623394610221388E-2</v>
      </c>
      <c r="S28" s="15">
        <f t="shared" si="3"/>
        <v>-0.95083036932900189</v>
      </c>
      <c r="T28" s="1" t="b">
        <f t="shared" si="4"/>
        <v>1</v>
      </c>
    </row>
    <row r="29" spans="1:20" x14ac:dyDescent="0.3">
      <c r="A29" t="s">
        <v>14</v>
      </c>
      <c r="B29" s="1">
        <v>43417</v>
      </c>
      <c r="C29" s="1">
        <v>43461</v>
      </c>
      <c r="D29">
        <v>830.05</v>
      </c>
      <c r="E29">
        <v>830.05</v>
      </c>
      <c r="F29">
        <v>765.15</v>
      </c>
      <c r="G29">
        <v>779.95</v>
      </c>
      <c r="H29">
        <v>781.3</v>
      </c>
      <c r="I29">
        <v>779.95</v>
      </c>
      <c r="J29">
        <v>370</v>
      </c>
      <c r="K29">
        <v>2898.71</v>
      </c>
      <c r="L29">
        <v>234000</v>
      </c>
      <c r="M29">
        <v>-3000</v>
      </c>
      <c r="N29">
        <v>774.7</v>
      </c>
      <c r="O29" s="18">
        <f t="shared" si="1"/>
        <v>-2.6583463338533484E-2</v>
      </c>
      <c r="P29" s="15">
        <v>1.8986301369863012E-2</v>
      </c>
      <c r="Q29" s="17">
        <f t="shared" si="0"/>
        <v>1.8986301369863012E-4</v>
      </c>
      <c r="R29" s="17">
        <f t="shared" si="2"/>
        <v>-2.6773326352232115E-2</v>
      </c>
      <c r="S29" s="15">
        <f t="shared" si="3"/>
        <v>-1.1772847067973904</v>
      </c>
      <c r="T29" s="1" t="b">
        <f t="shared" si="4"/>
        <v>1</v>
      </c>
    </row>
    <row r="30" spans="1:20" x14ac:dyDescent="0.3">
      <c r="A30" t="s">
        <v>14</v>
      </c>
      <c r="B30" s="1">
        <v>43418</v>
      </c>
      <c r="C30" s="1">
        <v>43461</v>
      </c>
      <c r="D30">
        <v>780.25</v>
      </c>
      <c r="E30">
        <v>790</v>
      </c>
      <c r="F30">
        <v>770</v>
      </c>
      <c r="G30">
        <v>788.3</v>
      </c>
      <c r="H30">
        <v>787.45</v>
      </c>
      <c r="I30">
        <v>788.3</v>
      </c>
      <c r="J30">
        <v>272</v>
      </c>
      <c r="K30">
        <v>2121.25</v>
      </c>
      <c r="L30">
        <v>246000</v>
      </c>
      <c r="M30">
        <v>12000</v>
      </c>
      <c r="N30">
        <v>783.1</v>
      </c>
      <c r="O30" s="18">
        <f t="shared" si="1"/>
        <v>1.0705814475286761E-2</v>
      </c>
      <c r="P30" s="15">
        <v>1.893150684931507E-2</v>
      </c>
      <c r="Q30" s="17">
        <f t="shared" si="0"/>
        <v>1.893150684931507E-4</v>
      </c>
      <c r="R30" s="17">
        <f t="shared" si="2"/>
        <v>1.051649940679361E-2</v>
      </c>
      <c r="S30" s="15">
        <f t="shared" si="3"/>
        <v>0.46243465446831705</v>
      </c>
      <c r="T30" s="1" t="b">
        <f t="shared" si="4"/>
        <v>1</v>
      </c>
    </row>
    <row r="31" spans="1:20" x14ac:dyDescent="0.3">
      <c r="A31" t="s">
        <v>14</v>
      </c>
      <c r="B31" s="1">
        <v>43419</v>
      </c>
      <c r="C31" s="1">
        <v>43461</v>
      </c>
      <c r="D31">
        <v>792.5</v>
      </c>
      <c r="E31">
        <v>796.65</v>
      </c>
      <c r="F31">
        <v>780.6</v>
      </c>
      <c r="G31">
        <v>784.05</v>
      </c>
      <c r="H31">
        <v>783</v>
      </c>
      <c r="I31">
        <v>784.05</v>
      </c>
      <c r="J31">
        <v>192</v>
      </c>
      <c r="K31">
        <v>1511.92</v>
      </c>
      <c r="L31">
        <v>327000</v>
      </c>
      <c r="M31">
        <v>81000</v>
      </c>
      <c r="N31">
        <v>780.6</v>
      </c>
      <c r="O31" s="18">
        <f t="shared" si="1"/>
        <v>-5.3913484713941397E-3</v>
      </c>
      <c r="P31" s="15">
        <v>1.873972602739726E-2</v>
      </c>
      <c r="Q31" s="17">
        <f t="shared" si="0"/>
        <v>1.873972602739726E-4</v>
      </c>
      <c r="R31" s="17">
        <f t="shared" si="2"/>
        <v>-5.5787457316681119E-3</v>
      </c>
      <c r="S31" s="15">
        <f t="shared" si="3"/>
        <v>-0.24531027436030658</v>
      </c>
      <c r="T31" s="1" t="b">
        <f t="shared" si="4"/>
        <v>1</v>
      </c>
    </row>
    <row r="32" spans="1:20" x14ac:dyDescent="0.3">
      <c r="A32" t="s">
        <v>14</v>
      </c>
      <c r="B32" s="1">
        <v>43420</v>
      </c>
      <c r="C32" s="1">
        <v>43461</v>
      </c>
      <c r="D32">
        <v>790</v>
      </c>
      <c r="E32">
        <v>796.05</v>
      </c>
      <c r="F32">
        <v>776.75</v>
      </c>
      <c r="G32">
        <v>785.65</v>
      </c>
      <c r="H32">
        <v>786</v>
      </c>
      <c r="I32">
        <v>785.65</v>
      </c>
      <c r="J32">
        <v>188</v>
      </c>
      <c r="K32">
        <v>1481.04</v>
      </c>
      <c r="L32">
        <v>395000</v>
      </c>
      <c r="M32">
        <v>68000</v>
      </c>
      <c r="N32">
        <v>782.65</v>
      </c>
      <c r="O32" s="18">
        <f t="shared" si="1"/>
        <v>2.040686180728299E-3</v>
      </c>
      <c r="P32" s="15">
        <v>1.8684931506849314E-2</v>
      </c>
      <c r="Q32" s="17">
        <f t="shared" si="0"/>
        <v>1.8684931506849313E-4</v>
      </c>
      <c r="R32" s="17">
        <f t="shared" si="2"/>
        <v>1.8538368656598058E-3</v>
      </c>
      <c r="S32" s="15">
        <f t="shared" si="3"/>
        <v>8.1517468622517325E-2</v>
      </c>
      <c r="T32" s="1" t="b">
        <f t="shared" si="4"/>
        <v>1</v>
      </c>
    </row>
    <row r="33" spans="1:20" x14ac:dyDescent="0.3">
      <c r="A33" t="s">
        <v>14</v>
      </c>
      <c r="B33" s="1">
        <v>43423</v>
      </c>
      <c r="C33" s="1">
        <v>43461</v>
      </c>
      <c r="D33">
        <v>794</v>
      </c>
      <c r="E33">
        <v>804</v>
      </c>
      <c r="F33">
        <v>789.7</v>
      </c>
      <c r="G33">
        <v>796.45</v>
      </c>
      <c r="H33">
        <v>797.1</v>
      </c>
      <c r="I33">
        <v>796.45</v>
      </c>
      <c r="J33">
        <v>182</v>
      </c>
      <c r="K33">
        <v>1451.65</v>
      </c>
      <c r="L33">
        <v>385000</v>
      </c>
      <c r="M33">
        <v>-10000</v>
      </c>
      <c r="N33">
        <v>794</v>
      </c>
      <c r="O33" s="18">
        <f t="shared" si="1"/>
        <v>1.3746579265576361E-2</v>
      </c>
      <c r="P33" s="15">
        <v>1.8767123287671231E-2</v>
      </c>
      <c r="Q33" s="17">
        <f t="shared" si="0"/>
        <v>1.8767123287671231E-4</v>
      </c>
      <c r="R33" s="17">
        <f t="shared" si="2"/>
        <v>1.3558908032699648E-2</v>
      </c>
      <c r="S33" s="15">
        <f t="shared" si="3"/>
        <v>0.59621635570280063</v>
      </c>
      <c r="T33" s="1" t="b">
        <f t="shared" si="4"/>
        <v>1</v>
      </c>
    </row>
    <row r="34" spans="1:20" x14ac:dyDescent="0.3">
      <c r="A34" t="s">
        <v>14</v>
      </c>
      <c r="B34" s="1">
        <v>43424</v>
      </c>
      <c r="C34" s="1">
        <v>43461</v>
      </c>
      <c r="D34">
        <v>794</v>
      </c>
      <c r="E34">
        <v>796.7</v>
      </c>
      <c r="F34">
        <v>780</v>
      </c>
      <c r="G34">
        <v>782</v>
      </c>
      <c r="H34">
        <v>782.1</v>
      </c>
      <c r="I34">
        <v>782</v>
      </c>
      <c r="J34">
        <v>248</v>
      </c>
      <c r="K34">
        <v>1956.35</v>
      </c>
      <c r="L34">
        <v>454000</v>
      </c>
      <c r="M34">
        <v>69000</v>
      </c>
      <c r="N34">
        <v>778.9</v>
      </c>
      <c r="O34" s="18">
        <f t="shared" si="1"/>
        <v>-1.8143009605122787E-2</v>
      </c>
      <c r="P34" s="15">
        <v>1.8712328767123289E-2</v>
      </c>
      <c r="Q34" s="17">
        <f t="shared" si="0"/>
        <v>1.8712328767123289E-4</v>
      </c>
      <c r="R34" s="17">
        <f t="shared" si="2"/>
        <v>-1.8330132892794018E-2</v>
      </c>
      <c r="S34" s="15">
        <f t="shared" si="3"/>
        <v>-0.80601808099392491</v>
      </c>
      <c r="T34" s="1" t="b">
        <f t="shared" si="4"/>
        <v>1</v>
      </c>
    </row>
    <row r="35" spans="1:20" x14ac:dyDescent="0.3">
      <c r="A35" t="s">
        <v>14</v>
      </c>
      <c r="B35" s="1">
        <v>43426</v>
      </c>
      <c r="C35" s="1">
        <v>43461</v>
      </c>
      <c r="D35">
        <v>806.1</v>
      </c>
      <c r="E35">
        <v>806.1</v>
      </c>
      <c r="F35">
        <v>791.55</v>
      </c>
      <c r="G35">
        <v>793.75</v>
      </c>
      <c r="H35">
        <v>793</v>
      </c>
      <c r="I35">
        <v>793.75</v>
      </c>
      <c r="J35">
        <v>639</v>
      </c>
      <c r="K35">
        <v>5094.63</v>
      </c>
      <c r="L35">
        <v>661000</v>
      </c>
      <c r="M35">
        <v>121000</v>
      </c>
      <c r="N35">
        <v>789.8</v>
      </c>
      <c r="O35" s="18">
        <f t="shared" si="1"/>
        <v>1.5025575447570333E-2</v>
      </c>
      <c r="P35" s="15">
        <v>1.8575342465753427E-2</v>
      </c>
      <c r="Q35" s="17">
        <f t="shared" si="0"/>
        <v>1.8575342465753427E-4</v>
      </c>
      <c r="R35" s="17">
        <f t="shared" si="2"/>
        <v>1.4839822022912799E-2</v>
      </c>
      <c r="S35" s="15">
        <f t="shared" si="3"/>
        <v>0.6525410884446865</v>
      </c>
      <c r="T35" s="1" t="b">
        <f t="shared" si="4"/>
        <v>1</v>
      </c>
    </row>
    <row r="36" spans="1:20" x14ac:dyDescent="0.3">
      <c r="A36" t="s">
        <v>14</v>
      </c>
      <c r="B36" s="1">
        <v>43430</v>
      </c>
      <c r="C36" s="1">
        <v>43461</v>
      </c>
      <c r="D36">
        <v>793.45</v>
      </c>
      <c r="E36">
        <v>802</v>
      </c>
      <c r="F36">
        <v>785.4</v>
      </c>
      <c r="G36">
        <v>799.35</v>
      </c>
      <c r="H36">
        <v>800.3</v>
      </c>
      <c r="I36">
        <v>799.35</v>
      </c>
      <c r="J36">
        <v>3144</v>
      </c>
      <c r="K36">
        <v>24890.14</v>
      </c>
      <c r="L36">
        <v>2977000</v>
      </c>
      <c r="M36">
        <v>2316000</v>
      </c>
      <c r="N36">
        <v>796.35</v>
      </c>
      <c r="O36" s="18">
        <f t="shared" si="1"/>
        <v>7.0551181102362489E-3</v>
      </c>
      <c r="P36" s="15">
        <v>1.865753424657534E-2</v>
      </c>
      <c r="Q36" s="17">
        <f t="shared" si="0"/>
        <v>1.865753424657534E-4</v>
      </c>
      <c r="R36" s="17">
        <f t="shared" si="2"/>
        <v>6.8685427677704957E-3</v>
      </c>
      <c r="S36" s="15">
        <f t="shared" si="3"/>
        <v>0.30202561505047609</v>
      </c>
      <c r="T36" s="1" t="b">
        <f t="shared" si="4"/>
        <v>1</v>
      </c>
    </row>
    <row r="37" spans="1:20" x14ac:dyDescent="0.3">
      <c r="A37" t="s">
        <v>14</v>
      </c>
      <c r="B37" s="1">
        <v>43431</v>
      </c>
      <c r="C37" s="1">
        <v>43461</v>
      </c>
      <c r="D37">
        <v>800.1</v>
      </c>
      <c r="E37">
        <v>810</v>
      </c>
      <c r="F37">
        <v>781.05</v>
      </c>
      <c r="G37">
        <v>790.3</v>
      </c>
      <c r="H37">
        <v>788.5</v>
      </c>
      <c r="I37">
        <v>790.3</v>
      </c>
      <c r="J37">
        <v>5892</v>
      </c>
      <c r="K37">
        <v>46709.01</v>
      </c>
      <c r="L37">
        <v>7204000</v>
      </c>
      <c r="M37">
        <v>4227000</v>
      </c>
      <c r="N37">
        <v>787.45</v>
      </c>
      <c r="O37" s="18">
        <f t="shared" si="1"/>
        <v>-1.1321698880340361E-2</v>
      </c>
      <c r="P37" s="15">
        <v>1.8547945205479453E-2</v>
      </c>
      <c r="Q37" s="17">
        <f t="shared" si="0"/>
        <v>1.8547945205479453E-4</v>
      </c>
      <c r="R37" s="17">
        <f t="shared" si="2"/>
        <v>-1.1507178332395156E-2</v>
      </c>
      <c r="S37" s="15">
        <f t="shared" si="3"/>
        <v>-0.50599708422071632</v>
      </c>
      <c r="T37" s="1" t="b">
        <f t="shared" si="4"/>
        <v>1</v>
      </c>
    </row>
    <row r="38" spans="1:20" x14ac:dyDescent="0.3">
      <c r="A38" t="s">
        <v>14</v>
      </c>
      <c r="B38" s="1">
        <v>43432</v>
      </c>
      <c r="C38" s="1">
        <v>43461</v>
      </c>
      <c r="D38">
        <v>786.05</v>
      </c>
      <c r="E38">
        <v>795</v>
      </c>
      <c r="F38">
        <v>780.25</v>
      </c>
      <c r="G38">
        <v>791.15</v>
      </c>
      <c r="H38">
        <v>790</v>
      </c>
      <c r="I38">
        <v>791.15</v>
      </c>
      <c r="J38">
        <v>8149</v>
      </c>
      <c r="K38">
        <v>64302.86</v>
      </c>
      <c r="L38">
        <v>13048000</v>
      </c>
      <c r="M38">
        <v>5844000</v>
      </c>
      <c r="N38">
        <v>790</v>
      </c>
      <c r="O38" s="18">
        <f t="shared" si="1"/>
        <v>1.0755409338226278E-3</v>
      </c>
      <c r="P38" s="15">
        <v>1.8493150684931507E-2</v>
      </c>
      <c r="Q38" s="17">
        <f t="shared" si="0"/>
        <v>1.8493150684931506E-4</v>
      </c>
      <c r="R38" s="17">
        <f t="shared" si="2"/>
        <v>8.9060942697331271E-4</v>
      </c>
      <c r="S38" s="15">
        <f t="shared" si="3"/>
        <v>3.9162143855832617E-2</v>
      </c>
      <c r="T38" s="1" t="b">
        <f t="shared" si="4"/>
        <v>1</v>
      </c>
    </row>
    <row r="39" spans="1:20" x14ac:dyDescent="0.3">
      <c r="A39" t="s">
        <v>14</v>
      </c>
      <c r="B39" s="1">
        <v>43433</v>
      </c>
      <c r="C39" s="1">
        <v>43461</v>
      </c>
      <c r="D39">
        <v>793.35</v>
      </c>
      <c r="E39">
        <v>808.5</v>
      </c>
      <c r="F39">
        <v>791.45</v>
      </c>
      <c r="G39">
        <v>795.45</v>
      </c>
      <c r="H39">
        <v>796.4</v>
      </c>
      <c r="I39">
        <v>795.45</v>
      </c>
      <c r="J39">
        <v>8274</v>
      </c>
      <c r="K39">
        <v>66086.61</v>
      </c>
      <c r="L39">
        <v>16472000</v>
      </c>
      <c r="M39">
        <v>3424000</v>
      </c>
      <c r="N39">
        <v>792.15</v>
      </c>
      <c r="O39" s="18">
        <f t="shared" si="1"/>
        <v>5.4351260822853671E-3</v>
      </c>
      <c r="P39" s="15">
        <v>1.8520547945205478E-2</v>
      </c>
      <c r="Q39" s="17">
        <f t="shared" si="0"/>
        <v>1.8520547945205477E-4</v>
      </c>
      <c r="R39" s="17">
        <f t="shared" si="2"/>
        <v>5.2499206028333127E-3</v>
      </c>
      <c r="S39" s="15">
        <f t="shared" si="3"/>
        <v>0.23085107753526898</v>
      </c>
      <c r="T39" s="1" t="b">
        <f t="shared" si="4"/>
        <v>1</v>
      </c>
    </row>
    <row r="40" spans="1:20" x14ac:dyDescent="0.3">
      <c r="A40" t="s">
        <v>14</v>
      </c>
      <c r="B40" s="1">
        <v>43434</v>
      </c>
      <c r="C40" s="1">
        <v>43496</v>
      </c>
      <c r="D40">
        <v>802.6</v>
      </c>
      <c r="E40">
        <v>819.5</v>
      </c>
      <c r="F40">
        <v>801.5</v>
      </c>
      <c r="G40">
        <v>817.7</v>
      </c>
      <c r="H40">
        <v>816.05</v>
      </c>
      <c r="I40">
        <v>817.7</v>
      </c>
      <c r="J40">
        <v>46</v>
      </c>
      <c r="K40">
        <v>372.3</v>
      </c>
      <c r="L40">
        <v>67000</v>
      </c>
      <c r="M40">
        <v>20000</v>
      </c>
      <c r="N40">
        <v>810.7</v>
      </c>
      <c r="O40" s="18">
        <f t="shared" si="1"/>
        <v>2.7971588409076622E-2</v>
      </c>
      <c r="P40" s="15">
        <v>1.8493150684931507E-2</v>
      </c>
      <c r="Q40" s="17">
        <f t="shared" si="0"/>
        <v>1.8493150684931506E-4</v>
      </c>
      <c r="R40" s="17">
        <f t="shared" si="2"/>
        <v>2.7786656902227307E-2</v>
      </c>
      <c r="S40" s="15">
        <f t="shared" si="3"/>
        <v>1.2218431805464123</v>
      </c>
      <c r="T40" s="1" t="b">
        <f t="shared" si="4"/>
        <v>1</v>
      </c>
    </row>
    <row r="41" spans="1:20" x14ac:dyDescent="0.3">
      <c r="A41" t="s">
        <v>14</v>
      </c>
      <c r="B41" s="1">
        <v>43437</v>
      </c>
      <c r="C41" s="1">
        <v>43496</v>
      </c>
      <c r="D41">
        <v>821.15</v>
      </c>
      <c r="E41">
        <v>821.15</v>
      </c>
      <c r="F41">
        <v>805</v>
      </c>
      <c r="G41">
        <v>806.85</v>
      </c>
      <c r="H41">
        <v>805</v>
      </c>
      <c r="I41">
        <v>806.85</v>
      </c>
      <c r="J41">
        <v>62</v>
      </c>
      <c r="K41">
        <v>503.4</v>
      </c>
      <c r="L41">
        <v>66000</v>
      </c>
      <c r="M41">
        <v>-1000</v>
      </c>
      <c r="N41">
        <v>804.85</v>
      </c>
      <c r="O41" s="18">
        <f t="shared" si="1"/>
        <v>-1.3268925033630943E-2</v>
      </c>
      <c r="P41" s="15">
        <v>1.8547945205479453E-2</v>
      </c>
      <c r="Q41" s="17">
        <f t="shared" si="0"/>
        <v>1.8547945205479453E-4</v>
      </c>
      <c r="R41" s="17">
        <f t="shared" si="2"/>
        <v>-1.3454404485685738E-2</v>
      </c>
      <c r="S41" s="15">
        <f t="shared" si="3"/>
        <v>-0.5916210945056315</v>
      </c>
      <c r="T41" s="1" t="b">
        <f t="shared" si="4"/>
        <v>1</v>
      </c>
    </row>
    <row r="42" spans="1:20" x14ac:dyDescent="0.3">
      <c r="A42" t="s">
        <v>14</v>
      </c>
      <c r="B42" s="1">
        <v>43438</v>
      </c>
      <c r="C42" s="1">
        <v>43496</v>
      </c>
      <c r="D42">
        <v>807</v>
      </c>
      <c r="E42">
        <v>836.3</v>
      </c>
      <c r="F42">
        <v>807</v>
      </c>
      <c r="G42">
        <v>829.55</v>
      </c>
      <c r="H42">
        <v>829.3</v>
      </c>
      <c r="I42">
        <v>829.55</v>
      </c>
      <c r="J42">
        <v>108</v>
      </c>
      <c r="K42">
        <v>890.22</v>
      </c>
      <c r="L42">
        <v>80000</v>
      </c>
      <c r="M42">
        <v>14000</v>
      </c>
      <c r="N42">
        <v>823.55</v>
      </c>
      <c r="O42" s="18">
        <f t="shared" si="1"/>
        <v>2.813410175373357E-2</v>
      </c>
      <c r="P42" s="15">
        <v>1.8520547945205478E-2</v>
      </c>
      <c r="Q42" s="17">
        <f t="shared" si="0"/>
        <v>1.8520547945205477E-4</v>
      </c>
      <c r="R42" s="17">
        <f t="shared" si="2"/>
        <v>2.7948896274281515E-2</v>
      </c>
      <c r="S42" s="15">
        <f t="shared" si="3"/>
        <v>1.2289772186949408</v>
      </c>
      <c r="T42" s="1" t="b">
        <f t="shared" si="4"/>
        <v>1</v>
      </c>
    </row>
    <row r="43" spans="1:20" x14ac:dyDescent="0.3">
      <c r="A43" t="s">
        <v>14</v>
      </c>
      <c r="B43" s="1">
        <v>43439</v>
      </c>
      <c r="C43" s="1">
        <v>43496</v>
      </c>
      <c r="D43">
        <v>831.7</v>
      </c>
      <c r="E43">
        <v>831.7</v>
      </c>
      <c r="F43">
        <v>800.9</v>
      </c>
      <c r="G43">
        <v>804.15</v>
      </c>
      <c r="H43">
        <v>803.5</v>
      </c>
      <c r="I43">
        <v>804.15</v>
      </c>
      <c r="J43">
        <v>145</v>
      </c>
      <c r="K43">
        <v>1181.72</v>
      </c>
      <c r="L43">
        <v>105000</v>
      </c>
      <c r="M43">
        <v>25000</v>
      </c>
      <c r="N43">
        <v>796.35</v>
      </c>
      <c r="O43" s="18">
        <f t="shared" si="1"/>
        <v>-3.0619010306792815E-2</v>
      </c>
      <c r="P43" s="15">
        <v>1.8410958904109587E-2</v>
      </c>
      <c r="Q43" s="17">
        <f t="shared" si="0"/>
        <v>1.8410958904109588E-4</v>
      </c>
      <c r="R43" s="17">
        <f t="shared" si="2"/>
        <v>-3.0803119895833911E-2</v>
      </c>
      <c r="S43" s="15">
        <f t="shared" si="3"/>
        <v>-1.3544839926843206</v>
      </c>
      <c r="T43" s="1" t="b">
        <f t="shared" si="4"/>
        <v>1</v>
      </c>
    </row>
    <row r="44" spans="1:20" x14ac:dyDescent="0.3">
      <c r="A44" t="s">
        <v>14</v>
      </c>
      <c r="B44" s="1">
        <v>43440</v>
      </c>
      <c r="C44" s="1">
        <v>43496</v>
      </c>
      <c r="D44">
        <v>792</v>
      </c>
      <c r="E44">
        <v>797.05</v>
      </c>
      <c r="F44">
        <v>754.8</v>
      </c>
      <c r="G44">
        <v>757.8</v>
      </c>
      <c r="H44">
        <v>755</v>
      </c>
      <c r="I44">
        <v>757.8</v>
      </c>
      <c r="J44">
        <v>331</v>
      </c>
      <c r="K44">
        <v>2555.35</v>
      </c>
      <c r="L44">
        <v>173000</v>
      </c>
      <c r="M44">
        <v>68000</v>
      </c>
      <c r="N44">
        <v>752.35</v>
      </c>
      <c r="O44" s="18">
        <f t="shared" si="1"/>
        <v>-5.7638500279798575E-2</v>
      </c>
      <c r="P44" s="15">
        <v>1.8383561643835616E-2</v>
      </c>
      <c r="Q44" s="17">
        <f t="shared" si="0"/>
        <v>1.8383561643835618E-4</v>
      </c>
      <c r="R44" s="17">
        <f t="shared" si="2"/>
        <v>-5.7822335896236934E-2</v>
      </c>
      <c r="S44" s="15">
        <f t="shared" si="3"/>
        <v>-2.5425810325681177</v>
      </c>
      <c r="T44" s="1" t="b">
        <f t="shared" si="4"/>
        <v>1</v>
      </c>
    </row>
    <row r="45" spans="1:20" x14ac:dyDescent="0.3">
      <c r="A45" t="s">
        <v>14</v>
      </c>
      <c r="B45" s="1">
        <v>43441</v>
      </c>
      <c r="C45" s="1">
        <v>43496</v>
      </c>
      <c r="D45">
        <v>756.95</v>
      </c>
      <c r="E45">
        <v>774.7</v>
      </c>
      <c r="F45">
        <v>743</v>
      </c>
      <c r="G45">
        <v>758.3</v>
      </c>
      <c r="H45">
        <v>760.55</v>
      </c>
      <c r="I45">
        <v>758.3</v>
      </c>
      <c r="J45">
        <v>226</v>
      </c>
      <c r="K45">
        <v>1715.7</v>
      </c>
      <c r="L45">
        <v>165000</v>
      </c>
      <c r="M45">
        <v>-8000</v>
      </c>
      <c r="N45">
        <v>751.35</v>
      </c>
      <c r="O45" s="18">
        <f t="shared" si="1"/>
        <v>6.5980469780944841E-4</v>
      </c>
      <c r="P45" s="15">
        <v>1.8328767123287671E-2</v>
      </c>
      <c r="Q45" s="17">
        <f t="shared" si="0"/>
        <v>1.832876712328767E-4</v>
      </c>
      <c r="R45" s="17">
        <f t="shared" si="2"/>
        <v>4.765170265765717E-4</v>
      </c>
      <c r="S45" s="15">
        <f t="shared" si="3"/>
        <v>2.0953549086006371E-2</v>
      </c>
      <c r="T45" s="1" t="b">
        <f t="shared" si="4"/>
        <v>1</v>
      </c>
    </row>
    <row r="46" spans="1:20" x14ac:dyDescent="0.3">
      <c r="A46" t="s">
        <v>14</v>
      </c>
      <c r="B46" s="1">
        <v>43444</v>
      </c>
      <c r="C46" s="1">
        <v>43496</v>
      </c>
      <c r="D46">
        <v>754.95</v>
      </c>
      <c r="E46">
        <v>758.9</v>
      </c>
      <c r="F46">
        <v>730.8</v>
      </c>
      <c r="G46">
        <v>738.75</v>
      </c>
      <c r="H46">
        <v>738</v>
      </c>
      <c r="I46">
        <v>738.75</v>
      </c>
      <c r="J46">
        <v>176</v>
      </c>
      <c r="K46">
        <v>1306.57</v>
      </c>
      <c r="L46">
        <v>189000</v>
      </c>
      <c r="M46">
        <v>24000</v>
      </c>
      <c r="N46">
        <v>733.3</v>
      </c>
      <c r="O46" s="18">
        <f t="shared" si="1"/>
        <v>-2.5781353026506602E-2</v>
      </c>
      <c r="P46" s="15">
        <v>1.8383561643835616E-2</v>
      </c>
      <c r="Q46" s="17">
        <f t="shared" si="0"/>
        <v>1.8383561643835618E-4</v>
      </c>
      <c r="R46" s="17">
        <f t="shared" si="2"/>
        <v>-2.5965188642944958E-2</v>
      </c>
      <c r="S46" s="15">
        <f t="shared" si="3"/>
        <v>-1.1417490339559497</v>
      </c>
      <c r="T46" s="1" t="b">
        <f t="shared" si="4"/>
        <v>1</v>
      </c>
    </row>
    <row r="47" spans="1:20" x14ac:dyDescent="0.3">
      <c r="A47" t="s">
        <v>14</v>
      </c>
      <c r="B47" s="1">
        <v>43445</v>
      </c>
      <c r="C47" s="1">
        <v>43496</v>
      </c>
      <c r="D47">
        <v>731.65</v>
      </c>
      <c r="E47">
        <v>748.45</v>
      </c>
      <c r="F47">
        <v>731.65</v>
      </c>
      <c r="G47">
        <v>741.1</v>
      </c>
      <c r="H47">
        <v>742.9</v>
      </c>
      <c r="I47">
        <v>741.1</v>
      </c>
      <c r="J47">
        <v>218</v>
      </c>
      <c r="K47">
        <v>1615.64</v>
      </c>
      <c r="L47">
        <v>229000</v>
      </c>
      <c r="M47">
        <v>40000</v>
      </c>
      <c r="N47">
        <v>734.55</v>
      </c>
      <c r="O47" s="18">
        <f t="shared" si="1"/>
        <v>3.1810490693739732E-3</v>
      </c>
      <c r="P47" s="15">
        <v>1.8383561643835616E-2</v>
      </c>
      <c r="Q47" s="17">
        <f t="shared" si="0"/>
        <v>1.8383561643835618E-4</v>
      </c>
      <c r="R47" s="17">
        <f t="shared" si="2"/>
        <v>2.9972134529356168E-3</v>
      </c>
      <c r="S47" s="15">
        <f t="shared" si="3"/>
        <v>0.13179436558335314</v>
      </c>
      <c r="T47" s="1" t="b">
        <f t="shared" si="4"/>
        <v>1</v>
      </c>
    </row>
    <row r="48" spans="1:20" x14ac:dyDescent="0.3">
      <c r="A48" t="s">
        <v>14</v>
      </c>
      <c r="B48" s="1">
        <v>43446</v>
      </c>
      <c r="C48" s="1">
        <v>43496</v>
      </c>
      <c r="D48">
        <v>748.15</v>
      </c>
      <c r="E48">
        <v>752.95</v>
      </c>
      <c r="F48">
        <v>736.7</v>
      </c>
      <c r="G48">
        <v>747.7</v>
      </c>
      <c r="H48">
        <v>748.1</v>
      </c>
      <c r="I48">
        <v>747.7</v>
      </c>
      <c r="J48">
        <v>150</v>
      </c>
      <c r="K48">
        <v>1120.22</v>
      </c>
      <c r="L48">
        <v>246000</v>
      </c>
      <c r="M48">
        <v>17000</v>
      </c>
      <c r="N48">
        <v>740</v>
      </c>
      <c r="O48" s="18">
        <f t="shared" si="1"/>
        <v>8.9056807448387836E-3</v>
      </c>
      <c r="P48" s="15">
        <v>1.8356164383561645E-2</v>
      </c>
      <c r="Q48" s="17">
        <f t="shared" si="0"/>
        <v>1.8356164383561647E-4</v>
      </c>
      <c r="R48" s="17">
        <f t="shared" si="2"/>
        <v>8.7221191010031663E-3</v>
      </c>
      <c r="S48" s="15">
        <f t="shared" si="3"/>
        <v>0.38353162746325486</v>
      </c>
      <c r="T48" s="1" t="b">
        <f t="shared" si="4"/>
        <v>1</v>
      </c>
    </row>
    <row r="49" spans="1:20" x14ac:dyDescent="0.3">
      <c r="A49" t="s">
        <v>14</v>
      </c>
      <c r="B49" s="1">
        <v>43447</v>
      </c>
      <c r="C49" s="1">
        <v>43496</v>
      </c>
      <c r="D49">
        <v>750.5</v>
      </c>
      <c r="E49">
        <v>764.15</v>
      </c>
      <c r="F49">
        <v>749.05</v>
      </c>
      <c r="G49">
        <v>754.8</v>
      </c>
      <c r="H49">
        <v>752.95</v>
      </c>
      <c r="I49">
        <v>754.8</v>
      </c>
      <c r="J49">
        <v>100</v>
      </c>
      <c r="K49">
        <v>755.79</v>
      </c>
      <c r="L49">
        <v>270000</v>
      </c>
      <c r="M49">
        <v>24000</v>
      </c>
      <c r="N49">
        <v>750.6</v>
      </c>
      <c r="O49" s="18">
        <f t="shared" si="1"/>
        <v>9.4957870803797084E-3</v>
      </c>
      <c r="P49" s="15">
        <v>1.8356164383561645E-2</v>
      </c>
      <c r="Q49" s="17">
        <f t="shared" si="0"/>
        <v>1.8356164383561647E-4</v>
      </c>
      <c r="R49" s="17">
        <f t="shared" si="2"/>
        <v>9.3122254365440912E-3</v>
      </c>
      <c r="S49" s="15">
        <f t="shared" si="3"/>
        <v>0.40947995958593336</v>
      </c>
      <c r="T49" s="1" t="b">
        <f t="shared" si="4"/>
        <v>1</v>
      </c>
    </row>
    <row r="50" spans="1:20" x14ac:dyDescent="0.3">
      <c r="A50" t="s">
        <v>14</v>
      </c>
      <c r="B50" s="1">
        <v>43448</v>
      </c>
      <c r="C50" s="1">
        <v>43496</v>
      </c>
      <c r="D50">
        <v>748</v>
      </c>
      <c r="E50">
        <v>751.6</v>
      </c>
      <c r="F50">
        <v>721.2</v>
      </c>
      <c r="G50">
        <v>732.65</v>
      </c>
      <c r="H50">
        <v>731.45</v>
      </c>
      <c r="I50">
        <v>732.65</v>
      </c>
      <c r="J50">
        <v>539</v>
      </c>
      <c r="K50">
        <v>3953.93</v>
      </c>
      <c r="L50">
        <v>380000</v>
      </c>
      <c r="M50">
        <v>110000</v>
      </c>
      <c r="N50">
        <v>726.2</v>
      </c>
      <c r="O50" s="18">
        <f t="shared" si="1"/>
        <v>-2.9345521992580788E-2</v>
      </c>
      <c r="P50" s="15">
        <v>1.8301369863013697E-2</v>
      </c>
      <c r="Q50" s="17">
        <f t="shared" si="0"/>
        <v>1.8301369863013697E-4</v>
      </c>
      <c r="R50" s="17">
        <f t="shared" si="2"/>
        <v>-2.9528535691210923E-2</v>
      </c>
      <c r="S50" s="15">
        <f t="shared" si="3"/>
        <v>-1.2984375951658793</v>
      </c>
      <c r="T50" s="1" t="b">
        <f t="shared" si="4"/>
        <v>1</v>
      </c>
    </row>
    <row r="51" spans="1:20" x14ac:dyDescent="0.3">
      <c r="A51" t="s">
        <v>14</v>
      </c>
      <c r="B51" s="1">
        <v>43451</v>
      </c>
      <c r="C51" s="1">
        <v>43496</v>
      </c>
      <c r="D51">
        <v>744</v>
      </c>
      <c r="E51">
        <v>757</v>
      </c>
      <c r="F51">
        <v>739.85</v>
      </c>
      <c r="G51">
        <v>752.15</v>
      </c>
      <c r="H51">
        <v>751.75</v>
      </c>
      <c r="I51">
        <v>752.15</v>
      </c>
      <c r="J51">
        <v>807</v>
      </c>
      <c r="K51">
        <v>6036.1</v>
      </c>
      <c r="L51">
        <v>639000</v>
      </c>
      <c r="M51">
        <v>259000</v>
      </c>
      <c r="N51">
        <v>745.65</v>
      </c>
      <c r="O51" s="18">
        <f t="shared" si="1"/>
        <v>2.6615710093496212E-2</v>
      </c>
      <c r="P51" s="15">
        <v>1.8383561643835616E-2</v>
      </c>
      <c r="Q51" s="17">
        <f t="shared" si="0"/>
        <v>1.8383561643835618E-4</v>
      </c>
      <c r="R51" s="17">
        <f t="shared" si="2"/>
        <v>2.6431874477057856E-2</v>
      </c>
      <c r="S51" s="15">
        <f t="shared" si="3"/>
        <v>1.1622702829091749</v>
      </c>
      <c r="T51" s="1" t="b">
        <f t="shared" si="4"/>
        <v>1</v>
      </c>
    </row>
    <row r="52" spans="1:20" x14ac:dyDescent="0.3">
      <c r="A52" t="s">
        <v>14</v>
      </c>
      <c r="B52" s="1">
        <v>43452</v>
      </c>
      <c r="C52" s="1">
        <v>43496</v>
      </c>
      <c r="D52">
        <v>745</v>
      </c>
      <c r="E52">
        <v>747</v>
      </c>
      <c r="F52">
        <v>735.1</v>
      </c>
      <c r="G52">
        <v>741.6</v>
      </c>
      <c r="H52">
        <v>740.8</v>
      </c>
      <c r="I52">
        <v>741.6</v>
      </c>
      <c r="J52">
        <v>408</v>
      </c>
      <c r="K52">
        <v>3024.91</v>
      </c>
      <c r="L52">
        <v>714000</v>
      </c>
      <c r="M52">
        <v>75000</v>
      </c>
      <c r="N52">
        <v>735.7</v>
      </c>
      <c r="O52" s="18">
        <f t="shared" si="1"/>
        <v>-1.4026457488532812E-2</v>
      </c>
      <c r="P52" s="15">
        <v>1.8356164383561645E-2</v>
      </c>
      <c r="Q52" s="17">
        <f t="shared" si="0"/>
        <v>1.8356164383561647E-4</v>
      </c>
      <c r="R52" s="17">
        <f t="shared" si="2"/>
        <v>-1.421001913236843E-2</v>
      </c>
      <c r="S52" s="15">
        <f t="shared" si="3"/>
        <v>-0.62484720754322498</v>
      </c>
      <c r="T52" s="1" t="b">
        <f t="shared" si="4"/>
        <v>1</v>
      </c>
    </row>
    <row r="53" spans="1:20" x14ac:dyDescent="0.3">
      <c r="A53" t="s">
        <v>14</v>
      </c>
      <c r="B53" s="1">
        <v>43453</v>
      </c>
      <c r="C53" s="1">
        <v>43496</v>
      </c>
      <c r="D53">
        <v>741.1</v>
      </c>
      <c r="E53">
        <v>746</v>
      </c>
      <c r="F53">
        <v>736</v>
      </c>
      <c r="G53">
        <v>740.1</v>
      </c>
      <c r="H53">
        <v>740.4</v>
      </c>
      <c r="I53">
        <v>740.1</v>
      </c>
      <c r="J53">
        <v>328</v>
      </c>
      <c r="K53">
        <v>2430.1999999999998</v>
      </c>
      <c r="L53">
        <v>808000</v>
      </c>
      <c r="M53">
        <v>94000</v>
      </c>
      <c r="N53">
        <v>734.35</v>
      </c>
      <c r="O53" s="18">
        <f t="shared" si="1"/>
        <v>-2.0226537216828477E-3</v>
      </c>
      <c r="P53" s="15">
        <v>1.821917808219178E-2</v>
      </c>
      <c r="Q53" s="17">
        <f t="shared" si="0"/>
        <v>1.8219178082191782E-4</v>
      </c>
      <c r="R53" s="17">
        <f t="shared" si="2"/>
        <v>-2.2048455025047656E-3</v>
      </c>
      <c r="S53" s="15">
        <f t="shared" si="3"/>
        <v>-9.6952125290679828E-2</v>
      </c>
      <c r="T53" s="1" t="b">
        <f t="shared" si="4"/>
        <v>1</v>
      </c>
    </row>
    <row r="54" spans="1:20" x14ac:dyDescent="0.3">
      <c r="A54" t="s">
        <v>14</v>
      </c>
      <c r="B54" s="1">
        <v>43454</v>
      </c>
      <c r="C54" s="1">
        <v>43496</v>
      </c>
      <c r="D54">
        <v>730.75</v>
      </c>
      <c r="E54">
        <v>741.75</v>
      </c>
      <c r="F54">
        <v>726.45</v>
      </c>
      <c r="G54">
        <v>731.6</v>
      </c>
      <c r="H54">
        <v>732.4</v>
      </c>
      <c r="I54">
        <v>731.6</v>
      </c>
      <c r="J54">
        <v>1865</v>
      </c>
      <c r="K54">
        <v>13718.56</v>
      </c>
      <c r="L54">
        <v>2098000</v>
      </c>
      <c r="M54">
        <v>1290000</v>
      </c>
      <c r="N54">
        <v>725.6</v>
      </c>
      <c r="O54" s="18">
        <f t="shared" si="1"/>
        <v>-1.1484934468315092E-2</v>
      </c>
      <c r="P54" s="15">
        <v>1.8164383561643835E-2</v>
      </c>
      <c r="Q54" s="17">
        <f t="shared" si="0"/>
        <v>1.8164383561643834E-4</v>
      </c>
      <c r="R54" s="17">
        <f t="shared" si="2"/>
        <v>-1.166657830393153E-2</v>
      </c>
      <c r="S54" s="15">
        <f t="shared" si="3"/>
        <v>-0.5130062674012017</v>
      </c>
      <c r="T54" s="1" t="b">
        <f t="shared" si="4"/>
        <v>1</v>
      </c>
    </row>
    <row r="55" spans="1:20" x14ac:dyDescent="0.3">
      <c r="A55" t="s">
        <v>14</v>
      </c>
      <c r="B55" s="1">
        <v>43455</v>
      </c>
      <c r="C55" s="1">
        <v>43496</v>
      </c>
      <c r="D55">
        <v>734.25</v>
      </c>
      <c r="E55">
        <v>737.5</v>
      </c>
      <c r="F55">
        <v>720</v>
      </c>
      <c r="G55">
        <v>725.4</v>
      </c>
      <c r="H55">
        <v>722.5</v>
      </c>
      <c r="I55">
        <v>725.4</v>
      </c>
      <c r="J55">
        <v>4094</v>
      </c>
      <c r="K55">
        <v>29704.73</v>
      </c>
      <c r="L55">
        <v>5364000</v>
      </c>
      <c r="M55">
        <v>3266000</v>
      </c>
      <c r="N55">
        <v>720.65</v>
      </c>
      <c r="O55" s="18">
        <f t="shared" si="1"/>
        <v>-8.4745762711865031E-3</v>
      </c>
      <c r="P55" s="15">
        <v>1.8164383561643835E-2</v>
      </c>
      <c r="Q55" s="17">
        <f t="shared" si="0"/>
        <v>1.8164383561643834E-4</v>
      </c>
      <c r="R55" s="17">
        <f t="shared" si="2"/>
        <v>-8.6562201068029407E-3</v>
      </c>
      <c r="S55" s="15">
        <f t="shared" si="3"/>
        <v>-0.38063389719826718</v>
      </c>
      <c r="T55" s="1" t="b">
        <f t="shared" si="4"/>
        <v>1</v>
      </c>
    </row>
    <row r="56" spans="1:20" x14ac:dyDescent="0.3">
      <c r="A56" t="s">
        <v>14</v>
      </c>
      <c r="B56" s="1">
        <v>43458</v>
      </c>
      <c r="C56" s="1">
        <v>43496</v>
      </c>
      <c r="D56">
        <v>729.65</v>
      </c>
      <c r="E56">
        <v>744</v>
      </c>
      <c r="F56">
        <v>717.5</v>
      </c>
      <c r="G56">
        <v>719.95</v>
      </c>
      <c r="H56">
        <v>719</v>
      </c>
      <c r="I56">
        <v>719.95</v>
      </c>
      <c r="J56">
        <v>9852</v>
      </c>
      <c r="K56">
        <v>71771.11</v>
      </c>
      <c r="L56">
        <v>12399000</v>
      </c>
      <c r="M56">
        <v>7035000</v>
      </c>
      <c r="N56">
        <v>715.4</v>
      </c>
      <c r="O56" s="18">
        <f t="shared" si="1"/>
        <v>-7.5130962227735482E-3</v>
      </c>
      <c r="P56" s="15">
        <v>1.8246575342465755E-2</v>
      </c>
      <c r="Q56" s="17">
        <f t="shared" si="0"/>
        <v>1.8246575342465755E-4</v>
      </c>
      <c r="R56" s="17">
        <f t="shared" si="2"/>
        <v>-7.6955619761982057E-3</v>
      </c>
      <c r="S56" s="15">
        <f t="shared" si="3"/>
        <v>-0.33839155081431721</v>
      </c>
      <c r="T56" s="1" t="b">
        <f t="shared" si="4"/>
        <v>1</v>
      </c>
    </row>
    <row r="57" spans="1:20" x14ac:dyDescent="0.3">
      <c r="A57" t="s">
        <v>14</v>
      </c>
      <c r="B57" s="1">
        <v>43460</v>
      </c>
      <c r="C57" s="1">
        <v>43496</v>
      </c>
      <c r="D57">
        <v>720.7</v>
      </c>
      <c r="E57">
        <v>724.65</v>
      </c>
      <c r="F57">
        <v>702</v>
      </c>
      <c r="G57">
        <v>722.7</v>
      </c>
      <c r="H57">
        <v>723.1</v>
      </c>
      <c r="I57">
        <v>722.7</v>
      </c>
      <c r="J57">
        <v>7916</v>
      </c>
      <c r="K57">
        <v>56661.46</v>
      </c>
      <c r="L57">
        <v>17665000</v>
      </c>
      <c r="M57">
        <v>5266000</v>
      </c>
      <c r="N57">
        <v>718.5</v>
      </c>
      <c r="O57" s="18">
        <f t="shared" si="1"/>
        <v>3.819709702062643E-3</v>
      </c>
      <c r="P57" s="15">
        <v>1.8246575342465755E-2</v>
      </c>
      <c r="Q57" s="17">
        <f t="shared" si="0"/>
        <v>1.8246575342465755E-4</v>
      </c>
      <c r="R57" s="17">
        <f t="shared" si="2"/>
        <v>3.6372439486379855E-3</v>
      </c>
      <c r="S57" s="15">
        <f t="shared" si="3"/>
        <v>0.15993797779504726</v>
      </c>
      <c r="T57" s="1" t="b">
        <f t="shared" si="4"/>
        <v>1</v>
      </c>
    </row>
    <row r="58" spans="1:20" x14ac:dyDescent="0.3">
      <c r="A58" t="s">
        <v>14</v>
      </c>
      <c r="B58" s="1">
        <v>43461</v>
      </c>
      <c r="C58" s="1">
        <v>43496</v>
      </c>
      <c r="D58">
        <v>726</v>
      </c>
      <c r="E58">
        <v>730.9</v>
      </c>
      <c r="F58">
        <v>714.5</v>
      </c>
      <c r="G58">
        <v>716.2</v>
      </c>
      <c r="H58">
        <v>716.35</v>
      </c>
      <c r="I58">
        <v>716.2</v>
      </c>
      <c r="J58">
        <v>6511</v>
      </c>
      <c r="K58">
        <v>47103.97</v>
      </c>
      <c r="L58">
        <v>21155000</v>
      </c>
      <c r="M58">
        <v>3490000</v>
      </c>
      <c r="N58">
        <v>711.85</v>
      </c>
      <c r="O58" s="18">
        <f t="shared" si="1"/>
        <v>-8.9940500899405012E-3</v>
      </c>
      <c r="P58" s="15">
        <v>1.8273972602739726E-2</v>
      </c>
      <c r="Q58" s="17">
        <f t="shared" si="0"/>
        <v>1.8273972602739726E-4</v>
      </c>
      <c r="R58" s="17">
        <f t="shared" si="2"/>
        <v>-9.1767898159678986E-3</v>
      </c>
      <c r="S58" s="15">
        <f t="shared" si="3"/>
        <v>-0.40352454400692478</v>
      </c>
      <c r="T58" s="1" t="b">
        <f t="shared" si="4"/>
        <v>1</v>
      </c>
    </row>
    <row r="59" spans="1:20" x14ac:dyDescent="0.3">
      <c r="A59" t="s">
        <v>14</v>
      </c>
      <c r="B59" s="1">
        <v>43462</v>
      </c>
      <c r="C59" s="1">
        <v>43524</v>
      </c>
      <c r="D59">
        <v>723.35</v>
      </c>
      <c r="E59">
        <v>733.65</v>
      </c>
      <c r="F59">
        <v>722.55</v>
      </c>
      <c r="G59">
        <v>729.6</v>
      </c>
      <c r="H59">
        <v>729.15</v>
      </c>
      <c r="I59">
        <v>729.6</v>
      </c>
      <c r="J59">
        <v>90</v>
      </c>
      <c r="K59">
        <v>656.05</v>
      </c>
      <c r="L59">
        <v>105000</v>
      </c>
      <c r="M59">
        <v>48000</v>
      </c>
      <c r="N59">
        <v>723.95</v>
      </c>
      <c r="O59" s="18">
        <f t="shared" si="1"/>
        <v>1.8709857581681061E-2</v>
      </c>
      <c r="P59" s="15">
        <v>1.8273972602739726E-2</v>
      </c>
      <c r="Q59" s="17">
        <f t="shared" si="0"/>
        <v>1.8273972602739726E-4</v>
      </c>
      <c r="R59" s="17">
        <f t="shared" si="2"/>
        <v>1.8527117855653665E-2</v>
      </c>
      <c r="S59" s="15">
        <f t="shared" si="3"/>
        <v>0.81467996264406883</v>
      </c>
      <c r="T59" s="1" t="b">
        <f t="shared" si="4"/>
        <v>1</v>
      </c>
    </row>
    <row r="60" spans="1:20" x14ac:dyDescent="0.3">
      <c r="A60" t="s">
        <v>14</v>
      </c>
      <c r="B60" s="1">
        <v>43465</v>
      </c>
      <c r="C60" s="1">
        <v>43524</v>
      </c>
      <c r="D60">
        <v>735.7</v>
      </c>
      <c r="E60">
        <v>739.4</v>
      </c>
      <c r="F60">
        <v>733.7</v>
      </c>
      <c r="G60">
        <v>739.05</v>
      </c>
      <c r="H60">
        <v>738.7</v>
      </c>
      <c r="I60">
        <v>739.05</v>
      </c>
      <c r="J60">
        <v>44</v>
      </c>
      <c r="K60">
        <v>323.82</v>
      </c>
      <c r="L60">
        <v>105000</v>
      </c>
      <c r="M60">
        <v>0</v>
      </c>
      <c r="N60">
        <v>732.95</v>
      </c>
      <c r="O60" s="18">
        <f t="shared" si="1"/>
        <v>1.2952302631578854E-2</v>
      </c>
      <c r="P60" s="15">
        <v>1.8273972602739726E-2</v>
      </c>
      <c r="Q60" s="17">
        <f t="shared" si="0"/>
        <v>1.8273972602739726E-4</v>
      </c>
      <c r="R60" s="17">
        <f t="shared" si="2"/>
        <v>1.2769562905551457E-2</v>
      </c>
      <c r="S60" s="15">
        <f t="shared" si="3"/>
        <v>0.56150703589879603</v>
      </c>
      <c r="T60" s="1" t="b">
        <f t="shared" si="4"/>
        <v>1</v>
      </c>
    </row>
    <row r="61" spans="1:20" x14ac:dyDescent="0.3">
      <c r="A61" t="s">
        <v>14</v>
      </c>
      <c r="B61" s="1">
        <v>43466</v>
      </c>
      <c r="C61" s="1">
        <v>43524</v>
      </c>
      <c r="D61">
        <v>738.75</v>
      </c>
      <c r="E61">
        <v>741.9</v>
      </c>
      <c r="F61">
        <v>738.75</v>
      </c>
      <c r="G61">
        <v>739.4</v>
      </c>
      <c r="H61">
        <v>739.4</v>
      </c>
      <c r="I61">
        <v>739.4</v>
      </c>
      <c r="J61">
        <v>12</v>
      </c>
      <c r="K61">
        <v>88.79</v>
      </c>
      <c r="L61">
        <v>105000</v>
      </c>
      <c r="M61">
        <v>0</v>
      </c>
      <c r="N61">
        <v>733.15</v>
      </c>
      <c r="O61" s="18">
        <f t="shared" si="1"/>
        <v>4.7358094851501623E-4</v>
      </c>
      <c r="P61" s="15">
        <v>1.8273972602739726E-2</v>
      </c>
      <c r="Q61" s="17">
        <f t="shared" si="0"/>
        <v>1.8273972602739726E-4</v>
      </c>
      <c r="R61" s="17">
        <f t="shared" si="2"/>
        <v>2.9084122248761895E-4</v>
      </c>
      <c r="S61" s="15">
        <f t="shared" si="3"/>
        <v>1.2788957144743603E-2</v>
      </c>
      <c r="T61" s="1" t="b">
        <f t="shared" si="4"/>
        <v>1</v>
      </c>
    </row>
    <row r="62" spans="1:20" x14ac:dyDescent="0.3">
      <c r="A62" t="s">
        <v>14</v>
      </c>
      <c r="B62" s="1">
        <v>43467</v>
      </c>
      <c r="C62" s="1">
        <v>43524</v>
      </c>
      <c r="D62">
        <v>732.75</v>
      </c>
      <c r="E62">
        <v>738.05</v>
      </c>
      <c r="F62">
        <v>725.4</v>
      </c>
      <c r="G62">
        <v>730.45</v>
      </c>
      <c r="H62">
        <v>727.45</v>
      </c>
      <c r="I62">
        <v>730.45</v>
      </c>
      <c r="J62">
        <v>89</v>
      </c>
      <c r="K62">
        <v>650.59</v>
      </c>
      <c r="L62">
        <v>87000</v>
      </c>
      <c r="M62">
        <v>-18000</v>
      </c>
      <c r="N62">
        <v>724.35</v>
      </c>
      <c r="O62" s="18">
        <f t="shared" si="1"/>
        <v>-1.2104408980254168E-2</v>
      </c>
      <c r="P62" s="15">
        <v>1.8027397260273973E-2</v>
      </c>
      <c r="Q62" s="17">
        <f t="shared" si="0"/>
        <v>1.8027397260273972E-4</v>
      </c>
      <c r="R62" s="17">
        <f t="shared" si="2"/>
        <v>-1.2284682952856908E-2</v>
      </c>
      <c r="S62" s="15">
        <f t="shared" si="3"/>
        <v>-0.54018574972651046</v>
      </c>
      <c r="T62" s="1" t="b">
        <f t="shared" si="4"/>
        <v>1</v>
      </c>
    </row>
    <row r="63" spans="1:20" x14ac:dyDescent="0.3">
      <c r="A63" t="s">
        <v>14</v>
      </c>
      <c r="B63" s="1">
        <v>43468</v>
      </c>
      <c r="C63" s="1">
        <v>43524</v>
      </c>
      <c r="D63">
        <v>725.5</v>
      </c>
      <c r="E63">
        <v>728.15</v>
      </c>
      <c r="F63">
        <v>715.5</v>
      </c>
      <c r="G63">
        <v>719.45</v>
      </c>
      <c r="H63">
        <v>717.7</v>
      </c>
      <c r="I63">
        <v>719.45</v>
      </c>
      <c r="J63">
        <v>60</v>
      </c>
      <c r="K63">
        <v>434.05</v>
      </c>
      <c r="L63">
        <v>86000</v>
      </c>
      <c r="M63">
        <v>-1000</v>
      </c>
      <c r="N63">
        <v>715.9</v>
      </c>
      <c r="O63" s="18">
        <f t="shared" si="1"/>
        <v>-1.5059210075980559E-2</v>
      </c>
      <c r="P63" s="15">
        <v>1.8164383561643835E-2</v>
      </c>
      <c r="Q63" s="17">
        <f t="shared" si="0"/>
        <v>1.8164383561643834E-4</v>
      </c>
      <c r="R63" s="17">
        <f t="shared" si="2"/>
        <v>-1.5240853911596996E-2</v>
      </c>
      <c r="S63" s="15">
        <f t="shared" si="3"/>
        <v>-0.67017538249073116</v>
      </c>
      <c r="T63" s="1" t="b">
        <f t="shared" si="4"/>
        <v>1</v>
      </c>
    </row>
    <row r="64" spans="1:20" x14ac:dyDescent="0.3">
      <c r="A64" t="s">
        <v>14</v>
      </c>
      <c r="B64" s="1">
        <v>43469</v>
      </c>
      <c r="C64" s="1">
        <v>43524</v>
      </c>
      <c r="D64">
        <v>720</v>
      </c>
      <c r="E64">
        <v>733.9</v>
      </c>
      <c r="F64">
        <v>716</v>
      </c>
      <c r="G64">
        <v>732.45</v>
      </c>
      <c r="H64">
        <v>731.5</v>
      </c>
      <c r="I64">
        <v>732.45</v>
      </c>
      <c r="J64">
        <v>62</v>
      </c>
      <c r="K64">
        <v>449.49</v>
      </c>
      <c r="L64">
        <v>101000</v>
      </c>
      <c r="M64">
        <v>15000</v>
      </c>
      <c r="N64">
        <v>725.85</v>
      </c>
      <c r="O64" s="18">
        <f t="shared" si="1"/>
        <v>1.8069358537771908E-2</v>
      </c>
      <c r="P64" s="15">
        <v>1.8109589041095893E-2</v>
      </c>
      <c r="Q64" s="17">
        <f t="shared" si="0"/>
        <v>1.8109589041095893E-4</v>
      </c>
      <c r="R64" s="17">
        <f t="shared" si="2"/>
        <v>1.7888262647360948E-2</v>
      </c>
      <c r="S64" s="15">
        <f t="shared" si="3"/>
        <v>0.78658803052155268</v>
      </c>
      <c r="T64" s="1" t="b">
        <f t="shared" si="4"/>
        <v>1</v>
      </c>
    </row>
    <row r="65" spans="1:20" x14ac:dyDescent="0.3">
      <c r="A65" t="s">
        <v>14</v>
      </c>
      <c r="B65" s="1">
        <v>43472</v>
      </c>
      <c r="C65" s="1">
        <v>43524</v>
      </c>
      <c r="D65">
        <v>735.35</v>
      </c>
      <c r="E65">
        <v>735.35</v>
      </c>
      <c r="F65">
        <v>725</v>
      </c>
      <c r="G65">
        <v>729.65</v>
      </c>
      <c r="H65">
        <v>730</v>
      </c>
      <c r="I65">
        <v>729.65</v>
      </c>
      <c r="J65">
        <v>44</v>
      </c>
      <c r="K65">
        <v>321.02</v>
      </c>
      <c r="L65">
        <v>103000</v>
      </c>
      <c r="M65">
        <v>2000</v>
      </c>
      <c r="N65">
        <v>724.75</v>
      </c>
      <c r="O65" s="18">
        <f t="shared" si="1"/>
        <v>-3.8227865383303541E-3</v>
      </c>
      <c r="P65" s="15">
        <v>1.8136986301369864E-2</v>
      </c>
      <c r="Q65" s="17">
        <f t="shared" si="0"/>
        <v>1.8136986301369864E-4</v>
      </c>
      <c r="R65" s="17">
        <f t="shared" si="2"/>
        <v>-4.0041564013440526E-3</v>
      </c>
      <c r="S65" s="15">
        <f t="shared" si="3"/>
        <v>-0.17607196180665144</v>
      </c>
      <c r="T65" s="1" t="b">
        <f t="shared" si="4"/>
        <v>1</v>
      </c>
    </row>
    <row r="66" spans="1:20" x14ac:dyDescent="0.3">
      <c r="A66" t="s">
        <v>14</v>
      </c>
      <c r="B66" s="1">
        <v>43473</v>
      </c>
      <c r="C66" s="1">
        <v>43524</v>
      </c>
      <c r="D66">
        <v>737.6</v>
      </c>
      <c r="E66">
        <v>755.45</v>
      </c>
      <c r="F66">
        <v>737.55</v>
      </c>
      <c r="G66">
        <v>752.25</v>
      </c>
      <c r="H66">
        <v>752.9</v>
      </c>
      <c r="I66">
        <v>752.25</v>
      </c>
      <c r="J66">
        <v>186</v>
      </c>
      <c r="K66">
        <v>1392.01</v>
      </c>
      <c r="L66">
        <v>144000</v>
      </c>
      <c r="M66">
        <v>41000</v>
      </c>
      <c r="N66">
        <v>746.55</v>
      </c>
      <c r="O66" s="18">
        <f t="shared" si="1"/>
        <v>3.0973754539847905E-2</v>
      </c>
      <c r="P66" s="15">
        <v>1.8164383561643835E-2</v>
      </c>
      <c r="Q66" s="17">
        <f t="shared" si="0"/>
        <v>1.8164383561643834E-4</v>
      </c>
      <c r="R66" s="17">
        <f t="shared" si="2"/>
        <v>3.0792110704231466E-2</v>
      </c>
      <c r="S66" s="15">
        <f t="shared" si="3"/>
        <v>1.3539998932213981</v>
      </c>
      <c r="T66" s="1" t="b">
        <f t="shared" si="4"/>
        <v>1</v>
      </c>
    </row>
    <row r="67" spans="1:20" x14ac:dyDescent="0.3">
      <c r="A67" t="s">
        <v>14</v>
      </c>
      <c r="B67" s="1">
        <v>43474</v>
      </c>
      <c r="C67" s="1">
        <v>43524</v>
      </c>
      <c r="D67">
        <v>752.3</v>
      </c>
      <c r="E67">
        <v>763.05</v>
      </c>
      <c r="F67">
        <v>748.5</v>
      </c>
      <c r="G67">
        <v>761.25</v>
      </c>
      <c r="H67">
        <v>761</v>
      </c>
      <c r="I67">
        <v>761.25</v>
      </c>
      <c r="J67">
        <v>75</v>
      </c>
      <c r="K67">
        <v>567.85</v>
      </c>
      <c r="L67">
        <v>147000</v>
      </c>
      <c r="M67">
        <v>3000</v>
      </c>
      <c r="N67">
        <v>757.25</v>
      </c>
      <c r="O67" s="18">
        <f t="shared" si="1"/>
        <v>1.1964107676969093E-2</v>
      </c>
      <c r="P67" s="15">
        <v>1.8136986301369864E-2</v>
      </c>
      <c r="Q67" s="17">
        <f t="shared" ref="Q67:Q130" si="5">P67/100</f>
        <v>1.8136986301369864E-4</v>
      </c>
      <c r="R67" s="17">
        <f t="shared" si="2"/>
        <v>1.1782737813955394E-2</v>
      </c>
      <c r="S67" s="15">
        <f t="shared" si="3"/>
        <v>0.5181140680868932</v>
      </c>
      <c r="T67" s="1" t="b">
        <f t="shared" si="4"/>
        <v>1</v>
      </c>
    </row>
    <row r="68" spans="1:20" x14ac:dyDescent="0.3">
      <c r="A68" t="s">
        <v>14</v>
      </c>
      <c r="B68" s="1">
        <v>43475</v>
      </c>
      <c r="C68" s="1">
        <v>43524</v>
      </c>
      <c r="D68">
        <v>764.65</v>
      </c>
      <c r="E68">
        <v>782.8</v>
      </c>
      <c r="F68">
        <v>762.1</v>
      </c>
      <c r="G68">
        <v>782.5</v>
      </c>
      <c r="H68">
        <v>782</v>
      </c>
      <c r="I68">
        <v>782.5</v>
      </c>
      <c r="J68">
        <v>56</v>
      </c>
      <c r="K68">
        <v>434.03</v>
      </c>
      <c r="L68">
        <v>160000</v>
      </c>
      <c r="M68">
        <v>13000</v>
      </c>
      <c r="N68">
        <v>776.95</v>
      </c>
      <c r="O68" s="18">
        <f t="shared" ref="O68:O131" si="6">(I68-I67)/I67</f>
        <v>2.7914614121510674E-2</v>
      </c>
      <c r="P68" s="15">
        <v>1.8191780821917806E-2</v>
      </c>
      <c r="Q68" s="17">
        <f t="shared" si="5"/>
        <v>1.8191780821917805E-4</v>
      </c>
      <c r="R68" s="17">
        <f t="shared" ref="R68:R131" si="7">O68-Q68</f>
        <v>2.7732696313291495E-2</v>
      </c>
      <c r="S68" s="15">
        <f t="shared" ref="S68:S131" si="8">R68/(_xlfn.STDEV.S($O$3:$O$53))</f>
        <v>1.2194704094051596</v>
      </c>
      <c r="T68" s="1" t="b">
        <f t="shared" ref="T68:T131" si="9">N67&lt;I67</f>
        <v>1</v>
      </c>
    </row>
    <row r="69" spans="1:20" x14ac:dyDescent="0.3">
      <c r="A69" t="s">
        <v>14</v>
      </c>
      <c r="B69" s="1">
        <v>43476</v>
      </c>
      <c r="C69" s="1">
        <v>43524</v>
      </c>
      <c r="D69">
        <v>778</v>
      </c>
      <c r="E69">
        <v>779.95</v>
      </c>
      <c r="F69">
        <v>770.15</v>
      </c>
      <c r="G69">
        <v>777</v>
      </c>
      <c r="H69">
        <v>777</v>
      </c>
      <c r="I69">
        <v>777.6</v>
      </c>
      <c r="J69">
        <v>49</v>
      </c>
      <c r="K69">
        <v>379.68</v>
      </c>
      <c r="L69">
        <v>153000</v>
      </c>
      <c r="M69">
        <v>-7000</v>
      </c>
      <c r="N69">
        <v>769.85</v>
      </c>
      <c r="O69" s="18">
        <f t="shared" si="6"/>
        <v>-6.2619808306708978E-3</v>
      </c>
      <c r="P69" s="15">
        <v>1.8164383561643835E-2</v>
      </c>
      <c r="Q69" s="17">
        <f t="shared" si="5"/>
        <v>1.8164383561643834E-4</v>
      </c>
      <c r="R69" s="17">
        <f t="shared" si="7"/>
        <v>-6.4436246662873363E-3</v>
      </c>
      <c r="S69" s="15">
        <f t="shared" si="8"/>
        <v>-0.2833409893175291</v>
      </c>
      <c r="T69" s="1" t="b">
        <f t="shared" si="9"/>
        <v>1</v>
      </c>
    </row>
    <row r="70" spans="1:20" x14ac:dyDescent="0.3">
      <c r="A70" t="s">
        <v>14</v>
      </c>
      <c r="B70" s="1">
        <v>43479</v>
      </c>
      <c r="C70" s="1">
        <v>43524</v>
      </c>
      <c r="D70">
        <v>775.75</v>
      </c>
      <c r="E70">
        <v>783.65</v>
      </c>
      <c r="F70">
        <v>772</v>
      </c>
      <c r="G70">
        <v>774.85</v>
      </c>
      <c r="H70">
        <v>775.95</v>
      </c>
      <c r="I70">
        <v>774.85</v>
      </c>
      <c r="J70">
        <v>66</v>
      </c>
      <c r="K70">
        <v>513.29999999999995</v>
      </c>
      <c r="L70">
        <v>149000</v>
      </c>
      <c r="M70">
        <v>-4000</v>
      </c>
      <c r="N70">
        <v>770.2</v>
      </c>
      <c r="O70" s="18">
        <f t="shared" si="6"/>
        <v>-3.5365226337448559E-3</v>
      </c>
      <c r="P70" s="15">
        <v>1.8191780821917806E-2</v>
      </c>
      <c r="Q70" s="17">
        <f t="shared" si="5"/>
        <v>1.8191780821917805E-4</v>
      </c>
      <c r="R70" s="17">
        <f t="shared" si="7"/>
        <v>-3.7184404419640339E-3</v>
      </c>
      <c r="S70" s="15">
        <f t="shared" si="8"/>
        <v>-0.16350837426281239</v>
      </c>
      <c r="T70" s="1" t="b">
        <f t="shared" si="9"/>
        <v>1</v>
      </c>
    </row>
    <row r="71" spans="1:20" x14ac:dyDescent="0.3">
      <c r="A71" t="s">
        <v>14</v>
      </c>
      <c r="B71" s="1">
        <v>43480</v>
      </c>
      <c r="C71" s="1">
        <v>43524</v>
      </c>
      <c r="D71">
        <v>777.05</v>
      </c>
      <c r="E71">
        <v>794.4</v>
      </c>
      <c r="F71">
        <v>777</v>
      </c>
      <c r="G71">
        <v>792.4</v>
      </c>
      <c r="H71">
        <v>791.75</v>
      </c>
      <c r="I71">
        <v>792.4</v>
      </c>
      <c r="J71">
        <v>92</v>
      </c>
      <c r="K71">
        <v>723.3</v>
      </c>
      <c r="L71">
        <v>154000</v>
      </c>
      <c r="M71">
        <v>5000</v>
      </c>
      <c r="N71">
        <v>786.55</v>
      </c>
      <c r="O71" s="18">
        <f t="shared" si="6"/>
        <v>2.2649545073239921E-2</v>
      </c>
      <c r="P71" s="15">
        <v>1.8164383561643835E-2</v>
      </c>
      <c r="Q71" s="17">
        <f t="shared" si="5"/>
        <v>1.8164383561643834E-4</v>
      </c>
      <c r="R71" s="17">
        <f t="shared" si="7"/>
        <v>2.2467901237623482E-2</v>
      </c>
      <c r="S71" s="15">
        <f t="shared" si="8"/>
        <v>0.98796526710559573</v>
      </c>
      <c r="T71" s="1" t="b">
        <f t="shared" si="9"/>
        <v>1</v>
      </c>
    </row>
    <row r="72" spans="1:20" x14ac:dyDescent="0.3">
      <c r="A72" t="s">
        <v>14</v>
      </c>
      <c r="B72" s="1">
        <v>43481</v>
      </c>
      <c r="C72" s="1">
        <v>43524</v>
      </c>
      <c r="D72">
        <v>790.1</v>
      </c>
      <c r="E72">
        <v>795.85</v>
      </c>
      <c r="F72">
        <v>786.1</v>
      </c>
      <c r="G72">
        <v>794.6</v>
      </c>
      <c r="H72">
        <v>795</v>
      </c>
      <c r="I72">
        <v>794.6</v>
      </c>
      <c r="J72">
        <v>88</v>
      </c>
      <c r="K72">
        <v>696.81</v>
      </c>
      <c r="L72">
        <v>161000</v>
      </c>
      <c r="M72">
        <v>7000</v>
      </c>
      <c r="N72">
        <v>788.3</v>
      </c>
      <c r="O72" s="18">
        <f t="shared" si="6"/>
        <v>2.7763755678950602E-3</v>
      </c>
      <c r="P72" s="15">
        <v>1.8246575342465755E-2</v>
      </c>
      <c r="Q72" s="17">
        <f t="shared" si="5"/>
        <v>1.8246575342465755E-4</v>
      </c>
      <c r="R72" s="17">
        <f t="shared" si="7"/>
        <v>2.5939098144704027E-3</v>
      </c>
      <c r="S72" s="15">
        <f t="shared" si="8"/>
        <v>0.11406017747709059</v>
      </c>
      <c r="T72" s="1" t="b">
        <f t="shared" si="9"/>
        <v>1</v>
      </c>
    </row>
    <row r="73" spans="1:20" x14ac:dyDescent="0.3">
      <c r="A73" t="s">
        <v>14</v>
      </c>
      <c r="B73" s="1">
        <v>43482</v>
      </c>
      <c r="C73" s="1">
        <v>43524</v>
      </c>
      <c r="D73">
        <v>792.05</v>
      </c>
      <c r="E73">
        <v>793.8</v>
      </c>
      <c r="F73">
        <v>775.6</v>
      </c>
      <c r="G73">
        <v>778.8</v>
      </c>
      <c r="H73">
        <v>780.2</v>
      </c>
      <c r="I73">
        <v>778.8</v>
      </c>
      <c r="J73">
        <v>103</v>
      </c>
      <c r="K73">
        <v>808.24</v>
      </c>
      <c r="L73">
        <v>148000</v>
      </c>
      <c r="M73">
        <v>-13000</v>
      </c>
      <c r="N73">
        <v>788.3</v>
      </c>
      <c r="O73" s="18">
        <f t="shared" si="6"/>
        <v>-1.988421847470434E-2</v>
      </c>
      <c r="P73" s="15">
        <v>1.8191780821917806E-2</v>
      </c>
      <c r="Q73" s="17">
        <f t="shared" si="5"/>
        <v>1.8191780821917805E-4</v>
      </c>
      <c r="R73" s="17">
        <f t="shared" si="7"/>
        <v>-2.006613628292352E-2</v>
      </c>
      <c r="S73" s="15">
        <f t="shared" si="8"/>
        <v>-0.8823541408192852</v>
      </c>
      <c r="T73" s="1" t="b">
        <f t="shared" si="9"/>
        <v>1</v>
      </c>
    </row>
    <row r="74" spans="1:20" x14ac:dyDescent="0.3">
      <c r="A74" t="s">
        <v>14</v>
      </c>
      <c r="B74" s="1">
        <v>43483</v>
      </c>
      <c r="C74" s="1">
        <v>43524</v>
      </c>
      <c r="D74">
        <v>780</v>
      </c>
      <c r="E74">
        <v>785.2</v>
      </c>
      <c r="F74">
        <v>769.25</v>
      </c>
      <c r="G74">
        <v>776.5</v>
      </c>
      <c r="H74">
        <v>779.15</v>
      </c>
      <c r="I74">
        <v>776.5</v>
      </c>
      <c r="J74">
        <v>118</v>
      </c>
      <c r="K74">
        <v>915.67</v>
      </c>
      <c r="L74">
        <v>161000</v>
      </c>
      <c r="M74">
        <v>13000</v>
      </c>
      <c r="N74">
        <v>770.05</v>
      </c>
      <c r="O74" s="18">
        <f t="shared" si="6"/>
        <v>-2.9532614278376407E-3</v>
      </c>
      <c r="P74" s="15">
        <v>1.8082191780821918E-2</v>
      </c>
      <c r="Q74" s="17">
        <f t="shared" si="5"/>
        <v>1.8082191780821919E-4</v>
      </c>
      <c r="R74" s="17">
        <f t="shared" si="7"/>
        <v>-3.1340833456458598E-3</v>
      </c>
      <c r="S74" s="15">
        <f t="shared" si="8"/>
        <v>-0.13781284940523114</v>
      </c>
      <c r="T74" s="1" t="b">
        <f t="shared" si="9"/>
        <v>0</v>
      </c>
    </row>
    <row r="75" spans="1:20" x14ac:dyDescent="0.3">
      <c r="A75" t="s">
        <v>14</v>
      </c>
      <c r="B75" s="1">
        <v>43486</v>
      </c>
      <c r="C75" s="1">
        <v>43524</v>
      </c>
      <c r="D75">
        <v>780.15</v>
      </c>
      <c r="E75">
        <v>790.5</v>
      </c>
      <c r="F75">
        <v>780.15</v>
      </c>
      <c r="G75">
        <v>781.7</v>
      </c>
      <c r="H75">
        <v>782</v>
      </c>
      <c r="I75">
        <v>781.7</v>
      </c>
      <c r="J75">
        <v>229</v>
      </c>
      <c r="K75">
        <v>1800.13</v>
      </c>
      <c r="L75">
        <v>255000</v>
      </c>
      <c r="M75">
        <v>94000</v>
      </c>
      <c r="N75">
        <v>776.2</v>
      </c>
      <c r="O75" s="18">
        <f t="shared" si="6"/>
        <v>6.6967160334836387E-3</v>
      </c>
      <c r="P75" s="15">
        <v>1.7972602739726028E-2</v>
      </c>
      <c r="Q75" s="17">
        <f t="shared" si="5"/>
        <v>1.7972602739726028E-4</v>
      </c>
      <c r="R75" s="17">
        <f t="shared" si="7"/>
        <v>6.5169900060863782E-3</v>
      </c>
      <c r="S75" s="15">
        <f t="shared" si="8"/>
        <v>0.28656703196229016</v>
      </c>
      <c r="T75" s="1" t="b">
        <f t="shared" si="9"/>
        <v>1</v>
      </c>
    </row>
    <row r="76" spans="1:20" x14ac:dyDescent="0.3">
      <c r="A76" t="s">
        <v>14</v>
      </c>
      <c r="B76" s="1">
        <v>43487</v>
      </c>
      <c r="C76" s="1">
        <v>43524</v>
      </c>
      <c r="D76">
        <v>785.85</v>
      </c>
      <c r="E76">
        <v>796.4</v>
      </c>
      <c r="F76">
        <v>783.25</v>
      </c>
      <c r="G76">
        <v>794.1</v>
      </c>
      <c r="H76">
        <v>792.4</v>
      </c>
      <c r="I76">
        <v>794.1</v>
      </c>
      <c r="J76">
        <v>129</v>
      </c>
      <c r="K76">
        <v>1020.71</v>
      </c>
      <c r="L76">
        <v>289000</v>
      </c>
      <c r="M76">
        <v>34000</v>
      </c>
      <c r="N76">
        <v>788.95</v>
      </c>
      <c r="O76" s="18">
        <f t="shared" si="6"/>
        <v>1.5862862990917201E-2</v>
      </c>
      <c r="P76" s="15">
        <v>1.7972602739726028E-2</v>
      </c>
      <c r="Q76" s="17">
        <f t="shared" si="5"/>
        <v>1.7972602739726028E-4</v>
      </c>
      <c r="R76" s="17">
        <f t="shared" si="7"/>
        <v>1.5683136963519941E-2</v>
      </c>
      <c r="S76" s="15">
        <f t="shared" si="8"/>
        <v>0.68962358501343157</v>
      </c>
      <c r="T76" s="1" t="b">
        <f t="shared" si="9"/>
        <v>1</v>
      </c>
    </row>
    <row r="77" spans="1:20" x14ac:dyDescent="0.3">
      <c r="A77" t="s">
        <v>14</v>
      </c>
      <c r="B77" s="1">
        <v>43488</v>
      </c>
      <c r="C77" s="1">
        <v>43524</v>
      </c>
      <c r="D77">
        <v>795</v>
      </c>
      <c r="E77">
        <v>797.7</v>
      </c>
      <c r="F77">
        <v>785.7</v>
      </c>
      <c r="G77">
        <v>788.6</v>
      </c>
      <c r="H77">
        <v>788.25</v>
      </c>
      <c r="I77">
        <v>788.6</v>
      </c>
      <c r="J77">
        <v>224</v>
      </c>
      <c r="K77">
        <v>1774.89</v>
      </c>
      <c r="L77">
        <v>307000</v>
      </c>
      <c r="M77">
        <v>18000</v>
      </c>
      <c r="N77">
        <v>783.1</v>
      </c>
      <c r="O77" s="18">
        <f t="shared" si="6"/>
        <v>-6.9260798388112331E-3</v>
      </c>
      <c r="P77" s="15">
        <v>1.8027397260273973E-2</v>
      </c>
      <c r="Q77" s="17">
        <f t="shared" si="5"/>
        <v>1.8027397260273972E-4</v>
      </c>
      <c r="R77" s="17">
        <f t="shared" si="7"/>
        <v>-7.1063538114139726E-3</v>
      </c>
      <c r="S77" s="15">
        <f t="shared" si="8"/>
        <v>-0.31248271332454436</v>
      </c>
      <c r="T77" s="1" t="b">
        <f t="shared" si="9"/>
        <v>1</v>
      </c>
    </row>
    <row r="78" spans="1:20" x14ac:dyDescent="0.3">
      <c r="A78" t="s">
        <v>14</v>
      </c>
      <c r="B78" s="1">
        <v>43489</v>
      </c>
      <c r="C78" s="1">
        <v>43524</v>
      </c>
      <c r="D78">
        <v>790.3</v>
      </c>
      <c r="E78">
        <v>799.8</v>
      </c>
      <c r="F78">
        <v>784.75</v>
      </c>
      <c r="G78">
        <v>793.05</v>
      </c>
      <c r="H78">
        <v>795.2</v>
      </c>
      <c r="I78">
        <v>793.05</v>
      </c>
      <c r="J78">
        <v>391</v>
      </c>
      <c r="K78">
        <v>3101.81</v>
      </c>
      <c r="L78">
        <v>369000</v>
      </c>
      <c r="M78">
        <v>62000</v>
      </c>
      <c r="N78">
        <v>788.8</v>
      </c>
      <c r="O78" s="18">
        <f t="shared" si="6"/>
        <v>5.6429114887140905E-3</v>
      </c>
      <c r="P78" s="15">
        <v>1.8000000000000002E-2</v>
      </c>
      <c r="Q78" s="17">
        <f t="shared" si="5"/>
        <v>1.8000000000000001E-4</v>
      </c>
      <c r="R78" s="17">
        <f t="shared" si="7"/>
        <v>5.4629114887140909E-3</v>
      </c>
      <c r="S78" s="15">
        <f t="shared" si="8"/>
        <v>0.24021677641540692</v>
      </c>
      <c r="T78" s="1" t="b">
        <f t="shared" si="9"/>
        <v>1</v>
      </c>
    </row>
    <row r="79" spans="1:20" x14ac:dyDescent="0.3">
      <c r="A79" t="s">
        <v>14</v>
      </c>
      <c r="B79" s="1">
        <v>43490</v>
      </c>
      <c r="C79" s="1">
        <v>43524</v>
      </c>
      <c r="D79">
        <v>795.85</v>
      </c>
      <c r="E79">
        <v>798.55</v>
      </c>
      <c r="F79">
        <v>783</v>
      </c>
      <c r="G79">
        <v>788.8</v>
      </c>
      <c r="H79">
        <v>789.05</v>
      </c>
      <c r="I79">
        <v>788.8</v>
      </c>
      <c r="J79">
        <v>533</v>
      </c>
      <c r="K79">
        <v>4215.59</v>
      </c>
      <c r="L79">
        <v>557000</v>
      </c>
      <c r="M79">
        <v>188000</v>
      </c>
      <c r="N79">
        <v>786.15</v>
      </c>
      <c r="O79" s="18">
        <f t="shared" si="6"/>
        <v>-5.3590568060021436E-3</v>
      </c>
      <c r="P79" s="15">
        <v>1.8027397260273973E-2</v>
      </c>
      <c r="Q79" s="17">
        <f t="shared" si="5"/>
        <v>1.8027397260273972E-4</v>
      </c>
      <c r="R79" s="17">
        <f t="shared" si="7"/>
        <v>-5.5393307786048831E-3</v>
      </c>
      <c r="S79" s="15">
        <f t="shared" si="8"/>
        <v>-0.24357710826618742</v>
      </c>
      <c r="T79" s="1" t="b">
        <f t="shared" si="9"/>
        <v>1</v>
      </c>
    </row>
    <row r="80" spans="1:20" x14ac:dyDescent="0.3">
      <c r="A80" t="s">
        <v>14</v>
      </c>
      <c r="B80" s="1">
        <v>43493</v>
      </c>
      <c r="C80" s="1">
        <v>43524</v>
      </c>
      <c r="D80">
        <v>785.7</v>
      </c>
      <c r="E80">
        <v>787.15</v>
      </c>
      <c r="F80">
        <v>750.2</v>
      </c>
      <c r="G80">
        <v>760.6</v>
      </c>
      <c r="H80">
        <v>760</v>
      </c>
      <c r="I80">
        <v>760.6</v>
      </c>
      <c r="J80">
        <v>4062</v>
      </c>
      <c r="K80">
        <v>30943.18</v>
      </c>
      <c r="L80">
        <v>3275000</v>
      </c>
      <c r="M80">
        <v>2718000</v>
      </c>
      <c r="N80">
        <v>755.6</v>
      </c>
      <c r="O80" s="18">
        <f t="shared" si="6"/>
        <v>-3.5750507099391399E-2</v>
      </c>
      <c r="P80" s="15">
        <v>1.8000000000000002E-2</v>
      </c>
      <c r="Q80" s="17">
        <f t="shared" si="5"/>
        <v>1.8000000000000001E-4</v>
      </c>
      <c r="R80" s="17">
        <f t="shared" si="7"/>
        <v>-3.5930507099391398E-2</v>
      </c>
      <c r="S80" s="15">
        <f t="shared" si="8"/>
        <v>-1.5799469949710576</v>
      </c>
      <c r="T80" s="1" t="b">
        <f t="shared" si="9"/>
        <v>1</v>
      </c>
    </row>
    <row r="81" spans="1:20" x14ac:dyDescent="0.3">
      <c r="A81" t="s">
        <v>14</v>
      </c>
      <c r="B81" s="1">
        <v>43494</v>
      </c>
      <c r="C81" s="1">
        <v>43524</v>
      </c>
      <c r="D81">
        <v>756.45</v>
      </c>
      <c r="E81">
        <v>775</v>
      </c>
      <c r="F81">
        <v>749.35</v>
      </c>
      <c r="G81">
        <v>766.5</v>
      </c>
      <c r="H81">
        <v>767.5</v>
      </c>
      <c r="I81">
        <v>766.5</v>
      </c>
      <c r="J81">
        <v>4852</v>
      </c>
      <c r="K81">
        <v>37267.21</v>
      </c>
      <c r="L81">
        <v>6964000</v>
      </c>
      <c r="M81">
        <v>3689000</v>
      </c>
      <c r="N81">
        <v>762.9</v>
      </c>
      <c r="O81" s="18">
        <f t="shared" si="6"/>
        <v>7.7570339205889783E-3</v>
      </c>
      <c r="P81" s="15">
        <v>1.7972602739726028E-2</v>
      </c>
      <c r="Q81" s="17">
        <f t="shared" si="5"/>
        <v>1.7972602739726028E-4</v>
      </c>
      <c r="R81" s="17">
        <f t="shared" si="7"/>
        <v>7.5773078931917178E-3</v>
      </c>
      <c r="S81" s="15">
        <f t="shared" si="8"/>
        <v>0.33319164693953096</v>
      </c>
      <c r="T81" s="1" t="b">
        <f t="shared" si="9"/>
        <v>1</v>
      </c>
    </row>
    <row r="82" spans="1:20" x14ac:dyDescent="0.3">
      <c r="A82" t="s">
        <v>14</v>
      </c>
      <c r="B82" s="1">
        <v>43495</v>
      </c>
      <c r="C82" s="1">
        <v>43524</v>
      </c>
      <c r="D82">
        <v>767.95</v>
      </c>
      <c r="E82">
        <v>783</v>
      </c>
      <c r="F82">
        <v>767.1</v>
      </c>
      <c r="G82">
        <v>780.3</v>
      </c>
      <c r="H82">
        <v>781</v>
      </c>
      <c r="I82">
        <v>780.3</v>
      </c>
      <c r="J82">
        <v>5819</v>
      </c>
      <c r="K82">
        <v>45106.77</v>
      </c>
      <c r="L82">
        <v>11693000</v>
      </c>
      <c r="M82">
        <v>4729000</v>
      </c>
      <c r="N82">
        <v>778.3</v>
      </c>
      <c r="O82" s="18">
        <f t="shared" si="6"/>
        <v>1.8003913894324795E-2</v>
      </c>
      <c r="P82" s="15">
        <v>1.8000000000000002E-2</v>
      </c>
      <c r="Q82" s="17">
        <f t="shared" si="5"/>
        <v>1.8000000000000001E-4</v>
      </c>
      <c r="R82" s="17">
        <f t="shared" si="7"/>
        <v>1.7823913894324795E-2</v>
      </c>
      <c r="S82" s="15">
        <f t="shared" si="8"/>
        <v>0.7837584679242765</v>
      </c>
      <c r="T82" s="1" t="b">
        <f t="shared" si="9"/>
        <v>1</v>
      </c>
    </row>
    <row r="83" spans="1:20" x14ac:dyDescent="0.3">
      <c r="A83" t="s">
        <v>14</v>
      </c>
      <c r="B83" s="1">
        <v>43496</v>
      </c>
      <c r="C83" s="1">
        <v>43524</v>
      </c>
      <c r="D83">
        <v>781.5</v>
      </c>
      <c r="E83">
        <v>793.55</v>
      </c>
      <c r="F83">
        <v>779.75</v>
      </c>
      <c r="G83">
        <v>790.7</v>
      </c>
      <c r="H83">
        <v>787.7</v>
      </c>
      <c r="I83">
        <v>790.7</v>
      </c>
      <c r="J83">
        <v>6568</v>
      </c>
      <c r="K83">
        <v>51637.94</v>
      </c>
      <c r="L83">
        <v>16375000</v>
      </c>
      <c r="M83">
        <v>4682000</v>
      </c>
      <c r="N83">
        <v>787.8</v>
      </c>
      <c r="O83" s="18">
        <f t="shared" si="6"/>
        <v>1.3328207099833515E-2</v>
      </c>
      <c r="P83" s="15">
        <v>1.8027397260273973E-2</v>
      </c>
      <c r="Q83" s="17">
        <f t="shared" si="5"/>
        <v>1.8027397260273972E-4</v>
      </c>
      <c r="R83" s="17">
        <f t="shared" si="7"/>
        <v>1.3147933127230775E-2</v>
      </c>
      <c r="S83" s="15">
        <f t="shared" si="8"/>
        <v>0.57814484435151614</v>
      </c>
      <c r="T83" s="1" t="b">
        <f t="shared" si="9"/>
        <v>1</v>
      </c>
    </row>
    <row r="84" spans="1:20" x14ac:dyDescent="0.3">
      <c r="A84" t="s">
        <v>14</v>
      </c>
      <c r="B84" s="1">
        <v>43497</v>
      </c>
      <c r="C84" s="1">
        <v>43552</v>
      </c>
      <c r="D84">
        <v>789.6</v>
      </c>
      <c r="E84">
        <v>807.8</v>
      </c>
      <c r="F84">
        <v>787</v>
      </c>
      <c r="G84">
        <v>805.85</v>
      </c>
      <c r="H84">
        <v>807.2</v>
      </c>
      <c r="I84">
        <v>805.85</v>
      </c>
      <c r="J84">
        <v>39</v>
      </c>
      <c r="K84">
        <v>310.51</v>
      </c>
      <c r="L84">
        <v>51000</v>
      </c>
      <c r="M84">
        <v>16000</v>
      </c>
      <c r="N84">
        <v>797.8</v>
      </c>
      <c r="O84" s="18">
        <f t="shared" si="6"/>
        <v>1.9160237764006546E-2</v>
      </c>
      <c r="P84" s="15">
        <v>1.7945205479452053E-2</v>
      </c>
      <c r="Q84" s="17">
        <f t="shared" si="5"/>
        <v>1.7945205479452054E-4</v>
      </c>
      <c r="R84" s="17">
        <f t="shared" si="7"/>
        <v>1.8980785709212026E-2</v>
      </c>
      <c r="S84" s="15">
        <f t="shared" si="8"/>
        <v>0.83462878106630156</v>
      </c>
      <c r="T84" s="1" t="b">
        <f t="shared" si="9"/>
        <v>1</v>
      </c>
    </row>
    <row r="85" spans="1:20" x14ac:dyDescent="0.3">
      <c r="A85" t="s">
        <v>14</v>
      </c>
      <c r="B85" s="1">
        <v>43500</v>
      </c>
      <c r="C85" s="1">
        <v>43552</v>
      </c>
      <c r="D85">
        <v>807.95</v>
      </c>
      <c r="E85">
        <v>809.75</v>
      </c>
      <c r="F85">
        <v>768.15</v>
      </c>
      <c r="G85">
        <v>770.9</v>
      </c>
      <c r="H85">
        <v>769.55</v>
      </c>
      <c r="I85">
        <v>770.9</v>
      </c>
      <c r="J85">
        <v>125</v>
      </c>
      <c r="K85">
        <v>972.95</v>
      </c>
      <c r="L85">
        <v>76000</v>
      </c>
      <c r="M85">
        <v>25000</v>
      </c>
      <c r="N85">
        <v>763.95</v>
      </c>
      <c r="O85" s="18">
        <f t="shared" si="6"/>
        <v>-4.3370354284296142E-2</v>
      </c>
      <c r="P85" s="15">
        <v>1.8027397260273973E-2</v>
      </c>
      <c r="Q85" s="17">
        <f t="shared" si="5"/>
        <v>1.8027397260273972E-4</v>
      </c>
      <c r="R85" s="17">
        <f t="shared" si="7"/>
        <v>-4.3550628256898885E-2</v>
      </c>
      <c r="S85" s="15">
        <f t="shared" si="8"/>
        <v>-1.9150212395625918</v>
      </c>
      <c r="T85" s="1" t="b">
        <f t="shared" si="9"/>
        <v>1</v>
      </c>
    </row>
    <row r="86" spans="1:20" x14ac:dyDescent="0.3">
      <c r="A86" t="s">
        <v>14</v>
      </c>
      <c r="B86" s="1">
        <v>43501</v>
      </c>
      <c r="C86" s="1">
        <v>43552</v>
      </c>
      <c r="D86">
        <v>765.5</v>
      </c>
      <c r="E86">
        <v>774.4</v>
      </c>
      <c r="F86">
        <v>744.75</v>
      </c>
      <c r="G86">
        <v>750.25</v>
      </c>
      <c r="H86">
        <v>748</v>
      </c>
      <c r="I86">
        <v>750.25</v>
      </c>
      <c r="J86">
        <v>162</v>
      </c>
      <c r="K86">
        <v>1230.1600000000001</v>
      </c>
      <c r="L86">
        <v>109000</v>
      </c>
      <c r="M86">
        <v>33000</v>
      </c>
      <c r="N86">
        <v>743.5</v>
      </c>
      <c r="O86" s="18">
        <f t="shared" si="6"/>
        <v>-2.6786872486703823E-2</v>
      </c>
      <c r="P86" s="15">
        <v>1.8000000000000002E-2</v>
      </c>
      <c r="Q86" s="17">
        <f t="shared" si="5"/>
        <v>1.8000000000000001E-4</v>
      </c>
      <c r="R86" s="17">
        <f t="shared" si="7"/>
        <v>-2.6966872486703822E-2</v>
      </c>
      <c r="S86" s="15">
        <f t="shared" si="8"/>
        <v>-1.1857953752580652</v>
      </c>
      <c r="T86" s="1" t="b">
        <f t="shared" si="9"/>
        <v>1</v>
      </c>
    </row>
    <row r="87" spans="1:20" x14ac:dyDescent="0.3">
      <c r="A87" t="s">
        <v>14</v>
      </c>
      <c r="B87" s="1">
        <v>43502</v>
      </c>
      <c r="C87" s="1">
        <v>43552</v>
      </c>
      <c r="D87">
        <v>746.4</v>
      </c>
      <c r="E87">
        <v>771</v>
      </c>
      <c r="F87">
        <v>745.25</v>
      </c>
      <c r="G87">
        <v>768.95</v>
      </c>
      <c r="H87">
        <v>770.55</v>
      </c>
      <c r="I87">
        <v>768.95</v>
      </c>
      <c r="J87">
        <v>109</v>
      </c>
      <c r="K87">
        <v>827.51</v>
      </c>
      <c r="L87">
        <v>128000</v>
      </c>
      <c r="M87">
        <v>19000</v>
      </c>
      <c r="N87">
        <v>759.85</v>
      </c>
      <c r="O87" s="18">
        <f t="shared" si="6"/>
        <v>2.4925024991669504E-2</v>
      </c>
      <c r="P87" s="15">
        <v>1.7917808219178082E-2</v>
      </c>
      <c r="Q87" s="17">
        <f t="shared" si="5"/>
        <v>1.7917808219178083E-4</v>
      </c>
      <c r="R87" s="17">
        <f t="shared" si="7"/>
        <v>2.4745846909477724E-2</v>
      </c>
      <c r="S87" s="15">
        <f t="shared" si="8"/>
        <v>1.0881317748867898</v>
      </c>
      <c r="T87" s="1" t="b">
        <f t="shared" si="9"/>
        <v>1</v>
      </c>
    </row>
    <row r="88" spans="1:20" x14ac:dyDescent="0.3">
      <c r="A88" t="s">
        <v>14</v>
      </c>
      <c r="B88" s="1">
        <v>43503</v>
      </c>
      <c r="C88" s="1">
        <v>43552</v>
      </c>
      <c r="D88">
        <v>771.2</v>
      </c>
      <c r="E88">
        <v>789.1</v>
      </c>
      <c r="F88">
        <v>770.75</v>
      </c>
      <c r="G88">
        <v>784.65</v>
      </c>
      <c r="H88">
        <v>778</v>
      </c>
      <c r="I88">
        <v>784.65</v>
      </c>
      <c r="J88">
        <v>102</v>
      </c>
      <c r="K88">
        <v>796.26</v>
      </c>
      <c r="L88">
        <v>152000</v>
      </c>
      <c r="M88">
        <v>24000</v>
      </c>
      <c r="N88">
        <v>778.45</v>
      </c>
      <c r="O88" s="18">
        <f t="shared" si="6"/>
        <v>2.0417452370115004E-2</v>
      </c>
      <c r="P88" s="15">
        <v>1.7726027397260272E-2</v>
      </c>
      <c r="Q88" s="17">
        <f t="shared" si="5"/>
        <v>1.7726027397260271E-4</v>
      </c>
      <c r="R88" s="17">
        <f t="shared" si="7"/>
        <v>2.02401920961424E-2</v>
      </c>
      <c r="S88" s="15">
        <f t="shared" si="8"/>
        <v>0.89000777504970974</v>
      </c>
      <c r="T88" s="1" t="b">
        <f t="shared" si="9"/>
        <v>1</v>
      </c>
    </row>
    <row r="89" spans="1:20" x14ac:dyDescent="0.3">
      <c r="A89" t="s">
        <v>14</v>
      </c>
      <c r="B89" s="1">
        <v>43504</v>
      </c>
      <c r="C89" s="1">
        <v>43552</v>
      </c>
      <c r="D89">
        <v>795</v>
      </c>
      <c r="E89">
        <v>797.65</v>
      </c>
      <c r="F89">
        <v>757</v>
      </c>
      <c r="G89">
        <v>765.85</v>
      </c>
      <c r="H89">
        <v>767.4</v>
      </c>
      <c r="I89">
        <v>765.85</v>
      </c>
      <c r="J89">
        <v>245</v>
      </c>
      <c r="K89">
        <v>1892.96</v>
      </c>
      <c r="L89">
        <v>213000</v>
      </c>
      <c r="M89">
        <v>61000</v>
      </c>
      <c r="N89">
        <v>761.15</v>
      </c>
      <c r="O89" s="18">
        <f t="shared" si="6"/>
        <v>-2.3959727266934246E-2</v>
      </c>
      <c r="P89" s="15">
        <v>1.7479452054794519E-2</v>
      </c>
      <c r="Q89" s="17">
        <f t="shared" si="5"/>
        <v>1.747945205479452E-4</v>
      </c>
      <c r="R89" s="17">
        <f t="shared" si="7"/>
        <v>-2.413452178748219E-2</v>
      </c>
      <c r="S89" s="15">
        <f t="shared" si="8"/>
        <v>-1.0612504039455064</v>
      </c>
      <c r="T89" s="1" t="b">
        <f t="shared" si="9"/>
        <v>1</v>
      </c>
    </row>
    <row r="90" spans="1:20" x14ac:dyDescent="0.3">
      <c r="A90" t="s">
        <v>14</v>
      </c>
      <c r="B90" s="1">
        <v>43507</v>
      </c>
      <c r="C90" s="1">
        <v>43552</v>
      </c>
      <c r="D90">
        <v>768</v>
      </c>
      <c r="E90">
        <v>774</v>
      </c>
      <c r="F90">
        <v>757</v>
      </c>
      <c r="G90">
        <v>768.85</v>
      </c>
      <c r="H90">
        <v>771.2</v>
      </c>
      <c r="I90">
        <v>768.85</v>
      </c>
      <c r="J90">
        <v>74</v>
      </c>
      <c r="K90">
        <v>566.98</v>
      </c>
      <c r="L90">
        <v>215000</v>
      </c>
      <c r="M90">
        <v>2000</v>
      </c>
      <c r="N90">
        <v>763.15</v>
      </c>
      <c r="O90" s="18">
        <f t="shared" si="6"/>
        <v>3.9172161650453743E-3</v>
      </c>
      <c r="P90" s="15">
        <v>1.7452054794520548E-2</v>
      </c>
      <c r="Q90" s="17">
        <f t="shared" si="5"/>
        <v>1.7452054794520549E-4</v>
      </c>
      <c r="R90" s="17">
        <f t="shared" si="7"/>
        <v>3.742695617100169E-3</v>
      </c>
      <c r="S90" s="15">
        <f t="shared" si="8"/>
        <v>0.16457493007185867</v>
      </c>
      <c r="T90" s="1" t="b">
        <f t="shared" si="9"/>
        <v>1</v>
      </c>
    </row>
    <row r="91" spans="1:20" x14ac:dyDescent="0.3">
      <c r="A91" t="s">
        <v>14</v>
      </c>
      <c r="B91" s="1">
        <v>43508</v>
      </c>
      <c r="C91" s="1">
        <v>43552</v>
      </c>
      <c r="D91">
        <v>774.25</v>
      </c>
      <c r="E91">
        <v>777.05</v>
      </c>
      <c r="F91">
        <v>766.65</v>
      </c>
      <c r="G91">
        <v>774.65</v>
      </c>
      <c r="H91">
        <v>773.95</v>
      </c>
      <c r="I91">
        <v>774.65</v>
      </c>
      <c r="J91">
        <v>47</v>
      </c>
      <c r="K91">
        <v>363.62</v>
      </c>
      <c r="L91">
        <v>216000</v>
      </c>
      <c r="M91">
        <v>1000</v>
      </c>
      <c r="N91">
        <v>767.9</v>
      </c>
      <c r="O91" s="18">
        <f t="shared" si="6"/>
        <v>7.5437341484034005E-3</v>
      </c>
      <c r="P91" s="15">
        <v>1.7561643835616439E-2</v>
      </c>
      <c r="Q91" s="17">
        <f t="shared" si="5"/>
        <v>1.7561643835616438E-4</v>
      </c>
      <c r="R91" s="17">
        <f t="shared" si="7"/>
        <v>7.3681177100472358E-3</v>
      </c>
      <c r="S91" s="15">
        <f t="shared" si="8"/>
        <v>0.32399307369584396</v>
      </c>
      <c r="T91" s="1" t="b">
        <f t="shared" si="9"/>
        <v>1</v>
      </c>
    </row>
    <row r="92" spans="1:20" x14ac:dyDescent="0.3">
      <c r="A92" t="s">
        <v>14</v>
      </c>
      <c r="B92" s="1">
        <v>43509</v>
      </c>
      <c r="C92" s="1">
        <v>43552</v>
      </c>
      <c r="D92">
        <v>769.8</v>
      </c>
      <c r="E92">
        <v>771.95</v>
      </c>
      <c r="F92">
        <v>732.8</v>
      </c>
      <c r="G92">
        <v>753.25</v>
      </c>
      <c r="H92">
        <v>752</v>
      </c>
      <c r="I92">
        <v>753.25</v>
      </c>
      <c r="J92">
        <v>486</v>
      </c>
      <c r="K92">
        <v>3632.95</v>
      </c>
      <c r="L92">
        <v>282000</v>
      </c>
      <c r="M92">
        <v>66000</v>
      </c>
      <c r="N92">
        <v>749.7</v>
      </c>
      <c r="O92" s="18">
        <f t="shared" si="6"/>
        <v>-2.7625379203511234E-2</v>
      </c>
      <c r="P92" s="15">
        <v>1.7479452054794519E-2</v>
      </c>
      <c r="Q92" s="17">
        <f t="shared" si="5"/>
        <v>1.747945205479452E-4</v>
      </c>
      <c r="R92" s="17">
        <f t="shared" si="7"/>
        <v>-2.7800173724059178E-2</v>
      </c>
      <c r="S92" s="15">
        <f t="shared" si="8"/>
        <v>-1.222437546275116</v>
      </c>
      <c r="T92" s="1" t="b">
        <f t="shared" si="9"/>
        <v>1</v>
      </c>
    </row>
    <row r="93" spans="1:20" x14ac:dyDescent="0.3">
      <c r="A93" t="s">
        <v>14</v>
      </c>
      <c r="B93" s="1">
        <v>43510</v>
      </c>
      <c r="C93" s="1">
        <v>43552</v>
      </c>
      <c r="D93">
        <v>751.95</v>
      </c>
      <c r="E93">
        <v>761</v>
      </c>
      <c r="F93">
        <v>750.35</v>
      </c>
      <c r="G93">
        <v>754.9</v>
      </c>
      <c r="H93">
        <v>754</v>
      </c>
      <c r="I93">
        <v>754.9</v>
      </c>
      <c r="J93">
        <v>174</v>
      </c>
      <c r="K93">
        <v>1313.36</v>
      </c>
      <c r="L93">
        <v>373000</v>
      </c>
      <c r="M93">
        <v>91000</v>
      </c>
      <c r="N93">
        <v>748.75</v>
      </c>
      <c r="O93" s="18">
        <f t="shared" si="6"/>
        <v>2.1905077995353168E-3</v>
      </c>
      <c r="P93" s="15">
        <v>1.7534246575342468E-2</v>
      </c>
      <c r="Q93" s="17">
        <f t="shared" si="5"/>
        <v>1.7534246575342467E-4</v>
      </c>
      <c r="R93" s="17">
        <f t="shared" si="7"/>
        <v>2.0151653337818921E-3</v>
      </c>
      <c r="S93" s="15">
        <f t="shared" si="8"/>
        <v>8.8611452231145318E-2</v>
      </c>
      <c r="T93" s="1" t="b">
        <f t="shared" si="9"/>
        <v>1</v>
      </c>
    </row>
    <row r="94" spans="1:20" x14ac:dyDescent="0.3">
      <c r="A94" t="s">
        <v>14</v>
      </c>
      <c r="B94" s="1">
        <v>43511</v>
      </c>
      <c r="C94" s="1">
        <v>43552</v>
      </c>
      <c r="D94">
        <v>748.2</v>
      </c>
      <c r="E94">
        <v>748.2</v>
      </c>
      <c r="F94">
        <v>724</v>
      </c>
      <c r="G94">
        <v>729.15</v>
      </c>
      <c r="H94">
        <v>728.75</v>
      </c>
      <c r="I94">
        <v>729.15</v>
      </c>
      <c r="J94">
        <v>338</v>
      </c>
      <c r="K94">
        <v>2471.33</v>
      </c>
      <c r="L94">
        <v>463000</v>
      </c>
      <c r="M94">
        <v>90000</v>
      </c>
      <c r="N94">
        <v>722.6</v>
      </c>
      <c r="O94" s="18">
        <f t="shared" si="6"/>
        <v>-3.411047820903431E-2</v>
      </c>
      <c r="P94" s="15">
        <v>1.7452054794520548E-2</v>
      </c>
      <c r="Q94" s="17">
        <f t="shared" si="5"/>
        <v>1.7452054794520549E-4</v>
      </c>
      <c r="R94" s="17">
        <f t="shared" si="7"/>
        <v>-3.4284998756979518E-2</v>
      </c>
      <c r="S94" s="15">
        <f t="shared" si="8"/>
        <v>-1.5075902104257737</v>
      </c>
      <c r="T94" s="1" t="b">
        <f t="shared" si="9"/>
        <v>1</v>
      </c>
    </row>
    <row r="95" spans="1:20" x14ac:dyDescent="0.3">
      <c r="A95" t="s">
        <v>14</v>
      </c>
      <c r="B95" s="1">
        <v>43514</v>
      </c>
      <c r="C95" s="1">
        <v>43552</v>
      </c>
      <c r="D95">
        <v>734.95</v>
      </c>
      <c r="E95">
        <v>734.95</v>
      </c>
      <c r="F95">
        <v>721.35</v>
      </c>
      <c r="G95">
        <v>722.85</v>
      </c>
      <c r="H95">
        <v>722.9</v>
      </c>
      <c r="I95">
        <v>722.85</v>
      </c>
      <c r="J95">
        <v>307</v>
      </c>
      <c r="K95">
        <v>2234.09</v>
      </c>
      <c r="L95">
        <v>603000</v>
      </c>
      <c r="M95">
        <v>140000</v>
      </c>
      <c r="N95">
        <v>716.75</v>
      </c>
      <c r="O95" s="18">
        <f t="shared" si="6"/>
        <v>-8.6401974902282856E-3</v>
      </c>
      <c r="P95" s="15">
        <v>1.7534246575342468E-2</v>
      </c>
      <c r="Q95" s="17">
        <f t="shared" si="5"/>
        <v>1.7534246575342467E-4</v>
      </c>
      <c r="R95" s="17">
        <f t="shared" si="7"/>
        <v>-8.8155399559817094E-3</v>
      </c>
      <c r="S95" s="15">
        <f t="shared" si="8"/>
        <v>-0.38763955721450172</v>
      </c>
      <c r="T95" s="1" t="b">
        <f t="shared" si="9"/>
        <v>1</v>
      </c>
    </row>
    <row r="96" spans="1:20" x14ac:dyDescent="0.3">
      <c r="A96" t="s">
        <v>14</v>
      </c>
      <c r="B96" s="1">
        <v>43516</v>
      </c>
      <c r="C96" s="1">
        <v>43552</v>
      </c>
      <c r="D96">
        <v>716.4</v>
      </c>
      <c r="E96">
        <v>729</v>
      </c>
      <c r="F96">
        <v>715.4</v>
      </c>
      <c r="G96">
        <v>727.9</v>
      </c>
      <c r="H96">
        <v>725.9</v>
      </c>
      <c r="I96">
        <v>727.9</v>
      </c>
      <c r="J96">
        <v>1329</v>
      </c>
      <c r="K96">
        <v>9633.69</v>
      </c>
      <c r="L96">
        <v>1705000</v>
      </c>
      <c r="M96">
        <v>977000</v>
      </c>
      <c r="N96">
        <v>722.8</v>
      </c>
      <c r="O96" s="18">
        <f t="shared" si="6"/>
        <v>6.9862350418481763E-3</v>
      </c>
      <c r="P96" s="15">
        <v>1.7561643835616439E-2</v>
      </c>
      <c r="Q96" s="17">
        <f t="shared" si="5"/>
        <v>1.7561643835616438E-4</v>
      </c>
      <c r="R96" s="17">
        <f t="shared" si="7"/>
        <v>6.8106186034920116E-3</v>
      </c>
      <c r="S96" s="15">
        <f t="shared" si="8"/>
        <v>0.29947855638985538</v>
      </c>
      <c r="T96" s="1" t="b">
        <f t="shared" si="9"/>
        <v>1</v>
      </c>
    </row>
    <row r="97" spans="1:20" x14ac:dyDescent="0.3">
      <c r="A97" t="s">
        <v>14</v>
      </c>
      <c r="B97" s="1">
        <v>43517</v>
      </c>
      <c r="C97" s="1">
        <v>43552</v>
      </c>
      <c r="D97">
        <v>730.25</v>
      </c>
      <c r="E97">
        <v>736.8</v>
      </c>
      <c r="F97">
        <v>725.3</v>
      </c>
      <c r="G97">
        <v>735.25</v>
      </c>
      <c r="H97">
        <v>734.4</v>
      </c>
      <c r="I97">
        <v>735.25</v>
      </c>
      <c r="J97">
        <v>736</v>
      </c>
      <c r="K97">
        <v>5378.39</v>
      </c>
      <c r="L97">
        <v>1935000</v>
      </c>
      <c r="M97">
        <v>230000</v>
      </c>
      <c r="N97">
        <v>731.1</v>
      </c>
      <c r="O97" s="18">
        <f t="shared" si="6"/>
        <v>1.0097540870998794E-2</v>
      </c>
      <c r="P97" s="15">
        <v>1.7616438356164384E-2</v>
      </c>
      <c r="Q97" s="17">
        <f t="shared" si="5"/>
        <v>1.7616438356164385E-4</v>
      </c>
      <c r="R97" s="17">
        <f t="shared" si="7"/>
        <v>9.9213764874371505E-3</v>
      </c>
      <c r="S97" s="15">
        <f t="shared" si="8"/>
        <v>0.43626573162304033</v>
      </c>
      <c r="T97" s="1" t="b">
        <f t="shared" si="9"/>
        <v>1</v>
      </c>
    </row>
    <row r="98" spans="1:20" x14ac:dyDescent="0.3">
      <c r="A98" t="s">
        <v>14</v>
      </c>
      <c r="B98" s="1">
        <v>43518</v>
      </c>
      <c r="C98" s="1">
        <v>43552</v>
      </c>
      <c r="D98">
        <v>734.9</v>
      </c>
      <c r="E98">
        <v>740</v>
      </c>
      <c r="F98">
        <v>730.9</v>
      </c>
      <c r="G98">
        <v>733.95</v>
      </c>
      <c r="H98">
        <v>734.75</v>
      </c>
      <c r="I98">
        <v>733.95</v>
      </c>
      <c r="J98">
        <v>1710</v>
      </c>
      <c r="K98">
        <v>12593.68</v>
      </c>
      <c r="L98">
        <v>3355000</v>
      </c>
      <c r="M98">
        <v>1420000</v>
      </c>
      <c r="N98">
        <v>731.2</v>
      </c>
      <c r="O98" s="18">
        <f t="shared" si="6"/>
        <v>-1.7681060863651201E-3</v>
      </c>
      <c r="P98" s="15">
        <v>1.7616438356164384E-2</v>
      </c>
      <c r="Q98" s="17">
        <f t="shared" si="5"/>
        <v>1.7616438356164385E-4</v>
      </c>
      <c r="R98" s="17">
        <f t="shared" si="7"/>
        <v>-1.9442704699267638E-3</v>
      </c>
      <c r="S98" s="15">
        <f t="shared" si="8"/>
        <v>-8.5494042092820577E-2</v>
      </c>
      <c r="T98" s="1" t="b">
        <f t="shared" si="9"/>
        <v>1</v>
      </c>
    </row>
    <row r="99" spans="1:20" x14ac:dyDescent="0.3">
      <c r="A99" t="s">
        <v>14</v>
      </c>
      <c r="B99" s="1">
        <v>43521</v>
      </c>
      <c r="C99" s="1">
        <v>43552</v>
      </c>
      <c r="D99">
        <v>734.5</v>
      </c>
      <c r="E99">
        <v>735.35</v>
      </c>
      <c r="F99">
        <v>709.35</v>
      </c>
      <c r="G99">
        <v>713.8</v>
      </c>
      <c r="H99">
        <v>713.4</v>
      </c>
      <c r="I99">
        <v>713.8</v>
      </c>
      <c r="J99">
        <v>7009</v>
      </c>
      <c r="K99">
        <v>50401.35</v>
      </c>
      <c r="L99">
        <v>8511000</v>
      </c>
      <c r="M99">
        <v>5156000</v>
      </c>
      <c r="N99">
        <v>708.85</v>
      </c>
      <c r="O99" s="18">
        <f t="shared" si="6"/>
        <v>-2.7454186252469637E-2</v>
      </c>
      <c r="P99" s="15">
        <v>1.7534246575342468E-2</v>
      </c>
      <c r="Q99" s="17">
        <f t="shared" si="5"/>
        <v>1.7534246575342467E-4</v>
      </c>
      <c r="R99" s="17">
        <f t="shared" si="7"/>
        <v>-2.7629528718223061E-2</v>
      </c>
      <c r="S99" s="15">
        <f t="shared" si="8"/>
        <v>-1.2149338930861477</v>
      </c>
      <c r="T99" s="1" t="b">
        <f t="shared" si="9"/>
        <v>1</v>
      </c>
    </row>
    <row r="100" spans="1:20" x14ac:dyDescent="0.3">
      <c r="A100" t="s">
        <v>14</v>
      </c>
      <c r="B100" s="1">
        <v>43522</v>
      </c>
      <c r="C100" s="1">
        <v>43552</v>
      </c>
      <c r="D100">
        <v>703.65</v>
      </c>
      <c r="E100">
        <v>727.45</v>
      </c>
      <c r="F100">
        <v>698.55</v>
      </c>
      <c r="G100">
        <v>722.15</v>
      </c>
      <c r="H100">
        <v>721.55</v>
      </c>
      <c r="I100">
        <v>722.15</v>
      </c>
      <c r="J100">
        <v>4568</v>
      </c>
      <c r="K100">
        <v>32755.78</v>
      </c>
      <c r="L100">
        <v>10629000</v>
      </c>
      <c r="M100">
        <v>2118000</v>
      </c>
      <c r="N100">
        <v>719.25</v>
      </c>
      <c r="O100" s="18">
        <f t="shared" si="6"/>
        <v>1.1697954609134243E-2</v>
      </c>
      <c r="P100" s="15">
        <v>1.7534246575342468E-2</v>
      </c>
      <c r="Q100" s="17">
        <f t="shared" si="5"/>
        <v>1.7534246575342467E-4</v>
      </c>
      <c r="R100" s="17">
        <f t="shared" si="7"/>
        <v>1.1522612143380819E-2</v>
      </c>
      <c r="S100" s="15">
        <f t="shared" si="8"/>
        <v>0.5066757443693275</v>
      </c>
      <c r="T100" s="1" t="b">
        <f t="shared" si="9"/>
        <v>1</v>
      </c>
    </row>
    <row r="101" spans="1:20" x14ac:dyDescent="0.3">
      <c r="A101" t="s">
        <v>14</v>
      </c>
      <c r="B101" s="1">
        <v>43523</v>
      </c>
      <c r="C101" s="1">
        <v>43552</v>
      </c>
      <c r="D101">
        <v>722.9</v>
      </c>
      <c r="E101">
        <v>733.8</v>
      </c>
      <c r="F101">
        <v>718.15</v>
      </c>
      <c r="G101">
        <v>721.35</v>
      </c>
      <c r="H101">
        <v>718.85</v>
      </c>
      <c r="I101">
        <v>721.35</v>
      </c>
      <c r="J101">
        <v>6097</v>
      </c>
      <c r="K101">
        <v>44300.88</v>
      </c>
      <c r="L101">
        <v>14404000</v>
      </c>
      <c r="M101">
        <v>3775000</v>
      </c>
      <c r="N101">
        <v>719.45</v>
      </c>
      <c r="O101" s="18">
        <f t="shared" si="6"/>
        <v>-1.1078030880010449E-3</v>
      </c>
      <c r="P101" s="15">
        <v>1.7506849315068494E-2</v>
      </c>
      <c r="Q101" s="17">
        <f t="shared" si="5"/>
        <v>1.7506849315068493E-4</v>
      </c>
      <c r="R101" s="17">
        <f t="shared" si="7"/>
        <v>-1.2828715811517299E-3</v>
      </c>
      <c r="S101" s="15">
        <f t="shared" si="8"/>
        <v>-5.6410812515606736E-2</v>
      </c>
      <c r="T101" s="1" t="b">
        <f t="shared" si="9"/>
        <v>1</v>
      </c>
    </row>
    <row r="102" spans="1:20" x14ac:dyDescent="0.3">
      <c r="A102" t="s">
        <v>14</v>
      </c>
      <c r="B102" s="1">
        <v>43524</v>
      </c>
      <c r="C102" s="1">
        <v>43552</v>
      </c>
      <c r="D102">
        <v>723.05</v>
      </c>
      <c r="E102">
        <v>730</v>
      </c>
      <c r="F102">
        <v>713.5</v>
      </c>
      <c r="G102">
        <v>715.75</v>
      </c>
      <c r="H102">
        <v>715</v>
      </c>
      <c r="I102">
        <v>715.75</v>
      </c>
      <c r="J102">
        <v>7609</v>
      </c>
      <c r="K102">
        <v>54947.33</v>
      </c>
      <c r="L102">
        <v>18289000</v>
      </c>
      <c r="M102">
        <v>3885000</v>
      </c>
      <c r="N102">
        <v>712.05</v>
      </c>
      <c r="O102" s="18">
        <f t="shared" si="6"/>
        <v>-7.7632217370208947E-3</v>
      </c>
      <c r="P102" s="15">
        <v>1.758904109589041E-2</v>
      </c>
      <c r="Q102" s="17">
        <f t="shared" si="5"/>
        <v>1.7589041095890411E-4</v>
      </c>
      <c r="R102" s="17">
        <f t="shared" si="7"/>
        <v>-7.9391121479797985E-3</v>
      </c>
      <c r="S102" s="15">
        <f t="shared" si="8"/>
        <v>-0.34910101174584773</v>
      </c>
      <c r="T102" s="1" t="b">
        <f t="shared" si="9"/>
        <v>1</v>
      </c>
    </row>
    <row r="103" spans="1:20" x14ac:dyDescent="0.3">
      <c r="A103" t="s">
        <v>14</v>
      </c>
      <c r="B103" s="1">
        <v>43525</v>
      </c>
      <c r="C103" s="1">
        <v>43580</v>
      </c>
      <c r="D103">
        <v>721.75</v>
      </c>
      <c r="E103">
        <v>733.6</v>
      </c>
      <c r="F103">
        <v>721.75</v>
      </c>
      <c r="G103">
        <v>730.6</v>
      </c>
      <c r="H103">
        <v>730</v>
      </c>
      <c r="I103">
        <v>730.6</v>
      </c>
      <c r="J103">
        <v>58</v>
      </c>
      <c r="K103">
        <v>422.5</v>
      </c>
      <c r="L103">
        <v>60000</v>
      </c>
      <c r="M103">
        <v>22000</v>
      </c>
      <c r="N103">
        <v>724.95</v>
      </c>
      <c r="O103" s="18">
        <f t="shared" si="6"/>
        <v>2.0747467691233003E-2</v>
      </c>
      <c r="P103" s="15">
        <v>1.758904109589041E-2</v>
      </c>
      <c r="Q103" s="17">
        <f t="shared" si="5"/>
        <v>1.7589041095890411E-4</v>
      </c>
      <c r="R103" s="17">
        <f t="shared" si="7"/>
        <v>2.05715772802741E-2</v>
      </c>
      <c r="S103" s="15">
        <f t="shared" si="8"/>
        <v>0.90457954339126134</v>
      </c>
      <c r="T103" s="1" t="b">
        <f t="shared" si="9"/>
        <v>1</v>
      </c>
    </row>
    <row r="104" spans="1:20" x14ac:dyDescent="0.3">
      <c r="A104" t="s">
        <v>14</v>
      </c>
      <c r="B104" s="1">
        <v>43529</v>
      </c>
      <c r="C104" s="1">
        <v>43580</v>
      </c>
      <c r="D104">
        <v>735.9</v>
      </c>
      <c r="E104">
        <v>745.25</v>
      </c>
      <c r="F104">
        <v>732</v>
      </c>
      <c r="G104">
        <v>742.25</v>
      </c>
      <c r="H104">
        <v>741.6</v>
      </c>
      <c r="I104">
        <v>742.25</v>
      </c>
      <c r="J104">
        <v>46</v>
      </c>
      <c r="K104">
        <v>340.2</v>
      </c>
      <c r="L104">
        <v>70000</v>
      </c>
      <c r="M104">
        <v>10000</v>
      </c>
      <c r="N104">
        <v>736.1</v>
      </c>
      <c r="O104" s="18">
        <f t="shared" si="6"/>
        <v>1.5945797974267692E-2</v>
      </c>
      <c r="P104" s="15">
        <v>1.7534246575342468E-2</v>
      </c>
      <c r="Q104" s="17">
        <f t="shared" si="5"/>
        <v>1.7534246575342467E-4</v>
      </c>
      <c r="R104" s="17">
        <f t="shared" si="7"/>
        <v>1.5770455508514268E-2</v>
      </c>
      <c r="S104" s="15">
        <f t="shared" si="8"/>
        <v>0.69346318216655289</v>
      </c>
      <c r="T104" s="1" t="b">
        <f t="shared" si="9"/>
        <v>1</v>
      </c>
    </row>
    <row r="105" spans="1:20" x14ac:dyDescent="0.3">
      <c r="A105" t="s">
        <v>14</v>
      </c>
      <c r="B105" s="1">
        <v>43530</v>
      </c>
      <c r="C105" s="1">
        <v>43580</v>
      </c>
      <c r="D105">
        <v>747.05</v>
      </c>
      <c r="E105">
        <v>748</v>
      </c>
      <c r="F105">
        <v>738.5</v>
      </c>
      <c r="G105">
        <v>742.15</v>
      </c>
      <c r="H105">
        <v>740.5</v>
      </c>
      <c r="I105">
        <v>742.15</v>
      </c>
      <c r="J105">
        <v>33</v>
      </c>
      <c r="K105">
        <v>245.26</v>
      </c>
      <c r="L105">
        <v>80000</v>
      </c>
      <c r="M105">
        <v>10000</v>
      </c>
      <c r="N105">
        <v>733.35</v>
      </c>
      <c r="O105" s="18">
        <f t="shared" si="6"/>
        <v>-1.3472549680030007E-4</v>
      </c>
      <c r="P105" s="15">
        <v>1.758904109589041E-2</v>
      </c>
      <c r="Q105" s="17">
        <f t="shared" si="5"/>
        <v>1.7589041095890411E-4</v>
      </c>
      <c r="R105" s="17">
        <f t="shared" si="7"/>
        <v>-3.1061590775920416E-4</v>
      </c>
      <c r="S105" s="15">
        <f t="shared" si="8"/>
        <v>-1.3658495514600584E-2</v>
      </c>
      <c r="T105" s="1" t="b">
        <f t="shared" si="9"/>
        <v>1</v>
      </c>
    </row>
    <row r="106" spans="1:20" x14ac:dyDescent="0.3">
      <c r="A106" t="s">
        <v>14</v>
      </c>
      <c r="B106" s="1">
        <v>43531</v>
      </c>
      <c r="C106" s="1">
        <v>43580</v>
      </c>
      <c r="D106">
        <v>743</v>
      </c>
      <c r="E106">
        <v>746.8</v>
      </c>
      <c r="F106">
        <v>727.55</v>
      </c>
      <c r="G106">
        <v>731.55</v>
      </c>
      <c r="H106">
        <v>729.1</v>
      </c>
      <c r="I106">
        <v>731.55</v>
      </c>
      <c r="J106">
        <v>26</v>
      </c>
      <c r="K106">
        <v>191.67</v>
      </c>
      <c r="L106">
        <v>83000</v>
      </c>
      <c r="M106">
        <v>3000</v>
      </c>
      <c r="N106">
        <v>725.2</v>
      </c>
      <c r="O106" s="18">
        <f t="shared" si="6"/>
        <v>-1.4282826921781342E-2</v>
      </c>
      <c r="P106" s="15">
        <v>1.758904109589041E-2</v>
      </c>
      <c r="Q106" s="17">
        <f t="shared" si="5"/>
        <v>1.7589041095890411E-4</v>
      </c>
      <c r="R106" s="17">
        <f t="shared" si="7"/>
        <v>-1.4458717332740246E-2</v>
      </c>
      <c r="S106" s="15">
        <f t="shared" si="8"/>
        <v>-0.63578303912626488</v>
      </c>
      <c r="T106" s="1" t="b">
        <f t="shared" si="9"/>
        <v>1</v>
      </c>
    </row>
    <row r="107" spans="1:20" x14ac:dyDescent="0.3">
      <c r="A107" t="s">
        <v>14</v>
      </c>
      <c r="B107" s="1">
        <v>43532</v>
      </c>
      <c r="C107" s="1">
        <v>43580</v>
      </c>
      <c r="D107">
        <v>735</v>
      </c>
      <c r="E107">
        <v>743</v>
      </c>
      <c r="F107">
        <v>727.85</v>
      </c>
      <c r="G107">
        <v>742</v>
      </c>
      <c r="H107">
        <v>742.4</v>
      </c>
      <c r="I107">
        <v>742</v>
      </c>
      <c r="J107">
        <v>46</v>
      </c>
      <c r="K107">
        <v>339.46</v>
      </c>
      <c r="L107">
        <v>94000</v>
      </c>
      <c r="M107">
        <v>11000</v>
      </c>
      <c r="N107">
        <v>735.85</v>
      </c>
      <c r="O107" s="18">
        <f t="shared" si="6"/>
        <v>1.4284737885312072E-2</v>
      </c>
      <c r="P107" s="15">
        <v>1.7561643835616439E-2</v>
      </c>
      <c r="Q107" s="17">
        <f t="shared" si="5"/>
        <v>1.7561643835616438E-4</v>
      </c>
      <c r="R107" s="17">
        <f t="shared" si="7"/>
        <v>1.4109121446955909E-2</v>
      </c>
      <c r="S107" s="15">
        <f t="shared" si="8"/>
        <v>0.62041050436989997</v>
      </c>
      <c r="T107" s="1" t="b">
        <f t="shared" si="9"/>
        <v>1</v>
      </c>
    </row>
    <row r="108" spans="1:20" x14ac:dyDescent="0.3">
      <c r="A108" t="s">
        <v>14</v>
      </c>
      <c r="B108" s="1">
        <v>43535</v>
      </c>
      <c r="C108" s="1">
        <v>43580</v>
      </c>
      <c r="D108">
        <v>749</v>
      </c>
      <c r="E108">
        <v>757.1</v>
      </c>
      <c r="F108">
        <v>749</v>
      </c>
      <c r="G108">
        <v>756.85</v>
      </c>
      <c r="H108">
        <v>757</v>
      </c>
      <c r="I108">
        <v>756.85</v>
      </c>
      <c r="J108">
        <v>35</v>
      </c>
      <c r="K108">
        <v>263.87</v>
      </c>
      <c r="L108">
        <v>106000</v>
      </c>
      <c r="M108">
        <v>12000</v>
      </c>
      <c r="N108">
        <v>750.75</v>
      </c>
      <c r="O108" s="18">
        <f t="shared" si="6"/>
        <v>2.0013477088948819E-2</v>
      </c>
      <c r="P108" s="15">
        <v>1.7561643835616439E-2</v>
      </c>
      <c r="Q108" s="17">
        <f t="shared" si="5"/>
        <v>1.7561643835616438E-4</v>
      </c>
      <c r="R108" s="17">
        <f t="shared" si="7"/>
        <v>1.9837860650592655E-2</v>
      </c>
      <c r="S108" s="15">
        <f t="shared" si="8"/>
        <v>0.87231633650083795</v>
      </c>
      <c r="T108" s="1" t="b">
        <f t="shared" si="9"/>
        <v>1</v>
      </c>
    </row>
    <row r="109" spans="1:20" x14ac:dyDescent="0.3">
      <c r="A109" t="s">
        <v>14</v>
      </c>
      <c r="B109" s="1">
        <v>43536</v>
      </c>
      <c r="C109" s="1">
        <v>43580</v>
      </c>
      <c r="D109">
        <v>760.8</v>
      </c>
      <c r="E109">
        <v>791.35</v>
      </c>
      <c r="F109">
        <v>749</v>
      </c>
      <c r="G109">
        <v>779.85</v>
      </c>
      <c r="H109">
        <v>782.35</v>
      </c>
      <c r="I109">
        <v>779.85</v>
      </c>
      <c r="J109">
        <v>285</v>
      </c>
      <c r="K109">
        <v>2209.85</v>
      </c>
      <c r="L109">
        <v>106000</v>
      </c>
      <c r="M109">
        <v>0</v>
      </c>
      <c r="N109">
        <v>773.25</v>
      </c>
      <c r="O109" s="18">
        <f t="shared" si="6"/>
        <v>3.0389112770033692E-2</v>
      </c>
      <c r="P109" s="15">
        <v>1.7561643835616439E-2</v>
      </c>
      <c r="Q109" s="17">
        <f t="shared" si="5"/>
        <v>1.7561643835616438E-4</v>
      </c>
      <c r="R109" s="17">
        <f t="shared" si="7"/>
        <v>3.0213496331677529E-2</v>
      </c>
      <c r="S109" s="15">
        <f t="shared" si="8"/>
        <v>1.3285568891292254</v>
      </c>
      <c r="T109" s="1" t="b">
        <f t="shared" si="9"/>
        <v>1</v>
      </c>
    </row>
    <row r="110" spans="1:20" x14ac:dyDescent="0.3">
      <c r="A110" t="s">
        <v>14</v>
      </c>
      <c r="B110" s="1">
        <v>43537</v>
      </c>
      <c r="C110" s="1">
        <v>43580</v>
      </c>
      <c r="D110">
        <v>776.4</v>
      </c>
      <c r="E110">
        <v>788.65</v>
      </c>
      <c r="F110">
        <v>766.8</v>
      </c>
      <c r="G110">
        <v>770.85</v>
      </c>
      <c r="H110">
        <v>773.45</v>
      </c>
      <c r="I110">
        <v>770.85</v>
      </c>
      <c r="J110">
        <v>167</v>
      </c>
      <c r="K110">
        <v>1296.18</v>
      </c>
      <c r="L110">
        <v>134000</v>
      </c>
      <c r="M110">
        <v>28000</v>
      </c>
      <c r="N110">
        <v>766.25</v>
      </c>
      <c r="O110" s="18">
        <f t="shared" si="6"/>
        <v>-1.1540680900173111E-2</v>
      </c>
      <c r="P110" s="15">
        <v>1.7561643835616439E-2</v>
      </c>
      <c r="Q110" s="17">
        <f t="shared" si="5"/>
        <v>1.7561643835616438E-4</v>
      </c>
      <c r="R110" s="17">
        <f t="shared" si="7"/>
        <v>-1.1716297338529275E-2</v>
      </c>
      <c r="S110" s="15">
        <f t="shared" si="8"/>
        <v>-0.51519252764763446</v>
      </c>
      <c r="T110" s="1" t="b">
        <f t="shared" si="9"/>
        <v>1</v>
      </c>
    </row>
    <row r="111" spans="1:20" x14ac:dyDescent="0.3">
      <c r="A111" t="s">
        <v>14</v>
      </c>
      <c r="B111" s="1">
        <v>43538</v>
      </c>
      <c r="C111" s="1">
        <v>43580</v>
      </c>
      <c r="D111">
        <v>779.15</v>
      </c>
      <c r="E111">
        <v>791.4</v>
      </c>
      <c r="F111">
        <v>774</v>
      </c>
      <c r="G111">
        <v>786.9</v>
      </c>
      <c r="H111">
        <v>785.9</v>
      </c>
      <c r="I111">
        <v>786.9</v>
      </c>
      <c r="J111">
        <v>948</v>
      </c>
      <c r="K111">
        <v>7457.2</v>
      </c>
      <c r="L111">
        <v>896000</v>
      </c>
      <c r="M111">
        <v>762000</v>
      </c>
      <c r="N111">
        <v>778.65</v>
      </c>
      <c r="O111" s="18">
        <f t="shared" si="6"/>
        <v>2.0821171434131095E-2</v>
      </c>
      <c r="P111" s="15">
        <v>1.7369863013698628E-2</v>
      </c>
      <c r="Q111" s="17">
        <f t="shared" si="5"/>
        <v>1.7369863013698628E-4</v>
      </c>
      <c r="R111" s="17">
        <f t="shared" si="7"/>
        <v>2.0647472803994107E-2</v>
      </c>
      <c r="S111" s="15">
        <f t="shared" si="8"/>
        <v>0.90791684403946771</v>
      </c>
      <c r="T111" s="1" t="b">
        <f t="shared" si="9"/>
        <v>1</v>
      </c>
    </row>
    <row r="112" spans="1:20" x14ac:dyDescent="0.3">
      <c r="A112" t="s">
        <v>14</v>
      </c>
      <c r="B112" s="1">
        <v>43539</v>
      </c>
      <c r="C112" s="1">
        <v>43580</v>
      </c>
      <c r="D112">
        <v>787.6</v>
      </c>
      <c r="E112">
        <v>789.4</v>
      </c>
      <c r="F112">
        <v>776.45</v>
      </c>
      <c r="G112">
        <v>778.9</v>
      </c>
      <c r="H112">
        <v>780</v>
      </c>
      <c r="I112">
        <v>778.9</v>
      </c>
      <c r="J112">
        <v>138</v>
      </c>
      <c r="K112">
        <v>1078.43</v>
      </c>
      <c r="L112">
        <v>896000</v>
      </c>
      <c r="M112">
        <v>0</v>
      </c>
      <c r="N112">
        <v>771.6</v>
      </c>
      <c r="O112" s="18">
        <f t="shared" si="6"/>
        <v>-1.0166476045240819E-2</v>
      </c>
      <c r="P112" s="15">
        <v>1.7315068493150686E-2</v>
      </c>
      <c r="Q112" s="17">
        <f t="shared" si="5"/>
        <v>1.7315068493150686E-4</v>
      </c>
      <c r="R112" s="17">
        <f t="shared" si="7"/>
        <v>-1.0339626730172326E-2</v>
      </c>
      <c r="S112" s="15">
        <f t="shared" si="8"/>
        <v>-0.45465715627862363</v>
      </c>
      <c r="T112" s="1" t="b">
        <f t="shared" si="9"/>
        <v>1</v>
      </c>
    </row>
    <row r="113" spans="1:20" x14ac:dyDescent="0.3">
      <c r="A113" t="s">
        <v>14</v>
      </c>
      <c r="B113" s="1">
        <v>43542</v>
      </c>
      <c r="C113" s="1">
        <v>43580</v>
      </c>
      <c r="D113">
        <v>777.6</v>
      </c>
      <c r="E113">
        <v>786.75</v>
      </c>
      <c r="F113">
        <v>773.95</v>
      </c>
      <c r="G113">
        <v>784.75</v>
      </c>
      <c r="H113">
        <v>783</v>
      </c>
      <c r="I113">
        <v>784.75</v>
      </c>
      <c r="J113">
        <v>571</v>
      </c>
      <c r="K113">
        <v>4474</v>
      </c>
      <c r="L113">
        <v>1366000</v>
      </c>
      <c r="M113">
        <v>470000</v>
      </c>
      <c r="N113">
        <v>777.35</v>
      </c>
      <c r="O113" s="18">
        <f t="shared" si="6"/>
        <v>7.5105918603158598E-3</v>
      </c>
      <c r="P113" s="15">
        <v>1.7342465753424657E-2</v>
      </c>
      <c r="Q113" s="17">
        <f t="shared" si="5"/>
        <v>1.7342465753424657E-4</v>
      </c>
      <c r="R113" s="17">
        <f t="shared" si="7"/>
        <v>7.337167202781613E-3</v>
      </c>
      <c r="S113" s="15">
        <f t="shared" si="8"/>
        <v>0.32263210874169279</v>
      </c>
      <c r="T113" s="1" t="b">
        <f t="shared" si="9"/>
        <v>1</v>
      </c>
    </row>
    <row r="114" spans="1:20" x14ac:dyDescent="0.3">
      <c r="A114" t="s">
        <v>14</v>
      </c>
      <c r="B114" s="1">
        <v>43543</v>
      </c>
      <c r="C114" s="1">
        <v>43580</v>
      </c>
      <c r="D114">
        <v>784.75</v>
      </c>
      <c r="E114">
        <v>796.95</v>
      </c>
      <c r="F114">
        <v>778.5</v>
      </c>
      <c r="G114">
        <v>784.4</v>
      </c>
      <c r="H114">
        <v>784.2</v>
      </c>
      <c r="I114">
        <v>784.4</v>
      </c>
      <c r="J114">
        <v>214</v>
      </c>
      <c r="K114">
        <v>1690.94</v>
      </c>
      <c r="L114">
        <v>1430000</v>
      </c>
      <c r="M114">
        <v>64000</v>
      </c>
      <c r="N114">
        <v>777.35</v>
      </c>
      <c r="O114" s="18">
        <f t="shared" si="6"/>
        <v>-4.4600191143679226E-4</v>
      </c>
      <c r="P114" s="15">
        <v>1.7205479452054796E-2</v>
      </c>
      <c r="Q114" s="17">
        <f t="shared" si="5"/>
        <v>1.7205479452054795E-4</v>
      </c>
      <c r="R114" s="17">
        <f t="shared" si="7"/>
        <v>-6.1805670595734019E-4</v>
      </c>
      <c r="S114" s="15">
        <f t="shared" si="8"/>
        <v>-2.7177374162791885E-2</v>
      </c>
      <c r="T114" s="1" t="b">
        <f t="shared" si="9"/>
        <v>1</v>
      </c>
    </row>
    <row r="115" spans="1:20" x14ac:dyDescent="0.3">
      <c r="A115" t="s">
        <v>14</v>
      </c>
      <c r="B115" s="1">
        <v>43544</v>
      </c>
      <c r="C115" s="1">
        <v>43580</v>
      </c>
      <c r="D115">
        <v>786.25</v>
      </c>
      <c r="E115">
        <v>792.75</v>
      </c>
      <c r="F115">
        <v>780.55</v>
      </c>
      <c r="G115">
        <v>783.6</v>
      </c>
      <c r="H115">
        <v>784.65</v>
      </c>
      <c r="I115">
        <v>783.6</v>
      </c>
      <c r="J115">
        <v>125</v>
      </c>
      <c r="K115">
        <v>981.6</v>
      </c>
      <c r="L115">
        <v>1471000</v>
      </c>
      <c r="M115">
        <v>41000</v>
      </c>
      <c r="N115">
        <v>776.6</v>
      </c>
      <c r="O115" s="18">
        <f t="shared" si="6"/>
        <v>-1.0198878123405845E-3</v>
      </c>
      <c r="P115" s="15">
        <v>1.7287671232876712E-2</v>
      </c>
      <c r="Q115" s="17">
        <f t="shared" si="5"/>
        <v>1.7287671232876713E-4</v>
      </c>
      <c r="R115" s="17">
        <f t="shared" si="7"/>
        <v>-1.1927645246693516E-3</v>
      </c>
      <c r="S115" s="15">
        <f t="shared" si="8"/>
        <v>-5.2448598102066431E-2</v>
      </c>
      <c r="T115" s="1" t="b">
        <f t="shared" si="9"/>
        <v>1</v>
      </c>
    </row>
    <row r="116" spans="1:20" x14ac:dyDescent="0.3">
      <c r="A116" t="s">
        <v>14</v>
      </c>
      <c r="B116" s="1">
        <v>43546</v>
      </c>
      <c r="C116" s="1">
        <v>43580</v>
      </c>
      <c r="D116">
        <v>786</v>
      </c>
      <c r="E116">
        <v>791.75</v>
      </c>
      <c r="F116">
        <v>769</v>
      </c>
      <c r="G116">
        <v>775.05</v>
      </c>
      <c r="H116">
        <v>774.5</v>
      </c>
      <c r="I116">
        <v>775.05</v>
      </c>
      <c r="J116">
        <v>873</v>
      </c>
      <c r="K116">
        <v>6758.83</v>
      </c>
      <c r="L116">
        <v>2138000</v>
      </c>
      <c r="M116">
        <v>667000</v>
      </c>
      <c r="N116">
        <v>768.3</v>
      </c>
      <c r="O116" s="18">
        <f t="shared" si="6"/>
        <v>-1.0911179173047561E-2</v>
      </c>
      <c r="P116" s="15">
        <v>1.7205479452054796E-2</v>
      </c>
      <c r="Q116" s="17">
        <f t="shared" si="5"/>
        <v>1.7205479452054795E-4</v>
      </c>
      <c r="R116" s="17">
        <f t="shared" si="7"/>
        <v>-1.1083233967568109E-2</v>
      </c>
      <c r="S116" s="15">
        <f t="shared" si="8"/>
        <v>-0.48735527592698491</v>
      </c>
      <c r="T116" s="1" t="b">
        <f t="shared" si="9"/>
        <v>1</v>
      </c>
    </row>
    <row r="117" spans="1:20" x14ac:dyDescent="0.3">
      <c r="A117" t="s">
        <v>14</v>
      </c>
      <c r="B117" s="1">
        <v>43549</v>
      </c>
      <c r="C117" s="1">
        <v>43580</v>
      </c>
      <c r="D117">
        <v>766.1</v>
      </c>
      <c r="E117">
        <v>783</v>
      </c>
      <c r="F117">
        <v>765.05</v>
      </c>
      <c r="G117">
        <v>780.8</v>
      </c>
      <c r="H117">
        <v>781.8</v>
      </c>
      <c r="I117">
        <v>780.8</v>
      </c>
      <c r="J117">
        <v>4514</v>
      </c>
      <c r="K117">
        <v>35067.519999999997</v>
      </c>
      <c r="L117">
        <v>6222000</v>
      </c>
      <c r="M117">
        <v>4084000</v>
      </c>
      <c r="N117">
        <v>775.85</v>
      </c>
      <c r="O117" s="18">
        <f t="shared" si="6"/>
        <v>7.4188762015353852E-3</v>
      </c>
      <c r="P117" s="15">
        <v>1.7178082191780821E-2</v>
      </c>
      <c r="Q117" s="17">
        <f t="shared" si="5"/>
        <v>1.7178082191780821E-4</v>
      </c>
      <c r="R117" s="17">
        <f t="shared" si="7"/>
        <v>7.2470953796175772E-3</v>
      </c>
      <c r="S117" s="15">
        <f t="shared" si="8"/>
        <v>0.31867144361815508</v>
      </c>
      <c r="T117" s="1" t="b">
        <f t="shared" si="9"/>
        <v>1</v>
      </c>
    </row>
    <row r="118" spans="1:20" x14ac:dyDescent="0.3">
      <c r="A118" t="s">
        <v>14</v>
      </c>
      <c r="B118" s="1">
        <v>43550</v>
      </c>
      <c r="C118" s="1">
        <v>43580</v>
      </c>
      <c r="D118">
        <v>783</v>
      </c>
      <c r="E118">
        <v>788.95</v>
      </c>
      <c r="F118">
        <v>775.6</v>
      </c>
      <c r="G118">
        <v>787.5</v>
      </c>
      <c r="H118">
        <v>788.05</v>
      </c>
      <c r="I118">
        <v>787.5</v>
      </c>
      <c r="J118">
        <v>4532</v>
      </c>
      <c r="K118">
        <v>35507.47</v>
      </c>
      <c r="L118">
        <v>9907000</v>
      </c>
      <c r="M118">
        <v>3685000</v>
      </c>
      <c r="N118">
        <v>781.9</v>
      </c>
      <c r="O118" s="18">
        <f t="shared" si="6"/>
        <v>8.5809426229508778E-3</v>
      </c>
      <c r="P118" s="15">
        <v>1.7232876712328767E-2</v>
      </c>
      <c r="Q118" s="17">
        <f t="shared" si="5"/>
        <v>1.7232876712328766E-4</v>
      </c>
      <c r="R118" s="17">
        <f t="shared" si="7"/>
        <v>8.4086138558275899E-3</v>
      </c>
      <c r="S118" s="15">
        <f t="shared" si="8"/>
        <v>0.36974608114038632</v>
      </c>
      <c r="T118" s="1" t="b">
        <f t="shared" si="9"/>
        <v>1</v>
      </c>
    </row>
    <row r="119" spans="1:20" x14ac:dyDescent="0.3">
      <c r="A119" t="s">
        <v>14</v>
      </c>
      <c r="B119" s="1">
        <v>43551</v>
      </c>
      <c r="C119" s="1">
        <v>43580</v>
      </c>
      <c r="D119">
        <v>788</v>
      </c>
      <c r="E119">
        <v>793.75</v>
      </c>
      <c r="F119">
        <v>776.75</v>
      </c>
      <c r="G119">
        <v>782.05</v>
      </c>
      <c r="H119">
        <v>777.35</v>
      </c>
      <c r="I119">
        <v>782.05</v>
      </c>
      <c r="J119">
        <v>4378</v>
      </c>
      <c r="K119">
        <v>34343.839999999997</v>
      </c>
      <c r="L119">
        <v>12471000</v>
      </c>
      <c r="M119">
        <v>2564000</v>
      </c>
      <c r="N119">
        <v>775.05</v>
      </c>
      <c r="O119" s="18">
        <f t="shared" si="6"/>
        <v>-6.9206349206349781E-3</v>
      </c>
      <c r="P119" s="15">
        <v>1.7232876712328767E-2</v>
      </c>
      <c r="Q119" s="17">
        <f t="shared" si="5"/>
        <v>1.7232876712328766E-4</v>
      </c>
      <c r="R119" s="17">
        <f t="shared" si="7"/>
        <v>-7.092963687758266E-3</v>
      </c>
      <c r="S119" s="15">
        <f t="shared" si="8"/>
        <v>-0.31189391880590306</v>
      </c>
      <c r="T119" s="1" t="b">
        <f t="shared" si="9"/>
        <v>1</v>
      </c>
    </row>
    <row r="120" spans="1:20" x14ac:dyDescent="0.3">
      <c r="A120" t="s">
        <v>14</v>
      </c>
      <c r="B120" s="1">
        <v>43552</v>
      </c>
      <c r="C120" s="1">
        <v>43580</v>
      </c>
      <c r="D120">
        <v>782.05</v>
      </c>
      <c r="E120">
        <v>783.85</v>
      </c>
      <c r="F120">
        <v>771.1</v>
      </c>
      <c r="G120">
        <v>776.35</v>
      </c>
      <c r="H120">
        <v>779</v>
      </c>
      <c r="I120">
        <v>776.35</v>
      </c>
      <c r="J120">
        <v>4524</v>
      </c>
      <c r="K120">
        <v>35103.4</v>
      </c>
      <c r="L120">
        <v>14758000</v>
      </c>
      <c r="M120">
        <v>2287000</v>
      </c>
      <c r="N120">
        <v>769.25</v>
      </c>
      <c r="O120" s="18">
        <f t="shared" si="6"/>
        <v>-7.2885365385844027E-3</v>
      </c>
      <c r="P120" s="15">
        <v>1.7041095890410959E-2</v>
      </c>
      <c r="Q120" s="17">
        <f t="shared" si="5"/>
        <v>1.7041095890410959E-4</v>
      </c>
      <c r="R120" s="17">
        <f t="shared" si="7"/>
        <v>-7.4589474974885127E-3</v>
      </c>
      <c r="S120" s="15">
        <f t="shared" si="8"/>
        <v>-0.32798706825107626</v>
      </c>
      <c r="T120" s="1" t="b">
        <f t="shared" si="9"/>
        <v>1</v>
      </c>
    </row>
    <row r="121" spans="1:20" x14ac:dyDescent="0.3">
      <c r="A121" t="s">
        <v>14</v>
      </c>
      <c r="B121" s="1">
        <v>43553</v>
      </c>
      <c r="C121" s="1">
        <v>43615</v>
      </c>
      <c r="D121">
        <v>783.6</v>
      </c>
      <c r="E121">
        <v>813</v>
      </c>
      <c r="F121">
        <v>783.55</v>
      </c>
      <c r="G121">
        <v>796.5</v>
      </c>
      <c r="H121">
        <v>796.5</v>
      </c>
      <c r="I121">
        <v>796.5</v>
      </c>
      <c r="J121">
        <v>115</v>
      </c>
      <c r="K121">
        <v>923.21</v>
      </c>
      <c r="L121">
        <v>60000</v>
      </c>
      <c r="M121">
        <v>31000</v>
      </c>
      <c r="N121">
        <v>784.25</v>
      </c>
      <c r="O121" s="18">
        <f t="shared" si="6"/>
        <v>2.5954788433052073E-2</v>
      </c>
      <c r="P121" s="15">
        <v>1.6767123287671232E-2</v>
      </c>
      <c r="Q121" s="17">
        <f t="shared" si="5"/>
        <v>1.6767123287671231E-4</v>
      </c>
      <c r="R121" s="17">
        <f t="shared" si="7"/>
        <v>2.5787117200175361E-2</v>
      </c>
      <c r="S121" s="15">
        <f t="shared" si="8"/>
        <v>1.1339188232629658</v>
      </c>
      <c r="T121" s="1" t="b">
        <f t="shared" si="9"/>
        <v>1</v>
      </c>
    </row>
    <row r="122" spans="1:20" x14ac:dyDescent="0.3">
      <c r="A122" t="s">
        <v>14</v>
      </c>
      <c r="B122" s="1">
        <v>43557</v>
      </c>
      <c r="C122" s="1">
        <v>43615</v>
      </c>
      <c r="D122">
        <v>804.6</v>
      </c>
      <c r="E122">
        <v>809.9</v>
      </c>
      <c r="F122">
        <v>792</v>
      </c>
      <c r="G122">
        <v>797.1</v>
      </c>
      <c r="H122">
        <v>797.45</v>
      </c>
      <c r="I122">
        <v>797.1</v>
      </c>
      <c r="J122">
        <v>27</v>
      </c>
      <c r="K122">
        <v>215.86</v>
      </c>
      <c r="L122">
        <v>80000</v>
      </c>
      <c r="M122">
        <v>4000</v>
      </c>
      <c r="N122">
        <v>786.25</v>
      </c>
      <c r="O122" s="18">
        <f t="shared" si="6"/>
        <v>7.5329566854993434E-4</v>
      </c>
      <c r="P122" s="15">
        <v>1.6931506849315069E-2</v>
      </c>
      <c r="Q122" s="17">
        <f t="shared" si="5"/>
        <v>1.6931506849315067E-4</v>
      </c>
      <c r="R122" s="17">
        <f t="shared" si="7"/>
        <v>5.8398060005678367E-4</v>
      </c>
      <c r="S122" s="15">
        <f t="shared" si="8"/>
        <v>2.5678969451470354E-2</v>
      </c>
      <c r="T122" s="1" t="b">
        <f t="shared" si="9"/>
        <v>1</v>
      </c>
    </row>
    <row r="123" spans="1:20" x14ac:dyDescent="0.3">
      <c r="A123" t="s">
        <v>14</v>
      </c>
      <c r="B123" s="1">
        <v>43558</v>
      </c>
      <c r="C123" s="1">
        <v>43615</v>
      </c>
      <c r="D123">
        <v>800.1</v>
      </c>
      <c r="E123">
        <v>802.8</v>
      </c>
      <c r="F123">
        <v>781</v>
      </c>
      <c r="G123">
        <v>783.35</v>
      </c>
      <c r="H123">
        <v>782.05</v>
      </c>
      <c r="I123">
        <v>783.35</v>
      </c>
      <c r="J123">
        <v>51</v>
      </c>
      <c r="K123">
        <v>401.19</v>
      </c>
      <c r="L123">
        <v>82000</v>
      </c>
      <c r="M123">
        <v>2000</v>
      </c>
      <c r="N123">
        <v>772.65</v>
      </c>
      <c r="O123" s="18">
        <f t="shared" si="6"/>
        <v>-1.7250031363693387E-2</v>
      </c>
      <c r="P123" s="15">
        <v>1.7041095890410959E-2</v>
      </c>
      <c r="Q123" s="17">
        <f t="shared" si="5"/>
        <v>1.7041095890410959E-4</v>
      </c>
      <c r="R123" s="17">
        <f t="shared" si="7"/>
        <v>-1.7420442322597495E-2</v>
      </c>
      <c r="S123" s="15">
        <f t="shared" si="8"/>
        <v>-0.76601689540643148</v>
      </c>
      <c r="T123" s="1" t="b">
        <f t="shared" si="9"/>
        <v>1</v>
      </c>
    </row>
    <row r="124" spans="1:20" x14ac:dyDescent="0.3">
      <c r="A124" t="s">
        <v>14</v>
      </c>
      <c r="B124" s="1">
        <v>43559</v>
      </c>
      <c r="C124" s="1">
        <v>43615</v>
      </c>
      <c r="D124">
        <v>784.5</v>
      </c>
      <c r="E124">
        <v>798.5</v>
      </c>
      <c r="F124">
        <v>784.5</v>
      </c>
      <c r="G124">
        <v>794.9</v>
      </c>
      <c r="H124">
        <v>798</v>
      </c>
      <c r="I124">
        <v>794.9</v>
      </c>
      <c r="J124">
        <v>20</v>
      </c>
      <c r="K124">
        <v>157.97</v>
      </c>
      <c r="L124">
        <v>85000</v>
      </c>
      <c r="M124">
        <v>3000</v>
      </c>
      <c r="N124">
        <v>784.35</v>
      </c>
      <c r="O124" s="18">
        <f t="shared" si="6"/>
        <v>1.4744367141124598E-2</v>
      </c>
      <c r="P124" s="15">
        <v>1.7041095890410959E-2</v>
      </c>
      <c r="Q124" s="17">
        <f t="shared" si="5"/>
        <v>1.7041095890410959E-4</v>
      </c>
      <c r="R124" s="17">
        <f t="shared" si="7"/>
        <v>1.4573956182220488E-2</v>
      </c>
      <c r="S124" s="15">
        <f t="shared" si="8"/>
        <v>0.64085035625141928</v>
      </c>
      <c r="T124" s="1" t="b">
        <f t="shared" si="9"/>
        <v>1</v>
      </c>
    </row>
    <row r="125" spans="1:20" x14ac:dyDescent="0.3">
      <c r="A125" t="s">
        <v>14</v>
      </c>
      <c r="B125" s="1">
        <v>43560</v>
      </c>
      <c r="C125" s="1">
        <v>43615</v>
      </c>
      <c r="D125">
        <v>800.45</v>
      </c>
      <c r="E125">
        <v>801.9</v>
      </c>
      <c r="F125">
        <v>796.05</v>
      </c>
      <c r="G125">
        <v>798.65</v>
      </c>
      <c r="H125">
        <v>798.65</v>
      </c>
      <c r="I125">
        <v>794.85</v>
      </c>
      <c r="J125">
        <v>19</v>
      </c>
      <c r="K125">
        <v>151.81</v>
      </c>
      <c r="L125">
        <v>93000</v>
      </c>
      <c r="M125">
        <v>8000</v>
      </c>
      <c r="N125">
        <v>786.6</v>
      </c>
      <c r="O125" s="18">
        <f t="shared" si="6"/>
        <v>-6.2900993835645396E-5</v>
      </c>
      <c r="P125" s="15">
        <v>1.7013698630136985E-2</v>
      </c>
      <c r="Q125" s="17">
        <f t="shared" si="5"/>
        <v>1.7013698630136985E-4</v>
      </c>
      <c r="R125" s="17">
        <f t="shared" si="7"/>
        <v>-2.3303798013701524E-4</v>
      </c>
      <c r="S125" s="15">
        <f t="shared" si="8"/>
        <v>-1.0247215699269625E-2</v>
      </c>
      <c r="T125" s="1" t="b">
        <f t="shared" si="9"/>
        <v>1</v>
      </c>
    </row>
    <row r="126" spans="1:20" x14ac:dyDescent="0.3">
      <c r="A126" t="s">
        <v>14</v>
      </c>
      <c r="B126" s="1">
        <v>43563</v>
      </c>
      <c r="C126" s="1">
        <v>43615</v>
      </c>
      <c r="D126">
        <v>798.05</v>
      </c>
      <c r="E126">
        <v>805</v>
      </c>
      <c r="F126">
        <v>786.8</v>
      </c>
      <c r="G126">
        <v>791.3</v>
      </c>
      <c r="H126">
        <v>791.65</v>
      </c>
      <c r="I126">
        <v>791.3</v>
      </c>
      <c r="J126">
        <v>18</v>
      </c>
      <c r="K126">
        <v>142.97</v>
      </c>
      <c r="L126">
        <v>93000</v>
      </c>
      <c r="M126">
        <v>0</v>
      </c>
      <c r="N126">
        <v>782.1</v>
      </c>
      <c r="O126" s="18">
        <f t="shared" si="6"/>
        <v>-4.4662514939926628E-3</v>
      </c>
      <c r="P126" s="15">
        <v>1.6986301369863014E-2</v>
      </c>
      <c r="Q126" s="17">
        <f t="shared" si="5"/>
        <v>1.6986301369863014E-4</v>
      </c>
      <c r="R126" s="17">
        <f t="shared" si="7"/>
        <v>-4.6361145076912929E-3</v>
      </c>
      <c r="S126" s="15">
        <f t="shared" si="8"/>
        <v>-0.2038606125014209</v>
      </c>
      <c r="T126" s="1" t="b">
        <f t="shared" si="9"/>
        <v>1</v>
      </c>
    </row>
    <row r="127" spans="1:20" x14ac:dyDescent="0.3">
      <c r="A127" t="s">
        <v>14</v>
      </c>
      <c r="B127" s="1">
        <v>43564</v>
      </c>
      <c r="C127" s="1">
        <v>43615</v>
      </c>
      <c r="D127">
        <v>792.1</v>
      </c>
      <c r="E127">
        <v>796.45</v>
      </c>
      <c r="F127">
        <v>781.5</v>
      </c>
      <c r="G127">
        <v>794.85</v>
      </c>
      <c r="H127">
        <v>794</v>
      </c>
      <c r="I127">
        <v>794.85</v>
      </c>
      <c r="J127">
        <v>54</v>
      </c>
      <c r="K127">
        <v>426.53</v>
      </c>
      <c r="L127">
        <v>90000</v>
      </c>
      <c r="M127">
        <v>-3000</v>
      </c>
      <c r="N127">
        <v>785.95</v>
      </c>
      <c r="O127" s="18">
        <f t="shared" si="6"/>
        <v>4.4862883862000109E-3</v>
      </c>
      <c r="P127" s="15">
        <v>1.6986301369863014E-2</v>
      </c>
      <c r="Q127" s="17">
        <f t="shared" si="5"/>
        <v>1.6986301369863014E-4</v>
      </c>
      <c r="R127" s="17">
        <f t="shared" si="7"/>
        <v>4.3164253725013809E-3</v>
      </c>
      <c r="S127" s="15">
        <f t="shared" si="8"/>
        <v>0.18980314631896469</v>
      </c>
      <c r="T127" s="1" t="b">
        <f t="shared" si="9"/>
        <v>1</v>
      </c>
    </row>
    <row r="128" spans="1:20" x14ac:dyDescent="0.3">
      <c r="A128" t="s">
        <v>14</v>
      </c>
      <c r="B128" s="1">
        <v>43565</v>
      </c>
      <c r="C128" s="1">
        <v>43615</v>
      </c>
      <c r="D128">
        <v>793.05</v>
      </c>
      <c r="E128">
        <v>812.65</v>
      </c>
      <c r="F128">
        <v>790.8</v>
      </c>
      <c r="G128">
        <v>800.1</v>
      </c>
      <c r="H128">
        <v>800.3</v>
      </c>
      <c r="I128">
        <v>800.1</v>
      </c>
      <c r="J128">
        <v>100</v>
      </c>
      <c r="K128">
        <v>802.6</v>
      </c>
      <c r="L128">
        <v>104000</v>
      </c>
      <c r="M128">
        <v>14000</v>
      </c>
      <c r="N128">
        <v>790.05</v>
      </c>
      <c r="O128" s="18">
        <f t="shared" si="6"/>
        <v>6.6050198150594446E-3</v>
      </c>
      <c r="P128" s="15">
        <v>1.7041095890410959E-2</v>
      </c>
      <c r="Q128" s="17">
        <f t="shared" si="5"/>
        <v>1.7041095890410959E-4</v>
      </c>
      <c r="R128" s="17">
        <f t="shared" si="7"/>
        <v>6.4346088561553346E-3</v>
      </c>
      <c r="S128" s="15">
        <f t="shared" si="8"/>
        <v>0.28294454342028968</v>
      </c>
      <c r="T128" s="1" t="b">
        <f t="shared" si="9"/>
        <v>1</v>
      </c>
    </row>
    <row r="129" spans="1:20" x14ac:dyDescent="0.3">
      <c r="A129" t="s">
        <v>14</v>
      </c>
      <c r="B129" s="1">
        <v>43566</v>
      </c>
      <c r="C129" s="1">
        <v>43615</v>
      </c>
      <c r="D129">
        <v>806.1</v>
      </c>
      <c r="E129">
        <v>807.1</v>
      </c>
      <c r="F129">
        <v>784.35</v>
      </c>
      <c r="G129">
        <v>793.15</v>
      </c>
      <c r="H129">
        <v>791.25</v>
      </c>
      <c r="I129">
        <v>793.15</v>
      </c>
      <c r="J129">
        <v>79</v>
      </c>
      <c r="K129">
        <v>626.89</v>
      </c>
      <c r="L129">
        <v>116000</v>
      </c>
      <c r="M129">
        <v>12000</v>
      </c>
      <c r="N129">
        <v>782.85</v>
      </c>
      <c r="O129" s="18">
        <f t="shared" si="6"/>
        <v>-8.6864141982252781E-3</v>
      </c>
      <c r="P129" s="15">
        <v>1.7315068493150686E-2</v>
      </c>
      <c r="Q129" s="17">
        <f t="shared" si="5"/>
        <v>1.7315068493150686E-4</v>
      </c>
      <c r="R129" s="17">
        <f t="shared" si="7"/>
        <v>-8.8595648831567841E-3</v>
      </c>
      <c r="S129" s="15">
        <f t="shared" si="8"/>
        <v>-0.38957543446782489</v>
      </c>
      <c r="T129" s="1" t="b">
        <f t="shared" si="9"/>
        <v>1</v>
      </c>
    </row>
    <row r="130" spans="1:20" x14ac:dyDescent="0.3">
      <c r="A130" t="s">
        <v>14</v>
      </c>
      <c r="B130" s="1">
        <v>43567</v>
      </c>
      <c r="C130" s="1">
        <v>43615</v>
      </c>
      <c r="D130">
        <v>795.95</v>
      </c>
      <c r="E130">
        <v>800.55</v>
      </c>
      <c r="F130">
        <v>778.45</v>
      </c>
      <c r="G130">
        <v>784.95</v>
      </c>
      <c r="H130">
        <v>783.35</v>
      </c>
      <c r="I130">
        <v>784.95</v>
      </c>
      <c r="J130">
        <v>140</v>
      </c>
      <c r="K130">
        <v>1102.95</v>
      </c>
      <c r="L130">
        <v>147000</v>
      </c>
      <c r="M130">
        <v>31000</v>
      </c>
      <c r="N130">
        <v>776.95</v>
      </c>
      <c r="O130" s="18">
        <f t="shared" si="6"/>
        <v>-1.0338523608396813E-2</v>
      </c>
      <c r="P130" s="15">
        <v>1.7287671232876712E-2</v>
      </c>
      <c r="Q130" s="17">
        <f t="shared" si="5"/>
        <v>1.7287671232876713E-4</v>
      </c>
      <c r="R130" s="17">
        <f t="shared" si="7"/>
        <v>-1.051140032072558E-2</v>
      </c>
      <c r="S130" s="15">
        <f t="shared" si="8"/>
        <v>-0.46221043593201872</v>
      </c>
      <c r="T130" s="1" t="b">
        <f t="shared" si="9"/>
        <v>1</v>
      </c>
    </row>
    <row r="131" spans="1:20" x14ac:dyDescent="0.3">
      <c r="A131" t="s">
        <v>14</v>
      </c>
      <c r="B131" s="1">
        <v>43570</v>
      </c>
      <c r="C131" s="1">
        <v>43615</v>
      </c>
      <c r="D131">
        <v>785.5</v>
      </c>
      <c r="E131">
        <v>788.75</v>
      </c>
      <c r="F131">
        <v>780.3</v>
      </c>
      <c r="G131">
        <v>784.8</v>
      </c>
      <c r="H131">
        <v>785.4</v>
      </c>
      <c r="I131">
        <v>784.8</v>
      </c>
      <c r="J131">
        <v>83</v>
      </c>
      <c r="K131">
        <v>650.53</v>
      </c>
      <c r="L131">
        <v>134000</v>
      </c>
      <c r="M131">
        <v>-13000</v>
      </c>
      <c r="N131">
        <v>777.6</v>
      </c>
      <c r="O131" s="18">
        <f t="shared" si="6"/>
        <v>-1.9109497420229433E-4</v>
      </c>
      <c r="P131" s="15">
        <v>1.7287671232876712E-2</v>
      </c>
      <c r="Q131" s="17">
        <f t="shared" ref="Q131:Q194" si="10">P131/100</f>
        <v>1.7287671232876713E-4</v>
      </c>
      <c r="R131" s="17">
        <f t="shared" si="7"/>
        <v>-3.6397168653106143E-4</v>
      </c>
      <c r="S131" s="15">
        <f t="shared" si="8"/>
        <v>-1.6004671762593597E-2</v>
      </c>
      <c r="T131" s="1" t="b">
        <f t="shared" si="9"/>
        <v>1</v>
      </c>
    </row>
    <row r="132" spans="1:20" x14ac:dyDescent="0.3">
      <c r="A132" t="s">
        <v>14</v>
      </c>
      <c r="B132" s="1">
        <v>43571</v>
      </c>
      <c r="C132" s="1">
        <v>43615</v>
      </c>
      <c r="D132">
        <v>787</v>
      </c>
      <c r="E132">
        <v>792.5</v>
      </c>
      <c r="F132">
        <v>782.1</v>
      </c>
      <c r="G132">
        <v>791.55</v>
      </c>
      <c r="H132">
        <v>792.2</v>
      </c>
      <c r="I132">
        <v>791.55</v>
      </c>
      <c r="J132">
        <v>132</v>
      </c>
      <c r="K132">
        <v>1040.05</v>
      </c>
      <c r="L132">
        <v>152000</v>
      </c>
      <c r="M132">
        <v>18000</v>
      </c>
      <c r="N132">
        <v>782.4</v>
      </c>
      <c r="O132" s="18">
        <f t="shared" ref="O132:O195" si="11">(I132-I131)/I131</f>
        <v>8.600917431192661E-3</v>
      </c>
      <c r="P132" s="15">
        <v>1.7369863013698628E-2</v>
      </c>
      <c r="Q132" s="17">
        <f t="shared" si="10"/>
        <v>1.7369863013698628E-4</v>
      </c>
      <c r="R132" s="17">
        <f t="shared" ref="R132:R195" si="12">O132-Q132</f>
        <v>8.4272188010556751E-3</v>
      </c>
      <c r="S132" s="15">
        <f t="shared" ref="S132:S195" si="13">R132/(_xlfn.STDEV.S($O$3:$O$53))</f>
        <v>0.37056418335150743</v>
      </c>
      <c r="T132" s="1" t="b">
        <f t="shared" ref="T132:T195" si="14">N131&lt;I131</f>
        <v>1</v>
      </c>
    </row>
    <row r="133" spans="1:20" x14ac:dyDescent="0.3">
      <c r="A133" t="s">
        <v>14</v>
      </c>
      <c r="B133" s="1">
        <v>43573</v>
      </c>
      <c r="C133" s="1">
        <v>43615</v>
      </c>
      <c r="D133">
        <v>792.1</v>
      </c>
      <c r="E133">
        <v>800.45</v>
      </c>
      <c r="F133">
        <v>785.15</v>
      </c>
      <c r="G133">
        <v>795.95</v>
      </c>
      <c r="H133">
        <v>795.4</v>
      </c>
      <c r="I133">
        <v>795.95</v>
      </c>
      <c r="J133">
        <v>223</v>
      </c>
      <c r="K133">
        <v>1769.72</v>
      </c>
      <c r="L133">
        <v>218000</v>
      </c>
      <c r="M133">
        <v>66000</v>
      </c>
      <c r="N133">
        <v>789.55</v>
      </c>
      <c r="O133" s="18">
        <f t="shared" si="11"/>
        <v>5.5587139157350657E-3</v>
      </c>
      <c r="P133" s="15">
        <v>1.7369863013698628E-2</v>
      </c>
      <c r="Q133" s="17">
        <f t="shared" si="10"/>
        <v>1.7369863013698628E-4</v>
      </c>
      <c r="R133" s="17">
        <f t="shared" si="12"/>
        <v>5.3850152855980798E-3</v>
      </c>
      <c r="S133" s="15">
        <f t="shared" si="13"/>
        <v>0.23679150129495416</v>
      </c>
      <c r="T133" s="1" t="b">
        <f t="shared" si="14"/>
        <v>1</v>
      </c>
    </row>
    <row r="134" spans="1:20" x14ac:dyDescent="0.3">
      <c r="A134" t="s">
        <v>14</v>
      </c>
      <c r="B134" s="1">
        <v>43577</v>
      </c>
      <c r="C134" s="1">
        <v>43615</v>
      </c>
      <c r="D134">
        <v>791.7</v>
      </c>
      <c r="E134">
        <v>794.85</v>
      </c>
      <c r="F134">
        <v>780.3</v>
      </c>
      <c r="G134">
        <v>786.35</v>
      </c>
      <c r="H134">
        <v>786</v>
      </c>
      <c r="I134">
        <v>786.35</v>
      </c>
      <c r="J134">
        <v>3572</v>
      </c>
      <c r="K134">
        <v>28174.27</v>
      </c>
      <c r="L134">
        <v>3271000</v>
      </c>
      <c r="M134">
        <v>3053000</v>
      </c>
      <c r="N134">
        <v>780.15</v>
      </c>
      <c r="O134" s="18">
        <f t="shared" si="11"/>
        <v>-1.2061059111753279E-2</v>
      </c>
      <c r="P134" s="15">
        <v>1.7397260273972603E-2</v>
      </c>
      <c r="Q134" s="17">
        <f t="shared" si="10"/>
        <v>1.7397260273972602E-4</v>
      </c>
      <c r="R134" s="17">
        <f t="shared" si="12"/>
        <v>-1.2235031714493005E-2</v>
      </c>
      <c r="S134" s="15">
        <f t="shared" si="13"/>
        <v>-0.53800247063633122</v>
      </c>
      <c r="T134" s="1" t="b">
        <f t="shared" si="14"/>
        <v>1</v>
      </c>
    </row>
    <row r="135" spans="1:20" x14ac:dyDescent="0.3">
      <c r="A135" t="s">
        <v>14</v>
      </c>
      <c r="B135" s="1">
        <v>43578</v>
      </c>
      <c r="C135" s="1">
        <v>43615</v>
      </c>
      <c r="D135">
        <v>785.1</v>
      </c>
      <c r="E135">
        <v>798.5</v>
      </c>
      <c r="F135">
        <v>784</v>
      </c>
      <c r="G135">
        <v>785.7</v>
      </c>
      <c r="H135">
        <v>785.75</v>
      </c>
      <c r="I135">
        <v>785.7</v>
      </c>
      <c r="J135">
        <v>4883</v>
      </c>
      <c r="K135">
        <v>38644.51</v>
      </c>
      <c r="L135">
        <v>7242000</v>
      </c>
      <c r="M135">
        <v>3971000</v>
      </c>
      <c r="N135">
        <v>778.6</v>
      </c>
      <c r="O135" s="18">
        <f t="shared" si="11"/>
        <v>-8.2660392954788232E-4</v>
      </c>
      <c r="P135" s="15">
        <v>1.7397260273972603E-2</v>
      </c>
      <c r="Q135" s="17">
        <f t="shared" si="10"/>
        <v>1.7397260273972602E-4</v>
      </c>
      <c r="R135" s="17">
        <f t="shared" si="12"/>
        <v>-1.0005765322876083E-3</v>
      </c>
      <c r="S135" s="15">
        <f t="shared" si="13"/>
        <v>-4.3997650271213266E-2</v>
      </c>
      <c r="T135" s="1" t="b">
        <f t="shared" si="14"/>
        <v>1</v>
      </c>
    </row>
    <row r="136" spans="1:20" x14ac:dyDescent="0.3">
      <c r="A136" t="s">
        <v>14</v>
      </c>
      <c r="B136" s="1">
        <v>43579</v>
      </c>
      <c r="C136" s="1">
        <v>43615</v>
      </c>
      <c r="D136">
        <v>786.5</v>
      </c>
      <c r="E136">
        <v>794.9</v>
      </c>
      <c r="F136">
        <v>782.3</v>
      </c>
      <c r="G136">
        <v>793.1</v>
      </c>
      <c r="H136">
        <v>793.55</v>
      </c>
      <c r="I136">
        <v>793.1</v>
      </c>
      <c r="J136">
        <v>5649</v>
      </c>
      <c r="K136">
        <v>44496.45</v>
      </c>
      <c r="L136">
        <v>11787000</v>
      </c>
      <c r="M136">
        <v>4545000</v>
      </c>
      <c r="N136">
        <v>785.3</v>
      </c>
      <c r="O136" s="18">
        <f t="shared" si="11"/>
        <v>9.418353060964715E-3</v>
      </c>
      <c r="P136" s="15">
        <v>1.7424657534246577E-2</v>
      </c>
      <c r="Q136" s="17">
        <f t="shared" si="10"/>
        <v>1.7424657534246578E-4</v>
      </c>
      <c r="R136" s="17">
        <f t="shared" si="12"/>
        <v>9.2441064856222492E-3</v>
      </c>
      <c r="S136" s="15">
        <f t="shared" si="13"/>
        <v>0.4064846127206127</v>
      </c>
      <c r="T136" s="1" t="b">
        <f t="shared" si="14"/>
        <v>1</v>
      </c>
    </row>
    <row r="137" spans="1:20" x14ac:dyDescent="0.3">
      <c r="A137" t="s">
        <v>14</v>
      </c>
      <c r="B137" s="1">
        <v>43580</v>
      </c>
      <c r="C137" s="1">
        <v>43615</v>
      </c>
      <c r="D137">
        <v>793.2</v>
      </c>
      <c r="E137">
        <v>822</v>
      </c>
      <c r="F137">
        <v>791</v>
      </c>
      <c r="G137">
        <v>803.65</v>
      </c>
      <c r="H137">
        <v>807.5</v>
      </c>
      <c r="I137">
        <v>803.65</v>
      </c>
      <c r="J137">
        <v>10358</v>
      </c>
      <c r="K137">
        <v>83965.84</v>
      </c>
      <c r="L137">
        <v>16109000</v>
      </c>
      <c r="M137">
        <v>4322000</v>
      </c>
      <c r="N137">
        <v>795.55</v>
      </c>
      <c r="O137" s="18">
        <f t="shared" si="11"/>
        <v>1.3302231748833633E-2</v>
      </c>
      <c r="P137" s="15">
        <v>1.7506849315068494E-2</v>
      </c>
      <c r="Q137" s="17">
        <f t="shared" si="10"/>
        <v>1.7506849315068493E-4</v>
      </c>
      <c r="R137" s="17">
        <f t="shared" si="12"/>
        <v>1.3127163255682948E-2</v>
      </c>
      <c r="S137" s="15">
        <f t="shared" si="13"/>
        <v>0.57723154535333743</v>
      </c>
      <c r="T137" s="1" t="b">
        <f t="shared" si="14"/>
        <v>1</v>
      </c>
    </row>
    <row r="138" spans="1:20" x14ac:dyDescent="0.3">
      <c r="A138" t="s">
        <v>14</v>
      </c>
      <c r="B138" s="1">
        <v>43581</v>
      </c>
      <c r="C138" s="1">
        <v>43643</v>
      </c>
      <c r="D138">
        <v>820</v>
      </c>
      <c r="E138">
        <v>846.45</v>
      </c>
      <c r="F138">
        <v>820</v>
      </c>
      <c r="G138">
        <v>844.05</v>
      </c>
      <c r="H138">
        <v>846.45</v>
      </c>
      <c r="I138">
        <v>844.05</v>
      </c>
      <c r="J138">
        <v>94</v>
      </c>
      <c r="K138">
        <v>785.53</v>
      </c>
      <c r="L138">
        <v>77000</v>
      </c>
      <c r="M138">
        <v>37000</v>
      </c>
      <c r="N138">
        <v>831.15</v>
      </c>
      <c r="O138" s="18">
        <f t="shared" si="11"/>
        <v>5.0270640204068906E-2</v>
      </c>
      <c r="P138" s="15">
        <v>1.7506849315068494E-2</v>
      </c>
      <c r="Q138" s="17">
        <f t="shared" si="10"/>
        <v>1.7506849315068493E-4</v>
      </c>
      <c r="R138" s="17">
        <f t="shared" si="12"/>
        <v>5.0095571710918219E-2</v>
      </c>
      <c r="S138" s="15">
        <f t="shared" si="13"/>
        <v>2.2028174488904724</v>
      </c>
      <c r="T138" s="1" t="b">
        <f t="shared" si="14"/>
        <v>1</v>
      </c>
    </row>
    <row r="139" spans="1:20" x14ac:dyDescent="0.3">
      <c r="A139" t="s">
        <v>14</v>
      </c>
      <c r="B139" s="1">
        <v>43585</v>
      </c>
      <c r="C139" s="1">
        <v>43643</v>
      </c>
      <c r="D139">
        <v>844</v>
      </c>
      <c r="E139">
        <v>845.15</v>
      </c>
      <c r="F139">
        <v>822.3</v>
      </c>
      <c r="G139">
        <v>828.55</v>
      </c>
      <c r="H139">
        <v>827.45</v>
      </c>
      <c r="I139">
        <v>828.55</v>
      </c>
      <c r="J139">
        <v>116</v>
      </c>
      <c r="K139">
        <v>966.82</v>
      </c>
      <c r="L139">
        <v>79000</v>
      </c>
      <c r="M139">
        <v>2000</v>
      </c>
      <c r="N139">
        <v>819.05</v>
      </c>
      <c r="O139" s="18">
        <f t="shared" si="11"/>
        <v>-1.8363841004679818E-2</v>
      </c>
      <c r="P139" s="15">
        <v>1.7534246575342468E-2</v>
      </c>
      <c r="Q139" s="17">
        <f t="shared" si="10"/>
        <v>1.7534246575342467E-4</v>
      </c>
      <c r="R139" s="17">
        <f t="shared" si="12"/>
        <v>-1.8539183470433242E-2</v>
      </c>
      <c r="S139" s="15">
        <f t="shared" si="13"/>
        <v>-0.81521051546261758</v>
      </c>
      <c r="T139" s="1" t="b">
        <f t="shared" si="14"/>
        <v>1</v>
      </c>
    </row>
    <row r="140" spans="1:20" x14ac:dyDescent="0.3">
      <c r="A140" t="s">
        <v>14</v>
      </c>
      <c r="B140" s="1">
        <v>43587</v>
      </c>
      <c r="C140" s="1">
        <v>43643</v>
      </c>
      <c r="D140">
        <v>830.3</v>
      </c>
      <c r="E140">
        <v>835</v>
      </c>
      <c r="F140">
        <v>798.9</v>
      </c>
      <c r="G140">
        <v>807.65</v>
      </c>
      <c r="H140">
        <v>802.3</v>
      </c>
      <c r="I140">
        <v>807.65</v>
      </c>
      <c r="J140">
        <v>80</v>
      </c>
      <c r="K140">
        <v>652.54999999999995</v>
      </c>
      <c r="L140">
        <v>80000</v>
      </c>
      <c r="M140">
        <v>1000</v>
      </c>
      <c r="N140">
        <v>799.3</v>
      </c>
      <c r="O140" s="18">
        <f t="shared" si="11"/>
        <v>-2.5224790296300741E-2</v>
      </c>
      <c r="P140" s="15">
        <v>1.7780821917808221E-2</v>
      </c>
      <c r="Q140" s="17">
        <f t="shared" si="10"/>
        <v>1.7780821917808221E-4</v>
      </c>
      <c r="R140" s="17">
        <f t="shared" si="12"/>
        <v>-2.5402598515478825E-2</v>
      </c>
      <c r="S140" s="15">
        <f t="shared" si="13"/>
        <v>-1.1170106527571617</v>
      </c>
      <c r="T140" s="1" t="b">
        <f t="shared" si="14"/>
        <v>1</v>
      </c>
    </row>
    <row r="141" spans="1:20" x14ac:dyDescent="0.3">
      <c r="A141" t="s">
        <v>14</v>
      </c>
      <c r="B141" s="1">
        <v>43588</v>
      </c>
      <c r="C141" s="1">
        <v>43643</v>
      </c>
      <c r="D141">
        <v>800.25</v>
      </c>
      <c r="E141">
        <v>802.05</v>
      </c>
      <c r="F141">
        <v>787.05</v>
      </c>
      <c r="G141">
        <v>789.45</v>
      </c>
      <c r="H141">
        <v>789.2</v>
      </c>
      <c r="I141">
        <v>789.45</v>
      </c>
      <c r="J141">
        <v>59</v>
      </c>
      <c r="K141">
        <v>468.91</v>
      </c>
      <c r="L141">
        <v>75000</v>
      </c>
      <c r="M141">
        <v>-5000</v>
      </c>
      <c r="N141">
        <v>779.05</v>
      </c>
      <c r="O141" s="18">
        <f t="shared" si="11"/>
        <v>-2.253451371262296E-2</v>
      </c>
      <c r="P141" s="15">
        <v>1.7726027397260272E-2</v>
      </c>
      <c r="Q141" s="17">
        <f t="shared" si="10"/>
        <v>1.7726027397260271E-4</v>
      </c>
      <c r="R141" s="17">
        <f t="shared" si="12"/>
        <v>-2.2711773986595563E-2</v>
      </c>
      <c r="S141" s="15">
        <f t="shared" si="13"/>
        <v>-0.99868891249773939</v>
      </c>
      <c r="T141" s="1" t="b">
        <f t="shared" si="14"/>
        <v>1</v>
      </c>
    </row>
    <row r="142" spans="1:20" x14ac:dyDescent="0.3">
      <c r="A142" t="s">
        <v>14</v>
      </c>
      <c r="B142" s="1">
        <v>43591</v>
      </c>
      <c r="C142" s="1">
        <v>43643</v>
      </c>
      <c r="D142">
        <v>785</v>
      </c>
      <c r="E142">
        <v>793.9</v>
      </c>
      <c r="F142">
        <v>784.75</v>
      </c>
      <c r="G142">
        <v>787</v>
      </c>
      <c r="H142">
        <v>784.75</v>
      </c>
      <c r="I142">
        <v>787</v>
      </c>
      <c r="J142">
        <v>35</v>
      </c>
      <c r="K142">
        <v>276.44</v>
      </c>
      <c r="L142">
        <v>78000</v>
      </c>
      <c r="M142">
        <v>3000</v>
      </c>
      <c r="N142">
        <v>778.9</v>
      </c>
      <c r="O142" s="18">
        <f t="shared" si="11"/>
        <v>-3.1034264361264746E-3</v>
      </c>
      <c r="P142" s="15">
        <v>1.7698630136986301E-2</v>
      </c>
      <c r="Q142" s="17">
        <f t="shared" si="10"/>
        <v>1.76986301369863E-4</v>
      </c>
      <c r="R142" s="17">
        <f t="shared" si="12"/>
        <v>-3.2804127374963378E-3</v>
      </c>
      <c r="S142" s="15">
        <f t="shared" si="13"/>
        <v>-0.14424728915000226</v>
      </c>
      <c r="T142" s="1" t="b">
        <f t="shared" si="14"/>
        <v>1</v>
      </c>
    </row>
    <row r="143" spans="1:20" x14ac:dyDescent="0.3">
      <c r="A143" t="s">
        <v>14</v>
      </c>
      <c r="B143" s="1">
        <v>43592</v>
      </c>
      <c r="C143" s="1">
        <v>43643</v>
      </c>
      <c r="D143">
        <v>790.55</v>
      </c>
      <c r="E143">
        <v>795.6</v>
      </c>
      <c r="F143">
        <v>772.75</v>
      </c>
      <c r="G143">
        <v>777.2</v>
      </c>
      <c r="H143">
        <v>779.8</v>
      </c>
      <c r="I143">
        <v>777.2</v>
      </c>
      <c r="J143">
        <v>66</v>
      </c>
      <c r="K143">
        <v>516.41</v>
      </c>
      <c r="L143">
        <v>95000</v>
      </c>
      <c r="M143">
        <v>17000</v>
      </c>
      <c r="N143">
        <v>770.7</v>
      </c>
      <c r="O143" s="18">
        <f t="shared" si="11"/>
        <v>-1.2452350698856359E-2</v>
      </c>
      <c r="P143" s="15">
        <v>1.767123287671233E-2</v>
      </c>
      <c r="Q143" s="17">
        <f t="shared" si="10"/>
        <v>1.7671232876712329E-4</v>
      </c>
      <c r="R143" s="17">
        <f t="shared" si="12"/>
        <v>-1.2629063027623483E-2</v>
      </c>
      <c r="S143" s="15">
        <f t="shared" si="13"/>
        <v>-0.55532893328220745</v>
      </c>
      <c r="T143" s="1" t="b">
        <f t="shared" si="14"/>
        <v>1</v>
      </c>
    </row>
    <row r="144" spans="1:20" x14ac:dyDescent="0.3">
      <c r="A144" t="s">
        <v>14</v>
      </c>
      <c r="B144" s="1">
        <v>43593</v>
      </c>
      <c r="C144" s="1">
        <v>43643</v>
      </c>
      <c r="D144">
        <v>774</v>
      </c>
      <c r="E144">
        <v>783.2</v>
      </c>
      <c r="F144">
        <v>766.6</v>
      </c>
      <c r="G144">
        <v>772.55</v>
      </c>
      <c r="H144">
        <v>772</v>
      </c>
      <c r="I144">
        <v>772.55</v>
      </c>
      <c r="J144">
        <v>60</v>
      </c>
      <c r="K144">
        <v>464.99</v>
      </c>
      <c r="L144">
        <v>99000</v>
      </c>
      <c r="M144">
        <v>4000</v>
      </c>
      <c r="N144">
        <v>765.2</v>
      </c>
      <c r="O144" s="18">
        <f t="shared" si="11"/>
        <v>-5.9830159547093293E-3</v>
      </c>
      <c r="P144" s="15">
        <v>1.7698630136986301E-2</v>
      </c>
      <c r="Q144" s="17">
        <f t="shared" si="10"/>
        <v>1.76986301369863E-4</v>
      </c>
      <c r="R144" s="17">
        <f t="shared" si="12"/>
        <v>-6.1600022560791921E-3</v>
      </c>
      <c r="S144" s="15">
        <f t="shared" si="13"/>
        <v>-0.27086945994347256</v>
      </c>
      <c r="T144" s="1" t="b">
        <f t="shared" si="14"/>
        <v>1</v>
      </c>
    </row>
    <row r="145" spans="1:20" x14ac:dyDescent="0.3">
      <c r="A145" t="s">
        <v>14</v>
      </c>
      <c r="B145" s="1">
        <v>43594</v>
      </c>
      <c r="C145" s="1">
        <v>43643</v>
      </c>
      <c r="D145">
        <v>773.25</v>
      </c>
      <c r="E145">
        <v>774.3</v>
      </c>
      <c r="F145">
        <v>758.85</v>
      </c>
      <c r="G145">
        <v>764.45</v>
      </c>
      <c r="H145">
        <v>763.2</v>
      </c>
      <c r="I145">
        <v>764.45</v>
      </c>
      <c r="J145">
        <v>80</v>
      </c>
      <c r="K145">
        <v>612.34</v>
      </c>
      <c r="L145">
        <v>105000</v>
      </c>
      <c r="M145">
        <v>6000</v>
      </c>
      <c r="N145">
        <v>756.65</v>
      </c>
      <c r="O145" s="18">
        <f t="shared" si="11"/>
        <v>-1.0484758268073147E-2</v>
      </c>
      <c r="P145" s="15">
        <v>1.767123287671233E-2</v>
      </c>
      <c r="Q145" s="17">
        <f t="shared" si="10"/>
        <v>1.7671232876712329E-4</v>
      </c>
      <c r="R145" s="17">
        <f t="shared" si="12"/>
        <v>-1.0661470596840271E-2</v>
      </c>
      <c r="S145" s="15">
        <f t="shared" si="13"/>
        <v>-0.4688093709575113</v>
      </c>
      <c r="T145" s="1" t="b">
        <f t="shared" si="14"/>
        <v>1</v>
      </c>
    </row>
    <row r="146" spans="1:20" x14ac:dyDescent="0.3">
      <c r="A146" t="s">
        <v>14</v>
      </c>
      <c r="B146" s="1">
        <v>43595</v>
      </c>
      <c r="C146" s="1">
        <v>43643</v>
      </c>
      <c r="D146">
        <v>763</v>
      </c>
      <c r="E146">
        <v>765</v>
      </c>
      <c r="F146">
        <v>755</v>
      </c>
      <c r="G146">
        <v>756</v>
      </c>
      <c r="H146">
        <v>755</v>
      </c>
      <c r="I146">
        <v>756</v>
      </c>
      <c r="J146">
        <v>35</v>
      </c>
      <c r="K146">
        <v>266.12</v>
      </c>
      <c r="L146">
        <v>111000</v>
      </c>
      <c r="M146">
        <v>6000</v>
      </c>
      <c r="N146">
        <v>748.25</v>
      </c>
      <c r="O146" s="18">
        <f t="shared" si="11"/>
        <v>-1.1053698737654582E-2</v>
      </c>
      <c r="P146" s="15">
        <v>1.767123287671233E-2</v>
      </c>
      <c r="Q146" s="17">
        <f t="shared" si="10"/>
        <v>1.7671232876712329E-4</v>
      </c>
      <c r="R146" s="17">
        <f t="shared" si="12"/>
        <v>-1.1230411066421706E-2</v>
      </c>
      <c r="S146" s="15">
        <f t="shared" si="13"/>
        <v>-0.49382699129741003</v>
      </c>
      <c r="T146" s="1" t="b">
        <f t="shared" si="14"/>
        <v>1</v>
      </c>
    </row>
    <row r="147" spans="1:20" x14ac:dyDescent="0.3">
      <c r="A147" t="s">
        <v>14</v>
      </c>
      <c r="B147" s="1">
        <v>43598</v>
      </c>
      <c r="C147" s="1">
        <v>43643</v>
      </c>
      <c r="D147">
        <v>749</v>
      </c>
      <c r="E147">
        <v>753</v>
      </c>
      <c r="F147">
        <v>708.05</v>
      </c>
      <c r="G147">
        <v>724.45</v>
      </c>
      <c r="H147">
        <v>725.35</v>
      </c>
      <c r="I147">
        <v>724.45</v>
      </c>
      <c r="J147">
        <v>197</v>
      </c>
      <c r="K147">
        <v>1442.93</v>
      </c>
      <c r="L147">
        <v>154000</v>
      </c>
      <c r="M147">
        <v>43000</v>
      </c>
      <c r="N147">
        <v>717.2</v>
      </c>
      <c r="O147" s="18">
        <f t="shared" si="11"/>
        <v>-4.173280423280417E-2</v>
      </c>
      <c r="P147" s="15">
        <v>1.767123287671233E-2</v>
      </c>
      <c r="Q147" s="17">
        <f t="shared" si="10"/>
        <v>1.7671232876712329E-4</v>
      </c>
      <c r="R147" s="17">
        <f t="shared" si="12"/>
        <v>-4.190951656157129E-2</v>
      </c>
      <c r="S147" s="15">
        <f t="shared" si="13"/>
        <v>-1.8428577856967094</v>
      </c>
      <c r="T147" s="1" t="b">
        <f t="shared" si="14"/>
        <v>1</v>
      </c>
    </row>
    <row r="148" spans="1:20" x14ac:dyDescent="0.3">
      <c r="A148" t="s">
        <v>14</v>
      </c>
      <c r="B148" s="1">
        <v>43599</v>
      </c>
      <c r="C148" s="1">
        <v>43643</v>
      </c>
      <c r="D148">
        <v>721</v>
      </c>
      <c r="E148">
        <v>727</v>
      </c>
      <c r="F148">
        <v>712.2</v>
      </c>
      <c r="G148">
        <v>721.85</v>
      </c>
      <c r="H148">
        <v>720.45</v>
      </c>
      <c r="I148">
        <v>721.85</v>
      </c>
      <c r="J148">
        <v>221</v>
      </c>
      <c r="K148">
        <v>1592.79</v>
      </c>
      <c r="L148">
        <v>222000</v>
      </c>
      <c r="M148">
        <v>68000</v>
      </c>
      <c r="N148">
        <v>714.9</v>
      </c>
      <c r="O148" s="18">
        <f t="shared" si="11"/>
        <v>-3.5889295327490131E-3</v>
      </c>
      <c r="P148" s="15">
        <v>1.7479452054794519E-2</v>
      </c>
      <c r="Q148" s="17">
        <f t="shared" si="10"/>
        <v>1.747945205479452E-4</v>
      </c>
      <c r="R148" s="17">
        <f t="shared" si="12"/>
        <v>-3.7637240532969584E-3</v>
      </c>
      <c r="S148" s="15">
        <f t="shared" si="13"/>
        <v>-0.16549959875204603</v>
      </c>
      <c r="T148" s="1" t="b">
        <f t="shared" si="14"/>
        <v>1</v>
      </c>
    </row>
    <row r="149" spans="1:20" x14ac:dyDescent="0.3">
      <c r="A149" t="s">
        <v>14</v>
      </c>
      <c r="B149" s="1">
        <v>43600</v>
      </c>
      <c r="C149" s="1">
        <v>43643</v>
      </c>
      <c r="D149">
        <v>726.5</v>
      </c>
      <c r="E149">
        <v>741.8</v>
      </c>
      <c r="F149">
        <v>712.3</v>
      </c>
      <c r="G149">
        <v>715.3</v>
      </c>
      <c r="H149">
        <v>715.5</v>
      </c>
      <c r="I149">
        <v>715.3</v>
      </c>
      <c r="J149">
        <v>178</v>
      </c>
      <c r="K149">
        <v>1296.3399999999999</v>
      </c>
      <c r="L149">
        <v>232000</v>
      </c>
      <c r="M149">
        <v>10000</v>
      </c>
      <c r="N149">
        <v>709.55</v>
      </c>
      <c r="O149" s="18">
        <f t="shared" si="11"/>
        <v>-9.0739073214657733E-3</v>
      </c>
      <c r="P149" s="15">
        <v>1.7506849315068494E-2</v>
      </c>
      <c r="Q149" s="17">
        <f t="shared" si="10"/>
        <v>1.7506849315068493E-4</v>
      </c>
      <c r="R149" s="17">
        <f t="shared" si="12"/>
        <v>-9.2489758146164589E-3</v>
      </c>
      <c r="S149" s="15">
        <f t="shared" si="13"/>
        <v>-0.4066987283102047</v>
      </c>
      <c r="T149" s="1" t="b">
        <f t="shared" si="14"/>
        <v>1</v>
      </c>
    </row>
    <row r="150" spans="1:20" x14ac:dyDescent="0.3">
      <c r="A150" t="s">
        <v>14</v>
      </c>
      <c r="B150" s="1">
        <v>43601</v>
      </c>
      <c r="C150" s="1">
        <v>43643</v>
      </c>
      <c r="D150">
        <v>719.4</v>
      </c>
      <c r="E150">
        <v>733</v>
      </c>
      <c r="F150">
        <v>696.2</v>
      </c>
      <c r="G150">
        <v>730.95</v>
      </c>
      <c r="H150">
        <v>729.25</v>
      </c>
      <c r="I150">
        <v>730.95</v>
      </c>
      <c r="J150">
        <v>178</v>
      </c>
      <c r="K150">
        <v>1276.1600000000001</v>
      </c>
      <c r="L150">
        <v>243000</v>
      </c>
      <c r="M150">
        <v>11000</v>
      </c>
      <c r="N150">
        <v>726.3</v>
      </c>
      <c r="O150" s="18">
        <f t="shared" si="11"/>
        <v>2.1878931916678446E-2</v>
      </c>
      <c r="P150" s="15">
        <v>1.7479452054794519E-2</v>
      </c>
      <c r="Q150" s="17">
        <f t="shared" si="10"/>
        <v>1.747945205479452E-4</v>
      </c>
      <c r="R150" s="17">
        <f t="shared" si="12"/>
        <v>2.1704137396130502E-2</v>
      </c>
      <c r="S150" s="15">
        <f t="shared" si="13"/>
        <v>0.95438081523865215</v>
      </c>
      <c r="T150" s="1" t="b">
        <f t="shared" si="14"/>
        <v>1</v>
      </c>
    </row>
    <row r="151" spans="1:20" x14ac:dyDescent="0.3">
      <c r="A151" t="s">
        <v>14</v>
      </c>
      <c r="B151" s="1">
        <v>43602</v>
      </c>
      <c r="C151" s="1">
        <v>43643</v>
      </c>
      <c r="D151">
        <v>711.5</v>
      </c>
      <c r="E151">
        <v>714.9</v>
      </c>
      <c r="F151">
        <v>668.1</v>
      </c>
      <c r="G151">
        <v>675.3</v>
      </c>
      <c r="H151">
        <v>674</v>
      </c>
      <c r="I151">
        <v>675.3</v>
      </c>
      <c r="J151">
        <v>744</v>
      </c>
      <c r="K151">
        <v>5088.26</v>
      </c>
      <c r="L151">
        <v>475000</v>
      </c>
      <c r="M151">
        <v>232000</v>
      </c>
      <c r="N151">
        <v>670.45</v>
      </c>
      <c r="O151" s="18">
        <f t="shared" si="11"/>
        <v>-7.61337984814284E-2</v>
      </c>
      <c r="P151" s="15">
        <v>1.7397260273972603E-2</v>
      </c>
      <c r="Q151" s="17">
        <f t="shared" si="10"/>
        <v>1.7397260273972602E-4</v>
      </c>
      <c r="R151" s="17">
        <f t="shared" si="12"/>
        <v>-7.6307771084168127E-2</v>
      </c>
      <c r="S151" s="15">
        <f t="shared" si="13"/>
        <v>-3.3554281124914298</v>
      </c>
      <c r="T151" s="1" t="b">
        <f t="shared" si="14"/>
        <v>1</v>
      </c>
    </row>
    <row r="152" spans="1:20" x14ac:dyDescent="0.3">
      <c r="A152" t="s">
        <v>14</v>
      </c>
      <c r="B152" s="1">
        <v>43605</v>
      </c>
      <c r="C152" s="1">
        <v>43643</v>
      </c>
      <c r="D152">
        <v>681.95</v>
      </c>
      <c r="E152">
        <v>689.8</v>
      </c>
      <c r="F152">
        <v>663.55</v>
      </c>
      <c r="G152">
        <v>671.15</v>
      </c>
      <c r="H152">
        <v>671</v>
      </c>
      <c r="I152">
        <v>671.15</v>
      </c>
      <c r="J152">
        <v>627</v>
      </c>
      <c r="K152">
        <v>4221.8500000000004</v>
      </c>
      <c r="L152">
        <v>580000</v>
      </c>
      <c r="M152">
        <v>105000</v>
      </c>
      <c r="N152">
        <v>664.25</v>
      </c>
      <c r="O152" s="18">
        <f t="shared" si="11"/>
        <v>-6.1454168517695506E-3</v>
      </c>
      <c r="P152" s="15">
        <v>1.7178082191780821E-2</v>
      </c>
      <c r="Q152" s="17">
        <f t="shared" si="10"/>
        <v>1.7178082191780821E-4</v>
      </c>
      <c r="R152" s="17">
        <f t="shared" si="12"/>
        <v>-6.3171976736873586E-3</v>
      </c>
      <c r="S152" s="15">
        <f t="shared" si="13"/>
        <v>-0.27778170381985945</v>
      </c>
      <c r="T152" s="1" t="b">
        <f t="shared" si="14"/>
        <v>1</v>
      </c>
    </row>
    <row r="153" spans="1:20" x14ac:dyDescent="0.3">
      <c r="A153" t="s">
        <v>14</v>
      </c>
      <c r="B153" s="1">
        <v>43606</v>
      </c>
      <c r="C153" s="1">
        <v>43643</v>
      </c>
      <c r="D153">
        <v>675</v>
      </c>
      <c r="E153">
        <v>686.05</v>
      </c>
      <c r="F153">
        <v>665.95</v>
      </c>
      <c r="G153">
        <v>672.05</v>
      </c>
      <c r="H153">
        <v>670.95</v>
      </c>
      <c r="I153">
        <v>672.05</v>
      </c>
      <c r="J153">
        <v>945</v>
      </c>
      <c r="K153">
        <v>6387.22</v>
      </c>
      <c r="L153">
        <v>868000</v>
      </c>
      <c r="M153">
        <v>288000</v>
      </c>
      <c r="N153">
        <v>666.45</v>
      </c>
      <c r="O153" s="18">
        <f t="shared" si="11"/>
        <v>1.3409818967443602E-3</v>
      </c>
      <c r="P153" s="15">
        <v>1.7260273972602738E-2</v>
      </c>
      <c r="Q153" s="17">
        <f t="shared" si="10"/>
        <v>1.7260273972602737E-4</v>
      </c>
      <c r="R153" s="17">
        <f t="shared" si="12"/>
        <v>1.1683791570183328E-3</v>
      </c>
      <c r="S153" s="15">
        <f t="shared" si="13"/>
        <v>5.1376317428851431E-2</v>
      </c>
      <c r="T153" s="1" t="b">
        <f t="shared" si="14"/>
        <v>1</v>
      </c>
    </row>
    <row r="154" spans="1:20" x14ac:dyDescent="0.3">
      <c r="A154" t="s">
        <v>14</v>
      </c>
      <c r="B154" s="1">
        <v>43607</v>
      </c>
      <c r="C154" s="1">
        <v>43643</v>
      </c>
      <c r="D154">
        <v>674</v>
      </c>
      <c r="E154">
        <v>680</v>
      </c>
      <c r="F154">
        <v>669.3</v>
      </c>
      <c r="G154">
        <v>670.45</v>
      </c>
      <c r="H154">
        <v>670.5</v>
      </c>
      <c r="I154">
        <v>670.45</v>
      </c>
      <c r="J154">
        <v>308</v>
      </c>
      <c r="K154">
        <v>2077.87</v>
      </c>
      <c r="L154">
        <v>904000</v>
      </c>
      <c r="M154">
        <v>36000</v>
      </c>
      <c r="N154">
        <v>664.55</v>
      </c>
      <c r="O154" s="18">
        <f t="shared" si="11"/>
        <v>-2.3807752399373694E-3</v>
      </c>
      <c r="P154" s="15">
        <v>1.7397260273972603E-2</v>
      </c>
      <c r="Q154" s="17">
        <f t="shared" si="10"/>
        <v>1.7397260273972602E-4</v>
      </c>
      <c r="R154" s="17">
        <f t="shared" si="12"/>
        <v>-2.5547478426770952E-3</v>
      </c>
      <c r="S154" s="15">
        <f t="shared" si="13"/>
        <v>-0.11233813555096855</v>
      </c>
      <c r="T154" s="1" t="b">
        <f t="shared" si="14"/>
        <v>1</v>
      </c>
    </row>
    <row r="155" spans="1:20" x14ac:dyDescent="0.3">
      <c r="A155" t="s">
        <v>14</v>
      </c>
      <c r="B155" s="1">
        <v>43608</v>
      </c>
      <c r="C155" s="1">
        <v>43643</v>
      </c>
      <c r="D155">
        <v>675.45</v>
      </c>
      <c r="E155">
        <v>697.8</v>
      </c>
      <c r="F155">
        <v>662</v>
      </c>
      <c r="G155">
        <v>678.95</v>
      </c>
      <c r="H155">
        <v>677</v>
      </c>
      <c r="I155">
        <v>678.95</v>
      </c>
      <c r="J155">
        <v>1927</v>
      </c>
      <c r="K155">
        <v>13128.65</v>
      </c>
      <c r="L155">
        <v>1377000</v>
      </c>
      <c r="M155">
        <v>473000</v>
      </c>
      <c r="N155">
        <v>672.15</v>
      </c>
      <c r="O155" s="18">
        <f t="shared" si="11"/>
        <v>1.2678052054590199E-2</v>
      </c>
      <c r="P155" s="15">
        <v>1.7205479452054796E-2</v>
      </c>
      <c r="Q155" s="17">
        <f t="shared" si="10"/>
        <v>1.7205479452054795E-4</v>
      </c>
      <c r="R155" s="17">
        <f t="shared" si="12"/>
        <v>1.2505997260069651E-2</v>
      </c>
      <c r="S155" s="15">
        <f t="shared" si="13"/>
        <v>0.54991744857667224</v>
      </c>
      <c r="T155" s="1" t="b">
        <f t="shared" si="14"/>
        <v>1</v>
      </c>
    </row>
    <row r="156" spans="1:20" x14ac:dyDescent="0.3">
      <c r="A156" t="s">
        <v>14</v>
      </c>
      <c r="B156" s="1">
        <v>43609</v>
      </c>
      <c r="C156" s="1">
        <v>43643</v>
      </c>
      <c r="D156">
        <v>678.65</v>
      </c>
      <c r="E156">
        <v>689.6</v>
      </c>
      <c r="F156">
        <v>677.45</v>
      </c>
      <c r="G156">
        <v>686.2</v>
      </c>
      <c r="H156">
        <v>683.8</v>
      </c>
      <c r="I156">
        <v>686.2</v>
      </c>
      <c r="J156">
        <v>1897</v>
      </c>
      <c r="K156">
        <v>12991.19</v>
      </c>
      <c r="L156">
        <v>2565000</v>
      </c>
      <c r="M156">
        <v>1188000</v>
      </c>
      <c r="N156">
        <v>680.65</v>
      </c>
      <c r="O156" s="18">
        <f t="shared" si="11"/>
        <v>1.0678253185065174E-2</v>
      </c>
      <c r="P156" s="15">
        <v>1.7123287671232876E-2</v>
      </c>
      <c r="Q156" s="17">
        <f t="shared" si="10"/>
        <v>1.7123287671232877E-4</v>
      </c>
      <c r="R156" s="17">
        <f t="shared" si="12"/>
        <v>1.0507020308352846E-2</v>
      </c>
      <c r="S156" s="15">
        <f t="shared" si="13"/>
        <v>0.46201783671912439</v>
      </c>
      <c r="T156" s="1" t="b">
        <f t="shared" si="14"/>
        <v>1</v>
      </c>
    </row>
    <row r="157" spans="1:20" x14ac:dyDescent="0.3">
      <c r="A157" t="s">
        <v>14</v>
      </c>
      <c r="B157" s="1">
        <v>43612</v>
      </c>
      <c r="C157" s="1">
        <v>43643</v>
      </c>
      <c r="D157">
        <v>687.95</v>
      </c>
      <c r="E157">
        <v>689.45</v>
      </c>
      <c r="F157">
        <v>676.95</v>
      </c>
      <c r="G157">
        <v>684.75</v>
      </c>
      <c r="H157">
        <v>683.15</v>
      </c>
      <c r="I157">
        <v>684.75</v>
      </c>
      <c r="J157">
        <v>4024</v>
      </c>
      <c r="K157">
        <v>27475.35</v>
      </c>
      <c r="L157">
        <v>5705000</v>
      </c>
      <c r="M157">
        <v>3140000</v>
      </c>
      <c r="N157">
        <v>681.7</v>
      </c>
      <c r="O157" s="18">
        <f t="shared" si="11"/>
        <v>-2.1130865636841234E-3</v>
      </c>
      <c r="P157" s="15">
        <v>1.6986301369863014E-2</v>
      </c>
      <c r="Q157" s="17">
        <f t="shared" si="10"/>
        <v>1.6986301369863014E-4</v>
      </c>
      <c r="R157" s="17">
        <f t="shared" si="12"/>
        <v>-2.2829495773827534E-3</v>
      </c>
      <c r="S157" s="15">
        <f t="shared" si="13"/>
        <v>-0.10038654101036672</v>
      </c>
      <c r="T157" s="1" t="b">
        <f t="shared" si="14"/>
        <v>1</v>
      </c>
    </row>
    <row r="158" spans="1:20" x14ac:dyDescent="0.3">
      <c r="A158" t="s">
        <v>14</v>
      </c>
      <c r="B158" s="1">
        <v>43613</v>
      </c>
      <c r="C158" s="1">
        <v>43643</v>
      </c>
      <c r="D158">
        <v>687</v>
      </c>
      <c r="E158">
        <v>694.3</v>
      </c>
      <c r="F158">
        <v>676.35</v>
      </c>
      <c r="G158">
        <v>679.75</v>
      </c>
      <c r="H158">
        <v>679</v>
      </c>
      <c r="I158">
        <v>679.75</v>
      </c>
      <c r="J158">
        <v>4768</v>
      </c>
      <c r="K158">
        <v>32648.2</v>
      </c>
      <c r="L158">
        <v>8928000</v>
      </c>
      <c r="M158">
        <v>3223000</v>
      </c>
      <c r="N158">
        <v>674.7</v>
      </c>
      <c r="O158" s="18">
        <f t="shared" si="11"/>
        <v>-7.3019350127783867E-3</v>
      </c>
      <c r="P158" s="15">
        <v>1.7041095890410959E-2</v>
      </c>
      <c r="Q158" s="17">
        <f t="shared" si="10"/>
        <v>1.7041095890410959E-4</v>
      </c>
      <c r="R158" s="17">
        <f t="shared" si="12"/>
        <v>-7.4723459716824966E-3</v>
      </c>
      <c r="S158" s="15">
        <f t="shared" si="13"/>
        <v>-0.32857622996208202</v>
      </c>
      <c r="T158" s="1" t="b">
        <f t="shared" si="14"/>
        <v>1</v>
      </c>
    </row>
    <row r="159" spans="1:20" x14ac:dyDescent="0.3">
      <c r="A159" t="s">
        <v>14</v>
      </c>
      <c r="B159" s="1">
        <v>43614</v>
      </c>
      <c r="C159" s="1">
        <v>43643</v>
      </c>
      <c r="D159">
        <v>680</v>
      </c>
      <c r="E159">
        <v>700.1</v>
      </c>
      <c r="F159">
        <v>673.95</v>
      </c>
      <c r="G159">
        <v>688.95</v>
      </c>
      <c r="H159">
        <v>687.4</v>
      </c>
      <c r="I159">
        <v>688.95</v>
      </c>
      <c r="J159">
        <v>8133</v>
      </c>
      <c r="K159">
        <v>56294.97</v>
      </c>
      <c r="L159">
        <v>13109000</v>
      </c>
      <c r="M159">
        <v>4181000</v>
      </c>
      <c r="N159">
        <v>686.75</v>
      </c>
      <c r="O159" s="18">
        <f t="shared" si="11"/>
        <v>1.3534387642515697E-2</v>
      </c>
      <c r="P159" s="15">
        <v>1.7013698630136985E-2</v>
      </c>
      <c r="Q159" s="17">
        <f t="shared" si="10"/>
        <v>1.7013698630136985E-4</v>
      </c>
      <c r="R159" s="17">
        <f t="shared" si="12"/>
        <v>1.3364250656214327E-2</v>
      </c>
      <c r="S159" s="15">
        <f t="shared" si="13"/>
        <v>0.58765682337624059</v>
      </c>
      <c r="T159" s="1" t="b">
        <f t="shared" si="14"/>
        <v>1</v>
      </c>
    </row>
    <row r="160" spans="1:20" x14ac:dyDescent="0.3">
      <c r="A160" t="s">
        <v>14</v>
      </c>
      <c r="B160" s="1">
        <v>43615</v>
      </c>
      <c r="C160" s="1">
        <v>43643</v>
      </c>
      <c r="D160">
        <v>693</v>
      </c>
      <c r="E160">
        <v>705.2</v>
      </c>
      <c r="F160">
        <v>685.1</v>
      </c>
      <c r="G160">
        <v>687.2</v>
      </c>
      <c r="H160">
        <v>688.9</v>
      </c>
      <c r="I160">
        <v>687.2</v>
      </c>
      <c r="J160">
        <v>8649</v>
      </c>
      <c r="K160">
        <v>60042.39</v>
      </c>
      <c r="L160">
        <v>16569000</v>
      </c>
      <c r="M160">
        <v>3460000</v>
      </c>
      <c r="N160">
        <v>684.35</v>
      </c>
      <c r="O160" s="18">
        <f t="shared" si="11"/>
        <v>-2.5400972494375499E-3</v>
      </c>
      <c r="P160" s="15">
        <v>1.7041095890410959E-2</v>
      </c>
      <c r="Q160" s="17">
        <f t="shared" si="10"/>
        <v>1.7041095890410959E-4</v>
      </c>
      <c r="R160" s="17">
        <f t="shared" si="12"/>
        <v>-2.7105082083416594E-3</v>
      </c>
      <c r="S160" s="15">
        <f t="shared" si="13"/>
        <v>-0.11918727689446743</v>
      </c>
      <c r="T160" s="1" t="b">
        <f t="shared" si="14"/>
        <v>1</v>
      </c>
    </row>
    <row r="161" spans="1:20" x14ac:dyDescent="0.3">
      <c r="A161" t="s">
        <v>14</v>
      </c>
      <c r="B161" s="1">
        <v>43616</v>
      </c>
      <c r="C161" s="1">
        <v>43671</v>
      </c>
      <c r="D161">
        <v>696</v>
      </c>
      <c r="E161">
        <v>699</v>
      </c>
      <c r="F161">
        <v>670</v>
      </c>
      <c r="G161">
        <v>674.7</v>
      </c>
      <c r="H161">
        <v>671</v>
      </c>
      <c r="I161">
        <v>674.7</v>
      </c>
      <c r="J161">
        <v>140</v>
      </c>
      <c r="K161">
        <v>960.61</v>
      </c>
      <c r="L161">
        <v>71000</v>
      </c>
      <c r="M161">
        <v>-3000</v>
      </c>
      <c r="N161">
        <v>672.4</v>
      </c>
      <c r="O161" s="18">
        <f t="shared" si="11"/>
        <v>-1.8189755529685679E-2</v>
      </c>
      <c r="P161" s="15">
        <v>1.6767123287671232E-2</v>
      </c>
      <c r="Q161" s="17">
        <f t="shared" si="10"/>
        <v>1.6767123287671231E-4</v>
      </c>
      <c r="R161" s="17">
        <f t="shared" si="12"/>
        <v>-1.8357426762562391E-2</v>
      </c>
      <c r="S161" s="15">
        <f t="shared" si="13"/>
        <v>-0.80721825519136625</v>
      </c>
      <c r="T161" s="1" t="b">
        <f t="shared" si="14"/>
        <v>1</v>
      </c>
    </row>
    <row r="162" spans="1:20" x14ac:dyDescent="0.3">
      <c r="A162" t="s">
        <v>14</v>
      </c>
      <c r="B162" s="1">
        <v>43619</v>
      </c>
      <c r="C162" s="1">
        <v>43671</v>
      </c>
      <c r="D162">
        <v>661.55</v>
      </c>
      <c r="E162">
        <v>665</v>
      </c>
      <c r="F162">
        <v>644.5</v>
      </c>
      <c r="G162">
        <v>663.8</v>
      </c>
      <c r="H162">
        <v>663.4</v>
      </c>
      <c r="I162">
        <v>663.8</v>
      </c>
      <c r="J162">
        <v>202</v>
      </c>
      <c r="K162">
        <v>1320.27</v>
      </c>
      <c r="L162">
        <v>86000</v>
      </c>
      <c r="M162">
        <v>15000</v>
      </c>
      <c r="N162">
        <v>656.85</v>
      </c>
      <c r="O162" s="18">
        <f t="shared" si="11"/>
        <v>-1.6155328294056751E-2</v>
      </c>
      <c r="P162" s="15">
        <v>1.6575342465753425E-2</v>
      </c>
      <c r="Q162" s="17">
        <f t="shared" si="10"/>
        <v>1.6575342465753425E-4</v>
      </c>
      <c r="R162" s="17">
        <f t="shared" si="12"/>
        <v>-1.6321081718714287E-2</v>
      </c>
      <c r="S162" s="15">
        <f t="shared" si="13"/>
        <v>-0.71767548242024337</v>
      </c>
      <c r="T162" s="1" t="b">
        <f t="shared" si="14"/>
        <v>1</v>
      </c>
    </row>
    <row r="163" spans="1:20" x14ac:dyDescent="0.3">
      <c r="A163" t="s">
        <v>14</v>
      </c>
      <c r="B163" s="1">
        <v>43620</v>
      </c>
      <c r="C163" s="1">
        <v>43671</v>
      </c>
      <c r="D163">
        <v>660.3</v>
      </c>
      <c r="E163">
        <v>665</v>
      </c>
      <c r="F163">
        <v>656</v>
      </c>
      <c r="G163">
        <v>661</v>
      </c>
      <c r="H163">
        <v>662</v>
      </c>
      <c r="I163">
        <v>661</v>
      </c>
      <c r="J163">
        <v>46</v>
      </c>
      <c r="K163">
        <v>303.68</v>
      </c>
      <c r="L163">
        <v>82000</v>
      </c>
      <c r="M163">
        <v>-4000</v>
      </c>
      <c r="N163">
        <v>653.75</v>
      </c>
      <c r="O163" s="18">
        <f t="shared" si="11"/>
        <v>-4.2181379933714288E-3</v>
      </c>
      <c r="P163" s="15">
        <v>1.6630136986301371E-2</v>
      </c>
      <c r="Q163" s="17">
        <f t="shared" si="10"/>
        <v>1.6630136986301372E-4</v>
      </c>
      <c r="R163" s="17">
        <f t="shared" si="12"/>
        <v>-4.3844393632344429E-3</v>
      </c>
      <c r="S163" s="15">
        <f t="shared" si="13"/>
        <v>-0.19279387784350002</v>
      </c>
      <c r="T163" s="1" t="b">
        <f t="shared" si="14"/>
        <v>1</v>
      </c>
    </row>
    <row r="164" spans="1:20" x14ac:dyDescent="0.3">
      <c r="A164" t="s">
        <v>14</v>
      </c>
      <c r="B164" s="1">
        <v>43622</v>
      </c>
      <c r="C164" s="1">
        <v>43671</v>
      </c>
      <c r="D164">
        <v>658.45</v>
      </c>
      <c r="E164">
        <v>658.45</v>
      </c>
      <c r="F164">
        <v>630</v>
      </c>
      <c r="G164">
        <v>631.29999999999995</v>
      </c>
      <c r="H164">
        <v>630.85</v>
      </c>
      <c r="I164">
        <v>631.29999999999995</v>
      </c>
      <c r="J164">
        <v>163</v>
      </c>
      <c r="K164">
        <v>1048.21</v>
      </c>
      <c r="L164">
        <v>119000</v>
      </c>
      <c r="M164">
        <v>37000</v>
      </c>
      <c r="N164">
        <v>624.54999999999995</v>
      </c>
      <c r="O164" s="18">
        <f t="shared" si="11"/>
        <v>-4.4931921331316259E-2</v>
      </c>
      <c r="P164" s="15">
        <v>1.6109589041095891E-2</v>
      </c>
      <c r="Q164" s="17">
        <f t="shared" si="10"/>
        <v>1.610958904109589E-4</v>
      </c>
      <c r="R164" s="17">
        <f t="shared" si="12"/>
        <v>-4.5093017221727219E-2</v>
      </c>
      <c r="S164" s="15">
        <f t="shared" si="13"/>
        <v>-1.9828436280225177</v>
      </c>
      <c r="T164" s="1" t="b">
        <f t="shared" si="14"/>
        <v>1</v>
      </c>
    </row>
    <row r="165" spans="1:20" x14ac:dyDescent="0.3">
      <c r="A165" t="s">
        <v>14</v>
      </c>
      <c r="B165" s="1">
        <v>43623</v>
      </c>
      <c r="C165" s="1">
        <v>43671</v>
      </c>
      <c r="D165">
        <v>633.04999999999995</v>
      </c>
      <c r="E165">
        <v>639</v>
      </c>
      <c r="F165">
        <v>617.9</v>
      </c>
      <c r="G165">
        <v>625.75</v>
      </c>
      <c r="H165">
        <v>625.6</v>
      </c>
      <c r="I165">
        <v>625.75</v>
      </c>
      <c r="J165">
        <v>129</v>
      </c>
      <c r="K165">
        <v>812.33</v>
      </c>
      <c r="L165">
        <v>131000</v>
      </c>
      <c r="M165">
        <v>12000</v>
      </c>
      <c r="N165">
        <v>619.4</v>
      </c>
      <c r="O165" s="18">
        <f t="shared" si="11"/>
        <v>-8.7913828607634331E-3</v>
      </c>
      <c r="P165" s="15">
        <v>1.6219178082191782E-2</v>
      </c>
      <c r="Q165" s="17">
        <f t="shared" si="10"/>
        <v>1.6219178082191782E-4</v>
      </c>
      <c r="R165" s="17">
        <f t="shared" si="12"/>
        <v>-8.9535746415853514E-3</v>
      </c>
      <c r="S165" s="15">
        <f t="shared" si="13"/>
        <v>-0.39370925965755305</v>
      </c>
      <c r="T165" s="1" t="b">
        <f t="shared" si="14"/>
        <v>1</v>
      </c>
    </row>
    <row r="166" spans="1:20" x14ac:dyDescent="0.3">
      <c r="A166" t="s">
        <v>14</v>
      </c>
      <c r="B166" s="1">
        <v>43626</v>
      </c>
      <c r="C166" s="1">
        <v>43671</v>
      </c>
      <c r="D166">
        <v>627.04999999999995</v>
      </c>
      <c r="E166">
        <v>635.20000000000005</v>
      </c>
      <c r="F166">
        <v>624</v>
      </c>
      <c r="G166">
        <v>633.1</v>
      </c>
      <c r="H166">
        <v>633</v>
      </c>
      <c r="I166">
        <v>633.1</v>
      </c>
      <c r="J166">
        <v>66</v>
      </c>
      <c r="K166">
        <v>416.18</v>
      </c>
      <c r="L166">
        <v>147000</v>
      </c>
      <c r="M166">
        <v>16000</v>
      </c>
      <c r="N166">
        <v>627.15</v>
      </c>
      <c r="O166" s="18">
        <f t="shared" si="11"/>
        <v>1.1745904914103112E-2</v>
      </c>
      <c r="P166" s="15">
        <v>1.6273972602739727E-2</v>
      </c>
      <c r="Q166" s="17">
        <f t="shared" si="10"/>
        <v>1.6273972602739726E-4</v>
      </c>
      <c r="R166" s="17">
        <f t="shared" si="12"/>
        <v>1.1583165188075716E-2</v>
      </c>
      <c r="S166" s="15">
        <f t="shared" si="13"/>
        <v>0.5093384009451839</v>
      </c>
      <c r="T166" s="1" t="b">
        <f t="shared" si="14"/>
        <v>1</v>
      </c>
    </row>
    <row r="167" spans="1:20" x14ac:dyDescent="0.3">
      <c r="A167" t="s">
        <v>14</v>
      </c>
      <c r="B167" s="1">
        <v>43627</v>
      </c>
      <c r="C167" s="1">
        <v>43671</v>
      </c>
      <c r="D167">
        <v>634.20000000000005</v>
      </c>
      <c r="E167">
        <v>659.5</v>
      </c>
      <c r="F167">
        <v>624.85</v>
      </c>
      <c r="G167">
        <v>656.4</v>
      </c>
      <c r="H167">
        <v>657.6</v>
      </c>
      <c r="I167">
        <v>656.4</v>
      </c>
      <c r="J167">
        <v>152</v>
      </c>
      <c r="K167">
        <v>982.56</v>
      </c>
      <c r="L167">
        <v>146000</v>
      </c>
      <c r="M167">
        <v>-1000</v>
      </c>
      <c r="N167">
        <v>652.20000000000005</v>
      </c>
      <c r="O167" s="18">
        <f t="shared" si="11"/>
        <v>3.6803032696256441E-2</v>
      </c>
      <c r="P167" s="15">
        <v>1.6356164383561644E-2</v>
      </c>
      <c r="Q167" s="17">
        <f t="shared" si="10"/>
        <v>1.6356164383561644E-4</v>
      </c>
      <c r="R167" s="17">
        <f t="shared" si="12"/>
        <v>3.6639471052420824E-2</v>
      </c>
      <c r="S167" s="15">
        <f t="shared" si="13"/>
        <v>1.6111217697671143</v>
      </c>
      <c r="T167" s="1" t="b">
        <f t="shared" si="14"/>
        <v>1</v>
      </c>
    </row>
    <row r="168" spans="1:20" x14ac:dyDescent="0.3">
      <c r="A168" t="s">
        <v>14</v>
      </c>
      <c r="B168" s="1">
        <v>43628</v>
      </c>
      <c r="C168" s="1">
        <v>43671</v>
      </c>
      <c r="D168">
        <v>647</v>
      </c>
      <c r="E168">
        <v>659.15</v>
      </c>
      <c r="F168">
        <v>641.65</v>
      </c>
      <c r="G168">
        <v>646.65</v>
      </c>
      <c r="H168">
        <v>646.5</v>
      </c>
      <c r="I168">
        <v>646.65</v>
      </c>
      <c r="J168">
        <v>126</v>
      </c>
      <c r="K168">
        <v>817.38</v>
      </c>
      <c r="L168">
        <v>158000</v>
      </c>
      <c r="M168">
        <v>12000</v>
      </c>
      <c r="N168">
        <v>641.54999999999995</v>
      </c>
      <c r="O168" s="18">
        <f t="shared" si="11"/>
        <v>-1.4853747714808045E-2</v>
      </c>
      <c r="P168" s="15">
        <v>1.6356164383561644E-2</v>
      </c>
      <c r="Q168" s="17">
        <f t="shared" si="10"/>
        <v>1.6356164383561644E-4</v>
      </c>
      <c r="R168" s="17">
        <f t="shared" si="12"/>
        <v>-1.5017309358643661E-2</v>
      </c>
      <c r="S168" s="15">
        <f t="shared" si="13"/>
        <v>-0.66034561460841956</v>
      </c>
      <c r="T168" s="1" t="b">
        <f t="shared" si="14"/>
        <v>1</v>
      </c>
    </row>
    <row r="169" spans="1:20" x14ac:dyDescent="0.3">
      <c r="A169" t="s">
        <v>14</v>
      </c>
      <c r="B169" s="1">
        <v>43629</v>
      </c>
      <c r="C169" s="1">
        <v>43671</v>
      </c>
      <c r="D169">
        <v>644.15</v>
      </c>
      <c r="E169">
        <v>645.5</v>
      </c>
      <c r="F169">
        <v>634.5</v>
      </c>
      <c r="G169">
        <v>642.79999999999995</v>
      </c>
      <c r="H169">
        <v>642.20000000000005</v>
      </c>
      <c r="I169">
        <v>642.79999999999995</v>
      </c>
      <c r="J169">
        <v>138</v>
      </c>
      <c r="K169">
        <v>883.55</v>
      </c>
      <c r="L169">
        <v>163000</v>
      </c>
      <c r="M169">
        <v>5000</v>
      </c>
      <c r="N169">
        <v>637.1</v>
      </c>
      <c r="O169" s="18">
        <f t="shared" si="11"/>
        <v>-5.9537616948890787E-3</v>
      </c>
      <c r="P169" s="15">
        <v>1.6301369863013698E-2</v>
      </c>
      <c r="Q169" s="17">
        <f t="shared" si="10"/>
        <v>1.6301369863013697E-4</v>
      </c>
      <c r="R169" s="17">
        <f t="shared" si="12"/>
        <v>-6.116775393519216E-3</v>
      </c>
      <c r="S169" s="15">
        <f t="shared" si="13"/>
        <v>-0.2689686754258831</v>
      </c>
      <c r="T169" s="1" t="b">
        <f t="shared" si="14"/>
        <v>1</v>
      </c>
    </row>
    <row r="170" spans="1:20" x14ac:dyDescent="0.3">
      <c r="A170" t="s">
        <v>14</v>
      </c>
      <c r="B170" s="1">
        <v>43630</v>
      </c>
      <c r="C170" s="1">
        <v>43671</v>
      </c>
      <c r="D170">
        <v>636.54999999999995</v>
      </c>
      <c r="E170">
        <v>637.20000000000005</v>
      </c>
      <c r="F170">
        <v>606.20000000000005</v>
      </c>
      <c r="G170">
        <v>621.9</v>
      </c>
      <c r="H170">
        <v>622.04999999999995</v>
      </c>
      <c r="I170">
        <v>621.9</v>
      </c>
      <c r="J170">
        <v>572</v>
      </c>
      <c r="K170">
        <v>3539.64</v>
      </c>
      <c r="L170">
        <v>279000</v>
      </c>
      <c r="M170">
        <v>116000</v>
      </c>
      <c r="N170">
        <v>616.9</v>
      </c>
      <c r="O170" s="18">
        <f t="shared" si="11"/>
        <v>-3.2514001244555037E-2</v>
      </c>
      <c r="P170" s="15">
        <v>1.6383561643835618E-2</v>
      </c>
      <c r="Q170" s="17">
        <f t="shared" si="10"/>
        <v>1.6383561643835618E-4</v>
      </c>
      <c r="R170" s="17">
        <f t="shared" si="12"/>
        <v>-3.2677836860993389E-2</v>
      </c>
      <c r="S170" s="15">
        <f t="shared" si="13"/>
        <v>-1.4369196072814534</v>
      </c>
      <c r="T170" s="1" t="b">
        <f t="shared" si="14"/>
        <v>1</v>
      </c>
    </row>
    <row r="171" spans="1:20" x14ac:dyDescent="0.3">
      <c r="A171" t="s">
        <v>14</v>
      </c>
      <c r="B171" s="1">
        <v>43633</v>
      </c>
      <c r="C171" s="1">
        <v>43671</v>
      </c>
      <c r="D171">
        <v>621.15</v>
      </c>
      <c r="E171">
        <v>631.79999999999995</v>
      </c>
      <c r="F171">
        <v>621.15</v>
      </c>
      <c r="G171">
        <v>628.20000000000005</v>
      </c>
      <c r="H171">
        <v>628</v>
      </c>
      <c r="I171">
        <v>628.20000000000005</v>
      </c>
      <c r="J171">
        <v>242</v>
      </c>
      <c r="K171">
        <v>1521</v>
      </c>
      <c r="L171">
        <v>323000</v>
      </c>
      <c r="M171">
        <v>44000</v>
      </c>
      <c r="N171">
        <v>623.29999999999995</v>
      </c>
      <c r="O171" s="18">
        <f t="shared" si="11"/>
        <v>1.0130246020260603E-2</v>
      </c>
      <c r="P171" s="15">
        <v>1.6383561643835618E-2</v>
      </c>
      <c r="Q171" s="17">
        <f t="shared" si="10"/>
        <v>1.6383561643835618E-4</v>
      </c>
      <c r="R171" s="17">
        <f t="shared" si="12"/>
        <v>9.9664104038222467E-3</v>
      </c>
      <c r="S171" s="15">
        <f t="shared" si="13"/>
        <v>0.43824597645141394</v>
      </c>
      <c r="T171" s="1" t="b">
        <f t="shared" si="14"/>
        <v>1</v>
      </c>
    </row>
    <row r="172" spans="1:20" x14ac:dyDescent="0.3">
      <c r="A172" t="s">
        <v>14</v>
      </c>
      <c r="B172" s="1">
        <v>43634</v>
      </c>
      <c r="C172" s="1">
        <v>43671</v>
      </c>
      <c r="D172">
        <v>630.79999999999995</v>
      </c>
      <c r="E172">
        <v>632.29999999999995</v>
      </c>
      <c r="F172">
        <v>623.04999999999995</v>
      </c>
      <c r="G172">
        <v>625.95000000000005</v>
      </c>
      <c r="H172">
        <v>626.29999999999995</v>
      </c>
      <c r="I172">
        <v>625.95000000000005</v>
      </c>
      <c r="J172">
        <v>261</v>
      </c>
      <c r="K172">
        <v>1639.65</v>
      </c>
      <c r="L172">
        <v>419000</v>
      </c>
      <c r="M172">
        <v>96000</v>
      </c>
      <c r="N172">
        <v>622.25</v>
      </c>
      <c r="O172" s="18">
        <f t="shared" si="11"/>
        <v>-3.5816618911174783E-3</v>
      </c>
      <c r="P172" s="15">
        <v>1.6383561643835618E-2</v>
      </c>
      <c r="Q172" s="17">
        <f t="shared" si="10"/>
        <v>1.6383561643835618E-4</v>
      </c>
      <c r="R172" s="17">
        <f t="shared" si="12"/>
        <v>-3.7454975075558346E-3</v>
      </c>
      <c r="S172" s="15">
        <f t="shared" si="13"/>
        <v>-0.16469813563623939</v>
      </c>
      <c r="T172" s="1" t="b">
        <f t="shared" si="14"/>
        <v>1</v>
      </c>
    </row>
    <row r="173" spans="1:20" x14ac:dyDescent="0.3">
      <c r="A173" t="s">
        <v>14</v>
      </c>
      <c r="B173" s="1">
        <v>43635</v>
      </c>
      <c r="C173" s="1">
        <v>43671</v>
      </c>
      <c r="D173">
        <v>625</v>
      </c>
      <c r="E173">
        <v>626.95000000000005</v>
      </c>
      <c r="F173">
        <v>612</v>
      </c>
      <c r="G173">
        <v>616.95000000000005</v>
      </c>
      <c r="H173">
        <v>615.85</v>
      </c>
      <c r="I173">
        <v>616.95000000000005</v>
      </c>
      <c r="J173">
        <v>351</v>
      </c>
      <c r="K173">
        <v>2172.34</v>
      </c>
      <c r="L173">
        <v>526000</v>
      </c>
      <c r="M173">
        <v>107000</v>
      </c>
      <c r="N173">
        <v>612.4</v>
      </c>
      <c r="O173" s="18">
        <f t="shared" si="11"/>
        <v>-1.4378145219266714E-2</v>
      </c>
      <c r="P173" s="15">
        <v>1.6383561643835618E-2</v>
      </c>
      <c r="Q173" s="17">
        <f t="shared" si="10"/>
        <v>1.6383561643835618E-4</v>
      </c>
      <c r="R173" s="17">
        <f t="shared" si="12"/>
        <v>-1.4541980835705071E-2</v>
      </c>
      <c r="S173" s="15">
        <f t="shared" si="13"/>
        <v>-0.63944432675953256</v>
      </c>
      <c r="T173" s="1" t="b">
        <f t="shared" si="14"/>
        <v>1</v>
      </c>
    </row>
    <row r="174" spans="1:20" x14ac:dyDescent="0.3">
      <c r="A174" t="s">
        <v>14</v>
      </c>
      <c r="B174" s="1">
        <v>43636</v>
      </c>
      <c r="C174" s="1">
        <v>43671</v>
      </c>
      <c r="D174">
        <v>614.35</v>
      </c>
      <c r="E174">
        <v>633.20000000000005</v>
      </c>
      <c r="F174">
        <v>612.6</v>
      </c>
      <c r="G174">
        <v>632.25</v>
      </c>
      <c r="H174">
        <v>632</v>
      </c>
      <c r="I174">
        <v>632.25</v>
      </c>
      <c r="J174">
        <v>488</v>
      </c>
      <c r="K174">
        <v>3057.12</v>
      </c>
      <c r="L174">
        <v>669000</v>
      </c>
      <c r="M174">
        <v>143000</v>
      </c>
      <c r="N174">
        <v>627.15</v>
      </c>
      <c r="O174" s="18">
        <f t="shared" si="11"/>
        <v>2.4799416484317941E-2</v>
      </c>
      <c r="P174" s="15">
        <v>1.6301369863013698E-2</v>
      </c>
      <c r="Q174" s="17">
        <f t="shared" si="10"/>
        <v>1.6301369863013697E-4</v>
      </c>
      <c r="R174" s="17">
        <f t="shared" si="12"/>
        <v>2.4636402785687805E-2</v>
      </c>
      <c r="S174" s="15">
        <f t="shared" si="13"/>
        <v>1.0833192651712771</v>
      </c>
      <c r="T174" s="1" t="b">
        <f t="shared" si="14"/>
        <v>1</v>
      </c>
    </row>
    <row r="175" spans="1:20" x14ac:dyDescent="0.3">
      <c r="A175" t="s">
        <v>14</v>
      </c>
      <c r="B175" s="1">
        <v>43637</v>
      </c>
      <c r="C175" s="1">
        <v>43671</v>
      </c>
      <c r="D175">
        <v>626</v>
      </c>
      <c r="E175">
        <v>628.85</v>
      </c>
      <c r="F175">
        <v>584.29999999999995</v>
      </c>
      <c r="G175">
        <v>606.45000000000005</v>
      </c>
      <c r="H175">
        <v>607</v>
      </c>
      <c r="I175">
        <v>606.45000000000005</v>
      </c>
      <c r="J175">
        <v>3623</v>
      </c>
      <c r="K175">
        <v>21760.29</v>
      </c>
      <c r="L175">
        <v>1798000</v>
      </c>
      <c r="M175">
        <v>1129000</v>
      </c>
      <c r="N175">
        <v>602.45000000000005</v>
      </c>
      <c r="O175" s="18">
        <f t="shared" si="11"/>
        <v>-4.0806642941874187E-2</v>
      </c>
      <c r="P175" s="15">
        <v>1.6356164383561644E-2</v>
      </c>
      <c r="Q175" s="17">
        <f t="shared" si="10"/>
        <v>1.6356164383561644E-4</v>
      </c>
      <c r="R175" s="17">
        <f t="shared" si="12"/>
        <v>-4.0970204585709803E-2</v>
      </c>
      <c r="S175" s="15">
        <f t="shared" si="13"/>
        <v>-1.8015540788078128</v>
      </c>
      <c r="T175" s="1" t="b">
        <f t="shared" si="14"/>
        <v>1</v>
      </c>
    </row>
    <row r="176" spans="1:20" x14ac:dyDescent="0.3">
      <c r="A176" t="s">
        <v>14</v>
      </c>
      <c r="B176" s="1">
        <v>43640</v>
      </c>
      <c r="C176" s="1">
        <v>43671</v>
      </c>
      <c r="D176">
        <v>610.95000000000005</v>
      </c>
      <c r="E176">
        <v>612.04999999999995</v>
      </c>
      <c r="F176">
        <v>586.6</v>
      </c>
      <c r="G176">
        <v>591.35</v>
      </c>
      <c r="H176">
        <v>589</v>
      </c>
      <c r="I176">
        <v>591.35</v>
      </c>
      <c r="J176">
        <v>4323</v>
      </c>
      <c r="K176">
        <v>25566.06</v>
      </c>
      <c r="L176">
        <v>4653000</v>
      </c>
      <c r="M176">
        <v>2855000</v>
      </c>
      <c r="N176">
        <v>586.29999999999995</v>
      </c>
      <c r="O176" s="18">
        <f t="shared" si="11"/>
        <v>-2.4899002390963841E-2</v>
      </c>
      <c r="P176" s="15">
        <v>1.6301369863013698E-2</v>
      </c>
      <c r="Q176" s="17">
        <f t="shared" si="10"/>
        <v>1.6301369863013697E-4</v>
      </c>
      <c r="R176" s="17">
        <f t="shared" si="12"/>
        <v>-2.5062016089593978E-2</v>
      </c>
      <c r="S176" s="15">
        <f t="shared" si="13"/>
        <v>-1.10203446055291</v>
      </c>
      <c r="T176" s="1" t="b">
        <f t="shared" si="14"/>
        <v>1</v>
      </c>
    </row>
    <row r="177" spans="1:20" x14ac:dyDescent="0.3">
      <c r="A177" t="s">
        <v>14</v>
      </c>
      <c r="B177" s="1">
        <v>43641</v>
      </c>
      <c r="C177" s="1">
        <v>43671</v>
      </c>
      <c r="D177">
        <v>589.4</v>
      </c>
      <c r="E177">
        <v>605.6</v>
      </c>
      <c r="F177">
        <v>580.25</v>
      </c>
      <c r="G177">
        <v>602.54999999999995</v>
      </c>
      <c r="H177">
        <v>601.4</v>
      </c>
      <c r="I177">
        <v>602.54999999999995</v>
      </c>
      <c r="J177">
        <v>6102</v>
      </c>
      <c r="K177">
        <v>36264.36</v>
      </c>
      <c r="L177">
        <v>8152000</v>
      </c>
      <c r="M177">
        <v>3499000</v>
      </c>
      <c r="N177">
        <v>599.70000000000005</v>
      </c>
      <c r="O177" s="18">
        <f t="shared" si="11"/>
        <v>1.8939714213240772E-2</v>
      </c>
      <c r="P177" s="15">
        <v>1.6328767123287673E-2</v>
      </c>
      <c r="Q177" s="17">
        <f t="shared" si="10"/>
        <v>1.6328767123287673E-4</v>
      </c>
      <c r="R177" s="17">
        <f t="shared" si="12"/>
        <v>1.8776426542007896E-2</v>
      </c>
      <c r="S177" s="15">
        <f t="shared" si="13"/>
        <v>0.82564263869915355</v>
      </c>
      <c r="T177" s="1" t="b">
        <f t="shared" si="14"/>
        <v>1</v>
      </c>
    </row>
    <row r="178" spans="1:20" x14ac:dyDescent="0.3">
      <c r="A178" t="s">
        <v>14</v>
      </c>
      <c r="B178" s="1">
        <v>43642</v>
      </c>
      <c r="C178" s="1">
        <v>43671</v>
      </c>
      <c r="D178">
        <v>601.85</v>
      </c>
      <c r="E178">
        <v>630</v>
      </c>
      <c r="F178">
        <v>601.85</v>
      </c>
      <c r="G178">
        <v>625.54999999999995</v>
      </c>
      <c r="H178">
        <v>623</v>
      </c>
      <c r="I178">
        <v>625.54999999999995</v>
      </c>
      <c r="J178">
        <v>7963</v>
      </c>
      <c r="K178">
        <v>49639.45</v>
      </c>
      <c r="L178">
        <v>11660000</v>
      </c>
      <c r="M178">
        <v>3508000</v>
      </c>
      <c r="N178">
        <v>621.20000000000005</v>
      </c>
      <c r="O178" s="18">
        <f t="shared" si="11"/>
        <v>3.8171106132271183E-2</v>
      </c>
      <c r="P178" s="15">
        <v>1.6383561643835618E-2</v>
      </c>
      <c r="Q178" s="17">
        <f t="shared" si="10"/>
        <v>1.6383561643835618E-4</v>
      </c>
      <c r="R178" s="17">
        <f t="shared" si="12"/>
        <v>3.8007270515832831E-2</v>
      </c>
      <c r="S178" s="15">
        <f t="shared" si="13"/>
        <v>1.6712670564997201</v>
      </c>
      <c r="T178" s="1" t="b">
        <f t="shared" si="14"/>
        <v>1</v>
      </c>
    </row>
    <row r="179" spans="1:20" x14ac:dyDescent="0.3">
      <c r="A179" t="s">
        <v>14</v>
      </c>
      <c r="B179" s="1">
        <v>43643</v>
      </c>
      <c r="C179" s="1">
        <v>43671</v>
      </c>
      <c r="D179">
        <v>623.6</v>
      </c>
      <c r="E179">
        <v>625.4</v>
      </c>
      <c r="F179">
        <v>613.70000000000005</v>
      </c>
      <c r="G179">
        <v>615.29999999999995</v>
      </c>
      <c r="H179">
        <v>614.5</v>
      </c>
      <c r="I179">
        <v>615.29999999999995</v>
      </c>
      <c r="J179">
        <v>7350</v>
      </c>
      <c r="K179">
        <v>45477.55</v>
      </c>
      <c r="L179">
        <v>14805000</v>
      </c>
      <c r="M179">
        <v>3145000</v>
      </c>
      <c r="N179">
        <v>612.25</v>
      </c>
      <c r="O179" s="18">
        <f t="shared" si="11"/>
        <v>-1.6385580688993685E-2</v>
      </c>
      <c r="P179" s="15">
        <v>1.6410958904109589E-2</v>
      </c>
      <c r="Q179" s="17">
        <f t="shared" si="10"/>
        <v>1.6410958904109589E-4</v>
      </c>
      <c r="R179" s="17">
        <f t="shared" si="12"/>
        <v>-1.6549690278034782E-2</v>
      </c>
      <c r="S179" s="15">
        <f t="shared" si="13"/>
        <v>-0.72772792630376426</v>
      </c>
      <c r="T179" s="1" t="b">
        <f t="shared" si="14"/>
        <v>1</v>
      </c>
    </row>
    <row r="180" spans="1:20" x14ac:dyDescent="0.3">
      <c r="A180" t="s">
        <v>14</v>
      </c>
      <c r="B180" s="1">
        <v>43644</v>
      </c>
      <c r="C180" s="1">
        <v>43706</v>
      </c>
      <c r="D180">
        <v>623.4</v>
      </c>
      <c r="E180">
        <v>630.75</v>
      </c>
      <c r="F180">
        <v>612</v>
      </c>
      <c r="G180">
        <v>615.5</v>
      </c>
      <c r="H180">
        <v>616</v>
      </c>
      <c r="I180">
        <v>615.5</v>
      </c>
      <c r="J180">
        <v>72</v>
      </c>
      <c r="K180">
        <v>446.78</v>
      </c>
      <c r="L180">
        <v>77000</v>
      </c>
      <c r="M180">
        <v>7000</v>
      </c>
      <c r="N180">
        <v>608.04999999999995</v>
      </c>
      <c r="O180" s="18">
        <f t="shared" si="11"/>
        <v>3.2504469364545019E-4</v>
      </c>
      <c r="P180" s="15">
        <v>1.6465753424657534E-2</v>
      </c>
      <c r="Q180" s="17">
        <f t="shared" si="10"/>
        <v>1.6465753424657536E-4</v>
      </c>
      <c r="R180" s="17">
        <f t="shared" si="12"/>
        <v>1.6038715939887483E-4</v>
      </c>
      <c r="S180" s="15">
        <f t="shared" si="13"/>
        <v>7.0525921001679528E-3</v>
      </c>
      <c r="T180" s="1" t="b">
        <f t="shared" si="14"/>
        <v>1</v>
      </c>
    </row>
    <row r="181" spans="1:20" x14ac:dyDescent="0.3">
      <c r="A181" t="s">
        <v>14</v>
      </c>
      <c r="B181" s="1">
        <v>43647</v>
      </c>
      <c r="C181" s="1">
        <v>43706</v>
      </c>
      <c r="D181">
        <v>620.6</v>
      </c>
      <c r="E181">
        <v>623.70000000000005</v>
      </c>
      <c r="F181">
        <v>616.29999999999995</v>
      </c>
      <c r="G181">
        <v>622.9</v>
      </c>
      <c r="H181">
        <v>621.35</v>
      </c>
      <c r="I181">
        <v>622.9</v>
      </c>
      <c r="J181">
        <v>34</v>
      </c>
      <c r="K181">
        <v>211.01</v>
      </c>
      <c r="L181">
        <v>78000</v>
      </c>
      <c r="M181">
        <v>1000</v>
      </c>
      <c r="N181">
        <v>615.35</v>
      </c>
      <c r="O181" s="18">
        <f t="shared" si="11"/>
        <v>1.2022745735174617E-2</v>
      </c>
      <c r="P181" s="15">
        <v>1.6383561643835618E-2</v>
      </c>
      <c r="Q181" s="17">
        <f t="shared" si="10"/>
        <v>1.6383561643835618E-4</v>
      </c>
      <c r="R181" s="17">
        <f t="shared" si="12"/>
        <v>1.1858910118736261E-2</v>
      </c>
      <c r="S181" s="15">
        <f t="shared" si="13"/>
        <v>0.52146353943461565</v>
      </c>
      <c r="T181" s="1" t="b">
        <f t="shared" si="14"/>
        <v>1</v>
      </c>
    </row>
    <row r="182" spans="1:20" x14ac:dyDescent="0.3">
      <c r="A182" t="s">
        <v>14</v>
      </c>
      <c r="B182" s="1">
        <v>43648</v>
      </c>
      <c r="C182" s="1">
        <v>43706</v>
      </c>
      <c r="D182">
        <v>618.5</v>
      </c>
      <c r="E182">
        <v>620.54999999999995</v>
      </c>
      <c r="F182">
        <v>614.6</v>
      </c>
      <c r="G182">
        <v>617.45000000000005</v>
      </c>
      <c r="H182">
        <v>618.45000000000005</v>
      </c>
      <c r="I182">
        <v>617.45000000000005</v>
      </c>
      <c r="J182">
        <v>33</v>
      </c>
      <c r="K182">
        <v>203.68</v>
      </c>
      <c r="L182">
        <v>89000</v>
      </c>
      <c r="M182">
        <v>11000</v>
      </c>
      <c r="N182">
        <v>610.9</v>
      </c>
      <c r="O182" s="18">
        <f t="shared" si="11"/>
        <v>-8.7493979772032947E-3</v>
      </c>
      <c r="P182" s="15">
        <v>1.6328767123287673E-2</v>
      </c>
      <c r="Q182" s="17">
        <f t="shared" si="10"/>
        <v>1.6328767123287673E-4</v>
      </c>
      <c r="R182" s="17">
        <f t="shared" si="12"/>
        <v>-8.9126856484361711E-3</v>
      </c>
      <c r="S182" s="15">
        <f t="shared" si="13"/>
        <v>-0.39191127663229997</v>
      </c>
      <c r="T182" s="1" t="b">
        <f t="shared" si="14"/>
        <v>1</v>
      </c>
    </row>
    <row r="183" spans="1:20" x14ac:dyDescent="0.3">
      <c r="A183" t="s">
        <v>14</v>
      </c>
      <c r="B183" s="1">
        <v>43649</v>
      </c>
      <c r="C183" s="1">
        <v>43706</v>
      </c>
      <c r="D183">
        <v>611.35</v>
      </c>
      <c r="E183">
        <v>614.35</v>
      </c>
      <c r="F183">
        <v>594.70000000000005</v>
      </c>
      <c r="G183">
        <v>602.54999999999995</v>
      </c>
      <c r="H183">
        <v>601.1</v>
      </c>
      <c r="I183">
        <v>602.54999999999995</v>
      </c>
      <c r="J183">
        <v>184</v>
      </c>
      <c r="K183">
        <v>1104.69</v>
      </c>
      <c r="L183">
        <v>154000</v>
      </c>
      <c r="M183">
        <v>65000</v>
      </c>
      <c r="N183">
        <v>596.20000000000005</v>
      </c>
      <c r="O183" s="18">
        <f t="shared" si="11"/>
        <v>-2.4131508624180242E-2</v>
      </c>
      <c r="P183" s="15">
        <v>1.6328767123287673E-2</v>
      </c>
      <c r="Q183" s="17">
        <f t="shared" si="10"/>
        <v>1.6328767123287673E-4</v>
      </c>
      <c r="R183" s="17">
        <f t="shared" si="12"/>
        <v>-2.4294796295413118E-2</v>
      </c>
      <c r="S183" s="15">
        <f t="shared" si="13"/>
        <v>-1.068298042501663</v>
      </c>
      <c r="T183" s="1" t="b">
        <f t="shared" si="14"/>
        <v>1</v>
      </c>
    </row>
    <row r="184" spans="1:20" x14ac:dyDescent="0.3">
      <c r="A184" t="s">
        <v>14</v>
      </c>
      <c r="B184" s="1">
        <v>43650</v>
      </c>
      <c r="C184" s="1">
        <v>43706</v>
      </c>
      <c r="D184">
        <v>599.6</v>
      </c>
      <c r="E184">
        <v>612.95000000000005</v>
      </c>
      <c r="F184">
        <v>599.54999999999995</v>
      </c>
      <c r="G184">
        <v>610.85</v>
      </c>
      <c r="H184">
        <v>611.79999999999995</v>
      </c>
      <c r="I184">
        <v>610.85</v>
      </c>
      <c r="J184">
        <v>172</v>
      </c>
      <c r="K184">
        <v>1044.79</v>
      </c>
      <c r="L184">
        <v>168000</v>
      </c>
      <c r="M184">
        <v>14000</v>
      </c>
      <c r="N184">
        <v>605.1</v>
      </c>
      <c r="O184" s="18">
        <f t="shared" si="11"/>
        <v>1.3774790473819715E-2</v>
      </c>
      <c r="P184" s="15">
        <v>1.6383561643835618E-2</v>
      </c>
      <c r="Q184" s="17">
        <f t="shared" si="10"/>
        <v>1.6383561643835618E-4</v>
      </c>
      <c r="R184" s="17">
        <f t="shared" si="12"/>
        <v>1.3610954857381358E-2</v>
      </c>
      <c r="S184" s="15">
        <f t="shared" si="13"/>
        <v>0.5985049742303985</v>
      </c>
      <c r="T184" s="1" t="b">
        <f t="shared" si="14"/>
        <v>1</v>
      </c>
    </row>
    <row r="185" spans="1:20" x14ac:dyDescent="0.3">
      <c r="A185" t="s">
        <v>14</v>
      </c>
      <c r="B185" s="1">
        <v>43651</v>
      </c>
      <c r="C185" s="1">
        <v>43706</v>
      </c>
      <c r="D185">
        <v>612.15</v>
      </c>
      <c r="E185">
        <v>616.29999999999995</v>
      </c>
      <c r="F185">
        <v>600</v>
      </c>
      <c r="G185">
        <v>601.79999999999995</v>
      </c>
      <c r="H185">
        <v>601.45000000000005</v>
      </c>
      <c r="I185">
        <v>601.79999999999995</v>
      </c>
      <c r="J185">
        <v>102</v>
      </c>
      <c r="K185">
        <v>621.75</v>
      </c>
      <c r="L185">
        <v>187000</v>
      </c>
      <c r="M185">
        <v>19000</v>
      </c>
      <c r="N185">
        <v>597.20000000000005</v>
      </c>
      <c r="O185" s="18">
        <f t="shared" si="11"/>
        <v>-1.4815421134484846E-2</v>
      </c>
      <c r="P185" s="15">
        <v>1.6136986301369862E-2</v>
      </c>
      <c r="Q185" s="17">
        <f t="shared" si="10"/>
        <v>1.6136986301369861E-4</v>
      </c>
      <c r="R185" s="17">
        <f t="shared" si="12"/>
        <v>-1.4976790997498544E-2</v>
      </c>
      <c r="S185" s="15">
        <f t="shared" si="13"/>
        <v>-0.65856392912440187</v>
      </c>
      <c r="T185" s="1" t="b">
        <f t="shared" si="14"/>
        <v>1</v>
      </c>
    </row>
    <row r="186" spans="1:20" x14ac:dyDescent="0.3">
      <c r="A186" t="s">
        <v>14</v>
      </c>
      <c r="B186" s="1">
        <v>43654</v>
      </c>
      <c r="C186" s="1">
        <v>43706</v>
      </c>
      <c r="D186">
        <v>599.75</v>
      </c>
      <c r="E186">
        <v>606.79999999999995</v>
      </c>
      <c r="F186">
        <v>589</v>
      </c>
      <c r="G186">
        <v>592.79999999999995</v>
      </c>
      <c r="H186">
        <v>593.29999999999995</v>
      </c>
      <c r="I186">
        <v>592.79999999999995</v>
      </c>
      <c r="J186">
        <v>83</v>
      </c>
      <c r="K186">
        <v>494.02</v>
      </c>
      <c r="L186">
        <v>222000</v>
      </c>
      <c r="M186">
        <v>35000</v>
      </c>
      <c r="N186">
        <v>586.79999999999995</v>
      </c>
      <c r="O186" s="18">
        <f t="shared" si="11"/>
        <v>-1.4955134596211367E-2</v>
      </c>
      <c r="P186" s="15">
        <v>1.6109589041095891E-2</v>
      </c>
      <c r="Q186" s="17">
        <f t="shared" si="10"/>
        <v>1.610958904109589E-4</v>
      </c>
      <c r="R186" s="17">
        <f t="shared" si="12"/>
        <v>-1.5116230486622325E-2</v>
      </c>
      <c r="S186" s="15">
        <f t="shared" si="13"/>
        <v>-0.66469540400762572</v>
      </c>
      <c r="T186" s="1" t="b">
        <f t="shared" si="14"/>
        <v>1</v>
      </c>
    </row>
    <row r="187" spans="1:20" x14ac:dyDescent="0.3">
      <c r="A187" t="s">
        <v>14</v>
      </c>
      <c r="B187" s="1">
        <v>43655</v>
      </c>
      <c r="C187" s="1">
        <v>43706</v>
      </c>
      <c r="D187">
        <v>596</v>
      </c>
      <c r="E187">
        <v>612.5</v>
      </c>
      <c r="F187">
        <v>588.35</v>
      </c>
      <c r="G187">
        <v>610.29999999999995</v>
      </c>
      <c r="H187">
        <v>609.20000000000005</v>
      </c>
      <c r="I187">
        <v>610.29999999999995</v>
      </c>
      <c r="J187">
        <v>339</v>
      </c>
      <c r="K187">
        <v>2037.12</v>
      </c>
      <c r="L187">
        <v>301000</v>
      </c>
      <c r="M187">
        <v>79000</v>
      </c>
      <c r="N187">
        <v>603.79999999999995</v>
      </c>
      <c r="O187" s="18">
        <f t="shared" si="11"/>
        <v>2.9520917678812417E-2</v>
      </c>
      <c r="P187" s="15">
        <v>1.6164383561643837E-2</v>
      </c>
      <c r="Q187" s="17">
        <f t="shared" si="10"/>
        <v>1.6164383561643837E-4</v>
      </c>
      <c r="R187" s="17">
        <f t="shared" si="12"/>
        <v>2.935927384319598E-2</v>
      </c>
      <c r="S187" s="15">
        <f t="shared" si="13"/>
        <v>1.2909947626059406</v>
      </c>
      <c r="T187" s="1" t="b">
        <f t="shared" si="14"/>
        <v>1</v>
      </c>
    </row>
    <row r="188" spans="1:20" x14ac:dyDescent="0.3">
      <c r="A188" t="s">
        <v>14</v>
      </c>
      <c r="B188" s="1">
        <v>43656</v>
      </c>
      <c r="C188" s="1">
        <v>43706</v>
      </c>
      <c r="D188">
        <v>609</v>
      </c>
      <c r="E188">
        <v>610</v>
      </c>
      <c r="F188">
        <v>595.1</v>
      </c>
      <c r="G188">
        <v>602.45000000000005</v>
      </c>
      <c r="H188">
        <v>600.95000000000005</v>
      </c>
      <c r="I188">
        <v>602.45000000000005</v>
      </c>
      <c r="J188">
        <v>153</v>
      </c>
      <c r="K188">
        <v>922.33</v>
      </c>
      <c r="L188">
        <v>314000</v>
      </c>
      <c r="M188">
        <v>13000</v>
      </c>
      <c r="N188">
        <v>597.1</v>
      </c>
      <c r="O188" s="18">
        <f t="shared" si="11"/>
        <v>-1.2862526626249237E-2</v>
      </c>
      <c r="P188" s="15">
        <v>1.6109589041095891E-2</v>
      </c>
      <c r="Q188" s="17">
        <f t="shared" si="10"/>
        <v>1.610958904109589E-4</v>
      </c>
      <c r="R188" s="17">
        <f t="shared" si="12"/>
        <v>-1.3023622516660196E-2</v>
      </c>
      <c r="S188" s="15">
        <f t="shared" si="13"/>
        <v>-0.57267862103686296</v>
      </c>
      <c r="T188" s="1" t="b">
        <f t="shared" si="14"/>
        <v>1</v>
      </c>
    </row>
    <row r="189" spans="1:20" x14ac:dyDescent="0.3">
      <c r="A189" t="s">
        <v>14</v>
      </c>
      <c r="B189" s="1">
        <v>43657</v>
      </c>
      <c r="C189" s="1">
        <v>43706</v>
      </c>
      <c r="D189">
        <v>611</v>
      </c>
      <c r="E189">
        <v>625</v>
      </c>
      <c r="F189">
        <v>605</v>
      </c>
      <c r="G189">
        <v>609.29999999999995</v>
      </c>
      <c r="H189">
        <v>609</v>
      </c>
      <c r="I189">
        <v>609.29999999999995</v>
      </c>
      <c r="J189">
        <v>187</v>
      </c>
      <c r="K189">
        <v>1150.3800000000001</v>
      </c>
      <c r="L189">
        <v>315000</v>
      </c>
      <c r="M189">
        <v>1000</v>
      </c>
      <c r="N189">
        <v>605.29999999999995</v>
      </c>
      <c r="O189" s="18">
        <f t="shared" si="11"/>
        <v>1.1370238194040847E-2</v>
      </c>
      <c r="P189" s="15">
        <v>1.6027397260273971E-2</v>
      </c>
      <c r="Q189" s="17">
        <f t="shared" si="10"/>
        <v>1.6027397260273972E-4</v>
      </c>
      <c r="R189" s="17">
        <f t="shared" si="12"/>
        <v>1.1209964221438107E-2</v>
      </c>
      <c r="S189" s="15">
        <f t="shared" si="13"/>
        <v>0.49292789651984081</v>
      </c>
      <c r="T189" s="1" t="b">
        <f t="shared" si="14"/>
        <v>1</v>
      </c>
    </row>
    <row r="190" spans="1:20" x14ac:dyDescent="0.3">
      <c r="A190" t="s">
        <v>14</v>
      </c>
      <c r="B190" s="1">
        <v>43658</v>
      </c>
      <c r="C190" s="1">
        <v>43706</v>
      </c>
      <c r="D190">
        <v>609</v>
      </c>
      <c r="E190">
        <v>613</v>
      </c>
      <c r="F190">
        <v>599.1</v>
      </c>
      <c r="G190">
        <v>601</v>
      </c>
      <c r="H190">
        <v>601.5</v>
      </c>
      <c r="I190">
        <v>601</v>
      </c>
      <c r="J190">
        <v>257</v>
      </c>
      <c r="K190">
        <v>1557.72</v>
      </c>
      <c r="L190">
        <v>423000</v>
      </c>
      <c r="M190">
        <v>108000</v>
      </c>
      <c r="N190">
        <v>595.75</v>
      </c>
      <c r="O190" s="18">
        <f t="shared" si="11"/>
        <v>-1.3622189397669383E-2</v>
      </c>
      <c r="P190" s="15">
        <v>1.6027397260273971E-2</v>
      </c>
      <c r="Q190" s="17">
        <f t="shared" si="10"/>
        <v>1.6027397260273972E-4</v>
      </c>
      <c r="R190" s="17">
        <f t="shared" si="12"/>
        <v>-1.3782463370272124E-2</v>
      </c>
      <c r="S190" s="15">
        <f t="shared" si="13"/>
        <v>-0.60604659780960779</v>
      </c>
      <c r="T190" s="1" t="b">
        <f t="shared" si="14"/>
        <v>1</v>
      </c>
    </row>
    <row r="191" spans="1:20" x14ac:dyDescent="0.3">
      <c r="A191" t="s">
        <v>14</v>
      </c>
      <c r="B191" s="1">
        <v>43661</v>
      </c>
      <c r="C191" s="1">
        <v>43706</v>
      </c>
      <c r="D191">
        <v>603.70000000000005</v>
      </c>
      <c r="E191">
        <v>608</v>
      </c>
      <c r="F191">
        <v>575.29999999999995</v>
      </c>
      <c r="G191">
        <v>580.54999999999995</v>
      </c>
      <c r="H191">
        <v>581.4</v>
      </c>
      <c r="I191">
        <v>580.54999999999995</v>
      </c>
      <c r="J191">
        <v>561</v>
      </c>
      <c r="K191">
        <v>3279.54</v>
      </c>
      <c r="L191">
        <v>639000</v>
      </c>
      <c r="M191">
        <v>216000</v>
      </c>
      <c r="N191">
        <v>575.6</v>
      </c>
      <c r="O191" s="18">
        <f t="shared" si="11"/>
        <v>-3.402662229617312E-2</v>
      </c>
      <c r="P191" s="15">
        <v>1.5945205479452055E-2</v>
      </c>
      <c r="Q191" s="17">
        <f t="shared" si="10"/>
        <v>1.5945205479452054E-4</v>
      </c>
      <c r="R191" s="17">
        <f t="shared" si="12"/>
        <v>-3.4186074350967641E-2</v>
      </c>
      <c r="S191" s="15">
        <f t="shared" si="13"/>
        <v>-1.5032402768839115</v>
      </c>
      <c r="T191" s="1" t="b">
        <f t="shared" si="14"/>
        <v>1</v>
      </c>
    </row>
    <row r="192" spans="1:20" x14ac:dyDescent="0.3">
      <c r="A192" t="s">
        <v>14</v>
      </c>
      <c r="B192" s="1">
        <v>43662</v>
      </c>
      <c r="C192" s="1">
        <v>43706</v>
      </c>
      <c r="D192">
        <v>579.75</v>
      </c>
      <c r="E192">
        <v>590</v>
      </c>
      <c r="F192">
        <v>577.1</v>
      </c>
      <c r="G192">
        <v>586.15</v>
      </c>
      <c r="H192">
        <v>588.35</v>
      </c>
      <c r="I192">
        <v>586.15</v>
      </c>
      <c r="J192">
        <v>592</v>
      </c>
      <c r="K192">
        <v>3453.04</v>
      </c>
      <c r="L192">
        <v>815000</v>
      </c>
      <c r="M192">
        <v>176000</v>
      </c>
      <c r="N192">
        <v>581.1</v>
      </c>
      <c r="O192" s="18">
        <f t="shared" si="11"/>
        <v>9.6460253208165078E-3</v>
      </c>
      <c r="P192" s="15">
        <v>1.6E-2</v>
      </c>
      <c r="Q192" s="17">
        <f t="shared" si="10"/>
        <v>1.6000000000000001E-4</v>
      </c>
      <c r="R192" s="17">
        <f t="shared" si="12"/>
        <v>9.4860253208165074E-3</v>
      </c>
      <c r="S192" s="15">
        <f t="shared" si="13"/>
        <v>0.41712234003224702</v>
      </c>
      <c r="T192" s="1" t="b">
        <f t="shared" si="14"/>
        <v>1</v>
      </c>
    </row>
    <row r="193" spans="1:20" x14ac:dyDescent="0.3">
      <c r="A193" t="s">
        <v>14</v>
      </c>
      <c r="B193" s="1">
        <v>43663</v>
      </c>
      <c r="C193" s="1">
        <v>43706</v>
      </c>
      <c r="D193">
        <v>584.04999999999995</v>
      </c>
      <c r="E193">
        <v>590.35</v>
      </c>
      <c r="F193">
        <v>572.5</v>
      </c>
      <c r="G193">
        <v>577.79999999999995</v>
      </c>
      <c r="H193">
        <v>577.45000000000005</v>
      </c>
      <c r="I193">
        <v>577.79999999999995</v>
      </c>
      <c r="J193">
        <v>689</v>
      </c>
      <c r="K193">
        <v>3986.81</v>
      </c>
      <c r="L193">
        <v>1021000</v>
      </c>
      <c r="M193">
        <v>206000</v>
      </c>
      <c r="N193">
        <v>573.15</v>
      </c>
      <c r="O193" s="18">
        <f t="shared" si="11"/>
        <v>-1.4245500298558429E-2</v>
      </c>
      <c r="P193" s="15">
        <v>1.589041095890411E-2</v>
      </c>
      <c r="Q193" s="17">
        <f t="shared" si="10"/>
        <v>1.589041095890411E-4</v>
      </c>
      <c r="R193" s="17">
        <f t="shared" si="12"/>
        <v>-1.440440440814747E-2</v>
      </c>
      <c r="S193" s="15">
        <f t="shared" si="13"/>
        <v>-0.63339477497621888</v>
      </c>
      <c r="T193" s="1" t="b">
        <f t="shared" si="14"/>
        <v>1</v>
      </c>
    </row>
    <row r="194" spans="1:20" x14ac:dyDescent="0.3">
      <c r="A194" t="s">
        <v>14</v>
      </c>
      <c r="B194" s="1">
        <v>43664</v>
      </c>
      <c r="C194" s="1">
        <v>43706</v>
      </c>
      <c r="D194">
        <v>578.25</v>
      </c>
      <c r="E194">
        <v>582</v>
      </c>
      <c r="F194">
        <v>566.20000000000005</v>
      </c>
      <c r="G194">
        <v>573</v>
      </c>
      <c r="H194">
        <v>572.6</v>
      </c>
      <c r="I194">
        <v>573</v>
      </c>
      <c r="J194">
        <v>672</v>
      </c>
      <c r="K194">
        <v>3855.02</v>
      </c>
      <c r="L194">
        <v>1055000</v>
      </c>
      <c r="M194">
        <v>34000</v>
      </c>
      <c r="N194">
        <v>569.9</v>
      </c>
      <c r="O194" s="18">
        <f t="shared" si="11"/>
        <v>-8.3073727933540235E-3</v>
      </c>
      <c r="P194" s="15">
        <v>1.5616438356164384E-2</v>
      </c>
      <c r="Q194" s="17">
        <f t="shared" si="10"/>
        <v>1.5616438356164385E-4</v>
      </c>
      <c r="R194" s="17">
        <f t="shared" si="12"/>
        <v>-8.463537176915668E-3</v>
      </c>
      <c r="S194" s="15">
        <f t="shared" si="13"/>
        <v>-0.37216118582752306</v>
      </c>
      <c r="T194" s="1" t="b">
        <f t="shared" si="14"/>
        <v>1</v>
      </c>
    </row>
    <row r="195" spans="1:20" x14ac:dyDescent="0.3">
      <c r="A195" t="s">
        <v>14</v>
      </c>
      <c r="B195" s="1">
        <v>43665</v>
      </c>
      <c r="C195" s="1">
        <v>43706</v>
      </c>
      <c r="D195">
        <v>575.75</v>
      </c>
      <c r="E195">
        <v>579</v>
      </c>
      <c r="F195">
        <v>551.79999999999995</v>
      </c>
      <c r="G195">
        <v>555.15</v>
      </c>
      <c r="H195">
        <v>554.95000000000005</v>
      </c>
      <c r="I195">
        <v>555.15</v>
      </c>
      <c r="J195">
        <v>2196</v>
      </c>
      <c r="K195">
        <v>12351.23</v>
      </c>
      <c r="L195">
        <v>2247000</v>
      </c>
      <c r="M195">
        <v>1192000</v>
      </c>
      <c r="N195">
        <v>552.4</v>
      </c>
      <c r="O195" s="18">
        <f t="shared" si="11"/>
        <v>-3.1151832460733025E-2</v>
      </c>
      <c r="P195" s="15">
        <v>1.5698630136986302E-2</v>
      </c>
      <c r="Q195" s="17">
        <f t="shared" ref="Q195:Q242" si="15">P195/100</f>
        <v>1.5698630136986303E-4</v>
      </c>
      <c r="R195" s="17">
        <f t="shared" si="12"/>
        <v>-3.130881876210289E-2</v>
      </c>
      <c r="S195" s="15">
        <f t="shared" si="13"/>
        <v>-1.3767207343454333</v>
      </c>
      <c r="T195" s="1" t="b">
        <f t="shared" si="14"/>
        <v>1</v>
      </c>
    </row>
    <row r="196" spans="1:20" x14ac:dyDescent="0.3">
      <c r="A196" t="s">
        <v>14</v>
      </c>
      <c r="B196" s="1">
        <v>43668</v>
      </c>
      <c r="C196" s="1">
        <v>43706</v>
      </c>
      <c r="D196">
        <v>552.20000000000005</v>
      </c>
      <c r="E196">
        <v>579.15</v>
      </c>
      <c r="F196">
        <v>549.04999999999995</v>
      </c>
      <c r="G196">
        <v>573.15</v>
      </c>
      <c r="H196">
        <v>573.04999999999995</v>
      </c>
      <c r="I196">
        <v>573.15</v>
      </c>
      <c r="J196">
        <v>6630</v>
      </c>
      <c r="K196">
        <v>37784.550000000003</v>
      </c>
      <c r="L196">
        <v>5772000</v>
      </c>
      <c r="M196">
        <v>3525000</v>
      </c>
      <c r="N196">
        <v>570.15</v>
      </c>
      <c r="O196" s="18">
        <f t="shared" ref="O196:O242" si="16">(I196-I195)/I195</f>
        <v>3.2423669278573361E-2</v>
      </c>
      <c r="P196" s="15">
        <v>1.580821917808219E-2</v>
      </c>
      <c r="Q196" s="17">
        <f t="shared" si="15"/>
        <v>1.5808219178082189E-4</v>
      </c>
      <c r="R196" s="17">
        <f t="shared" ref="R196:R242" si="17">O196-Q196</f>
        <v>3.2265587086792537E-2</v>
      </c>
      <c r="S196" s="15">
        <f t="shared" ref="S196:S242" si="18">R196/(_xlfn.STDEV.S($O$3:$O$53))</f>
        <v>1.4187920370213285</v>
      </c>
      <c r="T196" s="1" t="b">
        <f t="shared" ref="T196:T242" si="19">N195&lt;I195</f>
        <v>1</v>
      </c>
    </row>
    <row r="197" spans="1:20" x14ac:dyDescent="0.3">
      <c r="A197" t="s">
        <v>14</v>
      </c>
      <c r="B197" s="1">
        <v>43669</v>
      </c>
      <c r="C197" s="1">
        <v>43706</v>
      </c>
      <c r="D197">
        <v>577.20000000000005</v>
      </c>
      <c r="E197">
        <v>577.25</v>
      </c>
      <c r="F197">
        <v>561.54999999999995</v>
      </c>
      <c r="G197">
        <v>565.65</v>
      </c>
      <c r="H197">
        <v>565.70000000000005</v>
      </c>
      <c r="I197">
        <v>565.65</v>
      </c>
      <c r="J197">
        <v>5688</v>
      </c>
      <c r="K197">
        <v>32328.77</v>
      </c>
      <c r="L197">
        <v>9285000</v>
      </c>
      <c r="M197">
        <v>3513000</v>
      </c>
      <c r="N197">
        <v>561.75</v>
      </c>
      <c r="O197" s="18">
        <f t="shared" si="16"/>
        <v>-1.308557969118032E-2</v>
      </c>
      <c r="P197" s="15">
        <v>1.5780821917808219E-2</v>
      </c>
      <c r="Q197" s="17">
        <f t="shared" si="15"/>
        <v>1.5780821917808218E-4</v>
      </c>
      <c r="R197" s="17">
        <f t="shared" si="17"/>
        <v>-1.3243387910358402E-2</v>
      </c>
      <c r="S197" s="15">
        <f t="shared" si="18"/>
        <v>-0.58234221059911528</v>
      </c>
      <c r="T197" s="1" t="b">
        <f t="shared" si="19"/>
        <v>1</v>
      </c>
    </row>
    <row r="198" spans="1:20" x14ac:dyDescent="0.3">
      <c r="A198" t="s">
        <v>14</v>
      </c>
      <c r="B198" s="1">
        <v>43670</v>
      </c>
      <c r="C198" s="1">
        <v>43706</v>
      </c>
      <c r="D198">
        <v>565.54999999999995</v>
      </c>
      <c r="E198">
        <v>569.70000000000005</v>
      </c>
      <c r="F198">
        <v>548.15</v>
      </c>
      <c r="G198">
        <v>551.29999999999995</v>
      </c>
      <c r="H198">
        <v>553.1</v>
      </c>
      <c r="I198">
        <v>551.29999999999995</v>
      </c>
      <c r="J198">
        <v>6562</v>
      </c>
      <c r="K198">
        <v>36695.06</v>
      </c>
      <c r="L198">
        <v>13118000</v>
      </c>
      <c r="M198">
        <v>3833000</v>
      </c>
      <c r="N198">
        <v>548.35</v>
      </c>
      <c r="O198" s="18">
        <f t="shared" si="16"/>
        <v>-2.5369044462123264E-2</v>
      </c>
      <c r="P198" s="15">
        <v>1.580821917808219E-2</v>
      </c>
      <c r="Q198" s="17">
        <f t="shared" si="15"/>
        <v>1.5808219178082189E-4</v>
      </c>
      <c r="R198" s="17">
        <f t="shared" si="17"/>
        <v>-2.5527126653904084E-2</v>
      </c>
      <c r="S198" s="15">
        <f t="shared" si="18"/>
        <v>-1.1224864412716429</v>
      </c>
      <c r="T198" s="1" t="b">
        <f t="shared" si="19"/>
        <v>1</v>
      </c>
    </row>
    <row r="199" spans="1:20" x14ac:dyDescent="0.3">
      <c r="A199" t="s">
        <v>14</v>
      </c>
      <c r="B199" s="1">
        <v>43671</v>
      </c>
      <c r="C199" s="1">
        <v>43706</v>
      </c>
      <c r="D199">
        <v>555.35</v>
      </c>
      <c r="E199">
        <v>564.79999999999995</v>
      </c>
      <c r="F199">
        <v>553.1</v>
      </c>
      <c r="G199">
        <v>556.65</v>
      </c>
      <c r="H199">
        <v>558.9</v>
      </c>
      <c r="I199">
        <v>556.65</v>
      </c>
      <c r="J199">
        <v>7975</v>
      </c>
      <c r="K199">
        <v>44558.07</v>
      </c>
      <c r="L199">
        <v>16381000</v>
      </c>
      <c r="M199">
        <v>3263000</v>
      </c>
      <c r="N199">
        <v>553.9</v>
      </c>
      <c r="O199" s="18">
        <f t="shared" si="16"/>
        <v>9.7043352076909544E-3</v>
      </c>
      <c r="P199" s="15">
        <v>1.5726027397260273E-2</v>
      </c>
      <c r="Q199" s="17">
        <f t="shared" si="15"/>
        <v>1.5726027397260274E-4</v>
      </c>
      <c r="R199" s="17">
        <f t="shared" si="17"/>
        <v>9.5470749337183518E-3</v>
      </c>
      <c r="S199" s="15">
        <f t="shared" si="18"/>
        <v>0.41980683185368445</v>
      </c>
      <c r="T199" s="1" t="b">
        <f t="shared" si="19"/>
        <v>1</v>
      </c>
    </row>
    <row r="200" spans="1:20" x14ac:dyDescent="0.3">
      <c r="A200" t="s">
        <v>14</v>
      </c>
      <c r="B200" s="1">
        <v>43672</v>
      </c>
      <c r="C200" s="1">
        <v>43734</v>
      </c>
      <c r="D200">
        <v>561.1</v>
      </c>
      <c r="E200">
        <v>575.04999999999995</v>
      </c>
      <c r="F200">
        <v>556.65</v>
      </c>
      <c r="G200">
        <v>568.85</v>
      </c>
      <c r="H200">
        <v>568.5</v>
      </c>
      <c r="I200">
        <v>568.85</v>
      </c>
      <c r="J200">
        <v>75</v>
      </c>
      <c r="K200">
        <v>425.15</v>
      </c>
      <c r="L200">
        <v>109000</v>
      </c>
      <c r="M200">
        <v>7000</v>
      </c>
      <c r="N200">
        <v>563.45000000000005</v>
      </c>
      <c r="O200" s="18">
        <f t="shared" si="16"/>
        <v>2.1916823857001791E-2</v>
      </c>
      <c r="P200" s="15">
        <v>1.5726027397260273E-2</v>
      </c>
      <c r="Q200" s="17">
        <f t="shared" si="15"/>
        <v>1.5726027397260274E-4</v>
      </c>
      <c r="R200" s="17">
        <f t="shared" si="17"/>
        <v>2.1759563583029187E-2</v>
      </c>
      <c r="S200" s="15">
        <f t="shared" si="18"/>
        <v>0.95681803209147986</v>
      </c>
      <c r="T200" s="1" t="b">
        <f t="shared" si="19"/>
        <v>1</v>
      </c>
    </row>
    <row r="201" spans="1:20" x14ac:dyDescent="0.3">
      <c r="A201" t="s">
        <v>14</v>
      </c>
      <c r="B201" s="1">
        <v>43675</v>
      </c>
      <c r="C201" s="1">
        <v>43734</v>
      </c>
      <c r="D201">
        <v>567</v>
      </c>
      <c r="E201">
        <v>567</v>
      </c>
      <c r="F201">
        <v>551.45000000000005</v>
      </c>
      <c r="G201">
        <v>555</v>
      </c>
      <c r="H201">
        <v>555</v>
      </c>
      <c r="I201">
        <v>555</v>
      </c>
      <c r="J201">
        <v>60</v>
      </c>
      <c r="K201">
        <v>333.91</v>
      </c>
      <c r="L201">
        <v>125000</v>
      </c>
      <c r="M201">
        <v>16000</v>
      </c>
      <c r="N201">
        <v>551.15</v>
      </c>
      <c r="O201" s="18">
        <f t="shared" si="16"/>
        <v>-2.4347367495824949E-2</v>
      </c>
      <c r="P201" s="15">
        <v>1.5753424657534248E-2</v>
      </c>
      <c r="Q201" s="17">
        <f t="shared" si="15"/>
        <v>1.5753424657534247E-4</v>
      </c>
      <c r="R201" s="17">
        <f t="shared" si="17"/>
        <v>-2.450490174240029E-2</v>
      </c>
      <c r="S201" s="15">
        <f t="shared" si="18"/>
        <v>-1.0775368620005412</v>
      </c>
      <c r="T201" s="1" t="b">
        <f t="shared" si="19"/>
        <v>1</v>
      </c>
    </row>
    <row r="202" spans="1:20" x14ac:dyDescent="0.3">
      <c r="A202" t="s">
        <v>14</v>
      </c>
      <c r="B202" s="1">
        <v>43676</v>
      </c>
      <c r="C202" s="1">
        <v>43734</v>
      </c>
      <c r="D202">
        <v>559.65</v>
      </c>
      <c r="E202">
        <v>579.70000000000005</v>
      </c>
      <c r="F202">
        <v>554.6</v>
      </c>
      <c r="G202">
        <v>556.54999999999995</v>
      </c>
      <c r="H202">
        <v>555.9</v>
      </c>
      <c r="I202">
        <v>556.54999999999995</v>
      </c>
      <c r="J202">
        <v>92</v>
      </c>
      <c r="K202">
        <v>523.02</v>
      </c>
      <c r="L202">
        <v>118000</v>
      </c>
      <c r="M202">
        <v>-7000</v>
      </c>
      <c r="N202">
        <v>551.95000000000005</v>
      </c>
      <c r="O202" s="18">
        <f t="shared" si="16"/>
        <v>2.7927927927927109E-3</v>
      </c>
      <c r="P202" s="15">
        <v>1.5726027397260273E-2</v>
      </c>
      <c r="Q202" s="17">
        <f t="shared" si="15"/>
        <v>1.5726027397260274E-4</v>
      </c>
      <c r="R202" s="17">
        <f t="shared" si="17"/>
        <v>2.6355325188201083E-3</v>
      </c>
      <c r="S202" s="15">
        <f t="shared" si="18"/>
        <v>0.11589042347050157</v>
      </c>
      <c r="T202" s="1" t="b">
        <f t="shared" si="19"/>
        <v>1</v>
      </c>
    </row>
    <row r="203" spans="1:20" x14ac:dyDescent="0.3">
      <c r="A203" t="s">
        <v>14</v>
      </c>
      <c r="B203" s="1">
        <v>43677</v>
      </c>
      <c r="C203" s="1">
        <v>43734</v>
      </c>
      <c r="D203">
        <v>553</v>
      </c>
      <c r="E203">
        <v>577.25</v>
      </c>
      <c r="F203">
        <v>547.29999999999995</v>
      </c>
      <c r="G203">
        <v>574.20000000000005</v>
      </c>
      <c r="H203">
        <v>571.29999999999995</v>
      </c>
      <c r="I203">
        <v>574.20000000000005</v>
      </c>
      <c r="J203">
        <v>161</v>
      </c>
      <c r="K203">
        <v>909.56</v>
      </c>
      <c r="L203">
        <v>148000</v>
      </c>
      <c r="M203">
        <v>30000</v>
      </c>
      <c r="N203">
        <v>571.25</v>
      </c>
      <c r="O203" s="18">
        <f t="shared" si="16"/>
        <v>3.1713233312371025E-2</v>
      </c>
      <c r="P203" s="15">
        <v>1.5698630136986302E-2</v>
      </c>
      <c r="Q203" s="17">
        <f t="shared" si="15"/>
        <v>1.5698630136986303E-4</v>
      </c>
      <c r="R203" s="17">
        <f t="shared" si="17"/>
        <v>3.1556247011001161E-2</v>
      </c>
      <c r="S203" s="15">
        <f t="shared" si="18"/>
        <v>1.38760072324279</v>
      </c>
      <c r="T203" s="1" t="b">
        <f t="shared" si="19"/>
        <v>1</v>
      </c>
    </row>
    <row r="204" spans="1:20" x14ac:dyDescent="0.3">
      <c r="A204" t="s">
        <v>14</v>
      </c>
      <c r="B204" s="1">
        <v>43678</v>
      </c>
      <c r="C204" s="1">
        <v>43734</v>
      </c>
      <c r="D204">
        <v>569.45000000000005</v>
      </c>
      <c r="E204">
        <v>569.45000000000005</v>
      </c>
      <c r="F204">
        <v>547.5</v>
      </c>
      <c r="G204">
        <v>556.85</v>
      </c>
      <c r="H204">
        <v>556.29999999999995</v>
      </c>
      <c r="I204">
        <v>556.85</v>
      </c>
      <c r="J204">
        <v>127</v>
      </c>
      <c r="K204">
        <v>710.29</v>
      </c>
      <c r="L204">
        <v>150000</v>
      </c>
      <c r="M204">
        <v>2000</v>
      </c>
      <c r="N204">
        <v>550.6</v>
      </c>
      <c r="O204" s="18">
        <f t="shared" si="16"/>
        <v>-3.021595262974577E-2</v>
      </c>
      <c r="P204" s="15">
        <v>1.5506849315068493E-2</v>
      </c>
      <c r="Q204" s="17">
        <f t="shared" si="15"/>
        <v>1.5506849315068493E-4</v>
      </c>
      <c r="R204" s="17">
        <f t="shared" si="17"/>
        <v>-3.0371021122896455E-2</v>
      </c>
      <c r="S204" s="15">
        <f t="shared" si="18"/>
        <v>-1.3354836163204484</v>
      </c>
      <c r="T204" s="1" t="b">
        <f t="shared" si="19"/>
        <v>1</v>
      </c>
    </row>
    <row r="205" spans="1:20" x14ac:dyDescent="0.3">
      <c r="A205" t="s">
        <v>14</v>
      </c>
      <c r="B205" s="1">
        <v>43679</v>
      </c>
      <c r="C205" s="1">
        <v>43734</v>
      </c>
      <c r="D205">
        <v>550.75</v>
      </c>
      <c r="E205">
        <v>564</v>
      </c>
      <c r="F205">
        <v>549.35</v>
      </c>
      <c r="G205">
        <v>554.95000000000005</v>
      </c>
      <c r="H205">
        <v>555.95000000000005</v>
      </c>
      <c r="I205">
        <v>554.95000000000005</v>
      </c>
      <c r="J205">
        <v>97</v>
      </c>
      <c r="K205">
        <v>539.44000000000005</v>
      </c>
      <c r="L205">
        <v>168000</v>
      </c>
      <c r="M205">
        <v>18000</v>
      </c>
      <c r="N205">
        <v>548.65</v>
      </c>
      <c r="O205" s="18">
        <f t="shared" si="16"/>
        <v>-3.4120499236777895E-3</v>
      </c>
      <c r="P205" s="15">
        <v>1.5479452054794521E-2</v>
      </c>
      <c r="Q205" s="17">
        <f t="shared" si="15"/>
        <v>1.547945205479452E-4</v>
      </c>
      <c r="R205" s="17">
        <f t="shared" si="17"/>
        <v>-3.5668444442257348E-3</v>
      </c>
      <c r="S205" s="15">
        <f t="shared" si="18"/>
        <v>-0.15684234975016861</v>
      </c>
      <c r="T205" s="1" t="b">
        <f t="shared" si="19"/>
        <v>1</v>
      </c>
    </row>
    <row r="206" spans="1:20" x14ac:dyDescent="0.3">
      <c r="A206" t="s">
        <v>14</v>
      </c>
      <c r="B206" s="1">
        <v>43682</v>
      </c>
      <c r="C206" s="1">
        <v>43734</v>
      </c>
      <c r="D206">
        <v>551.1</v>
      </c>
      <c r="E206">
        <v>560</v>
      </c>
      <c r="F206">
        <v>541.1</v>
      </c>
      <c r="G206">
        <v>554.54999999999995</v>
      </c>
      <c r="H206">
        <v>554.5</v>
      </c>
      <c r="I206">
        <v>554.54999999999995</v>
      </c>
      <c r="J206">
        <v>130</v>
      </c>
      <c r="K206">
        <v>715.64</v>
      </c>
      <c r="L206">
        <v>197000</v>
      </c>
      <c r="M206">
        <v>29000</v>
      </c>
      <c r="N206">
        <v>548.15</v>
      </c>
      <c r="O206" s="18">
        <f t="shared" si="16"/>
        <v>-7.2078565636560211E-4</v>
      </c>
      <c r="P206" s="15">
        <v>1.5287671232876712E-2</v>
      </c>
      <c r="Q206" s="17">
        <f t="shared" si="15"/>
        <v>1.5287671232876713E-4</v>
      </c>
      <c r="R206" s="17">
        <f t="shared" si="17"/>
        <v>-8.7366236869436918E-4</v>
      </c>
      <c r="S206" s="15">
        <f t="shared" si="18"/>
        <v>-3.8416942745050919E-2</v>
      </c>
      <c r="T206" s="1" t="b">
        <f t="shared" si="19"/>
        <v>1</v>
      </c>
    </row>
    <row r="207" spans="1:20" x14ac:dyDescent="0.3">
      <c r="A207" t="s">
        <v>14</v>
      </c>
      <c r="B207" s="1">
        <v>43683</v>
      </c>
      <c r="C207" s="1">
        <v>43734</v>
      </c>
      <c r="D207">
        <v>554.54999999999995</v>
      </c>
      <c r="E207">
        <v>570.29999999999995</v>
      </c>
      <c r="F207">
        <v>554.54999999999995</v>
      </c>
      <c r="G207">
        <v>566.9</v>
      </c>
      <c r="H207">
        <v>565.79999999999995</v>
      </c>
      <c r="I207">
        <v>566.9</v>
      </c>
      <c r="J207">
        <v>57</v>
      </c>
      <c r="K207">
        <v>322.43</v>
      </c>
      <c r="L207">
        <v>197000</v>
      </c>
      <c r="M207">
        <v>0</v>
      </c>
      <c r="N207">
        <v>562</v>
      </c>
      <c r="O207" s="18">
        <f t="shared" si="16"/>
        <v>2.2270309259760208E-2</v>
      </c>
      <c r="P207" s="15">
        <v>1.5424657534246575E-2</v>
      </c>
      <c r="Q207" s="17">
        <f t="shared" si="15"/>
        <v>1.5424657534246575E-4</v>
      </c>
      <c r="R207" s="17">
        <f t="shared" si="17"/>
        <v>2.2116062684417744E-2</v>
      </c>
      <c r="S207" s="15">
        <f t="shared" si="18"/>
        <v>0.97249411710722056</v>
      </c>
      <c r="T207" s="1" t="b">
        <f t="shared" si="19"/>
        <v>1</v>
      </c>
    </row>
    <row r="208" spans="1:20" x14ac:dyDescent="0.3">
      <c r="A208" t="s">
        <v>14</v>
      </c>
      <c r="B208" s="1">
        <v>43684</v>
      </c>
      <c r="C208" s="1">
        <v>43734</v>
      </c>
      <c r="D208">
        <v>564.1</v>
      </c>
      <c r="E208">
        <v>572.79999999999995</v>
      </c>
      <c r="F208">
        <v>556.9</v>
      </c>
      <c r="G208">
        <v>560.25</v>
      </c>
      <c r="H208">
        <v>558.75</v>
      </c>
      <c r="I208">
        <v>560.25</v>
      </c>
      <c r="J208">
        <v>116</v>
      </c>
      <c r="K208">
        <v>652.17999999999995</v>
      </c>
      <c r="L208">
        <v>185000</v>
      </c>
      <c r="M208">
        <v>-12000</v>
      </c>
      <c r="N208">
        <v>554.70000000000005</v>
      </c>
      <c r="O208" s="18">
        <f t="shared" si="16"/>
        <v>-1.1730463926618412E-2</v>
      </c>
      <c r="P208" s="15">
        <v>1.5205479452054794E-2</v>
      </c>
      <c r="Q208" s="17">
        <f t="shared" si="15"/>
        <v>1.5205479452054795E-4</v>
      </c>
      <c r="R208" s="17">
        <f t="shared" si="17"/>
        <v>-1.1882518721138961E-2</v>
      </c>
      <c r="S208" s="15">
        <f t="shared" si="18"/>
        <v>-0.52250166395421771</v>
      </c>
      <c r="T208" s="1" t="b">
        <f t="shared" si="19"/>
        <v>1</v>
      </c>
    </row>
    <row r="209" spans="1:20" x14ac:dyDescent="0.3">
      <c r="A209" t="s">
        <v>14</v>
      </c>
      <c r="B209" s="1">
        <v>43685</v>
      </c>
      <c r="C209" s="1">
        <v>43734</v>
      </c>
      <c r="D209">
        <v>580.54999999999995</v>
      </c>
      <c r="E209">
        <v>605</v>
      </c>
      <c r="F209">
        <v>576.20000000000005</v>
      </c>
      <c r="G209">
        <v>602.85</v>
      </c>
      <c r="H209">
        <v>603.6</v>
      </c>
      <c r="I209">
        <v>602.85</v>
      </c>
      <c r="J209">
        <v>396</v>
      </c>
      <c r="K209">
        <v>2345.86</v>
      </c>
      <c r="L209">
        <v>227000</v>
      </c>
      <c r="M209">
        <v>42000</v>
      </c>
      <c r="N209">
        <v>598</v>
      </c>
      <c r="O209" s="18">
        <f t="shared" si="16"/>
        <v>7.6037483266398975E-2</v>
      </c>
      <c r="P209" s="15">
        <v>1.4876712328767123E-2</v>
      </c>
      <c r="Q209" s="17">
        <f t="shared" si="15"/>
        <v>1.4876712328767123E-4</v>
      </c>
      <c r="R209" s="17">
        <f t="shared" si="17"/>
        <v>7.5888716143111309E-2</v>
      </c>
      <c r="S209" s="15">
        <f t="shared" si="18"/>
        <v>3.3370013034007866</v>
      </c>
      <c r="T209" s="1" t="b">
        <f t="shared" si="19"/>
        <v>1</v>
      </c>
    </row>
    <row r="210" spans="1:20" x14ac:dyDescent="0.3">
      <c r="A210" t="s">
        <v>14</v>
      </c>
      <c r="B210" s="1">
        <v>43686</v>
      </c>
      <c r="C210" s="1">
        <v>43734</v>
      </c>
      <c r="D210">
        <v>611</v>
      </c>
      <c r="E210">
        <v>618.20000000000005</v>
      </c>
      <c r="F210">
        <v>599.75</v>
      </c>
      <c r="G210">
        <v>603.1</v>
      </c>
      <c r="H210">
        <v>603.1</v>
      </c>
      <c r="I210">
        <v>603.1</v>
      </c>
      <c r="J210">
        <v>231</v>
      </c>
      <c r="K210">
        <v>1406.46</v>
      </c>
      <c r="L210">
        <v>214000</v>
      </c>
      <c r="M210">
        <v>-13000</v>
      </c>
      <c r="N210">
        <v>598.85</v>
      </c>
      <c r="O210" s="18">
        <f t="shared" si="16"/>
        <v>4.1469685659782695E-4</v>
      </c>
      <c r="P210" s="15">
        <v>1.484931506849315E-2</v>
      </c>
      <c r="Q210" s="17">
        <f t="shared" si="15"/>
        <v>1.4849315068493149E-4</v>
      </c>
      <c r="R210" s="17">
        <f t="shared" si="17"/>
        <v>2.6620370591289542E-4</v>
      </c>
      <c r="S210" s="15">
        <f t="shared" si="18"/>
        <v>1.1705588903708023E-2</v>
      </c>
      <c r="T210" s="1" t="b">
        <f t="shared" si="19"/>
        <v>1</v>
      </c>
    </row>
    <row r="211" spans="1:20" x14ac:dyDescent="0.3">
      <c r="A211" t="s">
        <v>14</v>
      </c>
      <c r="B211" s="1">
        <v>43690</v>
      </c>
      <c r="C211" s="1">
        <v>43734</v>
      </c>
      <c r="D211">
        <v>599.04999999999995</v>
      </c>
      <c r="E211">
        <v>621.45000000000005</v>
      </c>
      <c r="F211">
        <v>599</v>
      </c>
      <c r="G211">
        <v>607.04999999999995</v>
      </c>
      <c r="H211">
        <v>605.15</v>
      </c>
      <c r="I211">
        <v>607.04999999999995</v>
      </c>
      <c r="J211">
        <v>414</v>
      </c>
      <c r="K211">
        <v>2529.58</v>
      </c>
      <c r="L211">
        <v>313000</v>
      </c>
      <c r="M211">
        <v>99000</v>
      </c>
      <c r="N211">
        <v>602.79999999999995</v>
      </c>
      <c r="O211" s="18">
        <f t="shared" si="16"/>
        <v>6.5494942795555162E-3</v>
      </c>
      <c r="P211" s="15">
        <v>1.4876712328767123E-2</v>
      </c>
      <c r="Q211" s="17">
        <f t="shared" si="15"/>
        <v>1.4876712328767123E-4</v>
      </c>
      <c r="R211" s="17">
        <f t="shared" si="17"/>
        <v>6.4007271562678452E-3</v>
      </c>
      <c r="S211" s="15">
        <f t="shared" si="18"/>
        <v>0.28145468718826733</v>
      </c>
      <c r="T211" s="1" t="b">
        <f t="shared" si="19"/>
        <v>1</v>
      </c>
    </row>
    <row r="212" spans="1:20" x14ac:dyDescent="0.3">
      <c r="A212" t="s">
        <v>14</v>
      </c>
      <c r="B212" s="1">
        <v>43691</v>
      </c>
      <c r="C212" s="1">
        <v>43734</v>
      </c>
      <c r="D212">
        <v>612.4</v>
      </c>
      <c r="E212">
        <v>612.9</v>
      </c>
      <c r="F212">
        <v>584.9</v>
      </c>
      <c r="G212">
        <v>609.5</v>
      </c>
      <c r="H212">
        <v>609.45000000000005</v>
      </c>
      <c r="I212">
        <v>609.5</v>
      </c>
      <c r="J212">
        <v>306</v>
      </c>
      <c r="K212">
        <v>1830.77</v>
      </c>
      <c r="L212">
        <v>347000</v>
      </c>
      <c r="M212">
        <v>34000</v>
      </c>
      <c r="N212">
        <v>605.5</v>
      </c>
      <c r="O212" s="18">
        <f t="shared" si="16"/>
        <v>4.0359113746809084E-3</v>
      </c>
      <c r="P212" s="15">
        <v>1.5013698630136987E-2</v>
      </c>
      <c r="Q212" s="17">
        <f t="shared" si="15"/>
        <v>1.5013698630136985E-4</v>
      </c>
      <c r="R212" s="17">
        <f t="shared" si="17"/>
        <v>3.8857743883795384E-3</v>
      </c>
      <c r="S212" s="15">
        <f t="shared" si="18"/>
        <v>0.17086643255752271</v>
      </c>
      <c r="T212" s="1" t="b">
        <f t="shared" si="19"/>
        <v>1</v>
      </c>
    </row>
    <row r="213" spans="1:20" x14ac:dyDescent="0.3">
      <c r="A213" t="s">
        <v>14</v>
      </c>
      <c r="B213" s="1">
        <v>43693</v>
      </c>
      <c r="C213" s="1">
        <v>43734</v>
      </c>
      <c r="D213">
        <v>604.35</v>
      </c>
      <c r="E213">
        <v>615</v>
      </c>
      <c r="F213">
        <v>600.15</v>
      </c>
      <c r="G213">
        <v>606.6</v>
      </c>
      <c r="H213">
        <v>606</v>
      </c>
      <c r="I213">
        <v>606.6</v>
      </c>
      <c r="J213">
        <v>144</v>
      </c>
      <c r="K213">
        <v>870.95</v>
      </c>
      <c r="L213">
        <v>385000</v>
      </c>
      <c r="M213">
        <v>38000</v>
      </c>
      <c r="N213">
        <v>602.29999999999995</v>
      </c>
      <c r="O213" s="18">
        <f t="shared" si="16"/>
        <v>-4.757998359310873E-3</v>
      </c>
      <c r="P213" s="15">
        <v>1.5013698630136987E-2</v>
      </c>
      <c r="Q213" s="17">
        <f t="shared" si="15"/>
        <v>1.5013698630136985E-4</v>
      </c>
      <c r="R213" s="17">
        <f t="shared" si="17"/>
        <v>-4.9081353456122429E-3</v>
      </c>
      <c r="S213" s="15">
        <f t="shared" si="18"/>
        <v>-0.21582199407206937</v>
      </c>
      <c r="T213" s="1" t="b">
        <f t="shared" si="19"/>
        <v>1</v>
      </c>
    </row>
    <row r="214" spans="1:20" x14ac:dyDescent="0.3">
      <c r="A214" t="s">
        <v>14</v>
      </c>
      <c r="B214" s="1">
        <v>43696</v>
      </c>
      <c r="C214" s="1">
        <v>43734</v>
      </c>
      <c r="D214">
        <v>611</v>
      </c>
      <c r="E214">
        <v>615.1</v>
      </c>
      <c r="F214">
        <v>601.15</v>
      </c>
      <c r="G214">
        <v>605.75</v>
      </c>
      <c r="H214">
        <v>606.29999999999995</v>
      </c>
      <c r="I214">
        <v>605.75</v>
      </c>
      <c r="J214">
        <v>238</v>
      </c>
      <c r="K214">
        <v>1444.84</v>
      </c>
      <c r="L214">
        <v>464000</v>
      </c>
      <c r="M214">
        <v>79000</v>
      </c>
      <c r="N214">
        <v>603.79999999999995</v>
      </c>
      <c r="O214" s="18">
        <f t="shared" si="16"/>
        <v>-1.4012528849324476E-3</v>
      </c>
      <c r="P214" s="15">
        <v>1.4986301369863012E-2</v>
      </c>
      <c r="Q214" s="17">
        <f t="shared" si="15"/>
        <v>1.4986301369863012E-4</v>
      </c>
      <c r="R214" s="17">
        <f t="shared" si="17"/>
        <v>-1.5511158986310778E-3</v>
      </c>
      <c r="S214" s="15">
        <f t="shared" si="18"/>
        <v>-6.8206131800892772E-2</v>
      </c>
      <c r="T214" s="1" t="b">
        <f t="shared" si="19"/>
        <v>1</v>
      </c>
    </row>
    <row r="215" spans="1:20" x14ac:dyDescent="0.3">
      <c r="A215" t="s">
        <v>14</v>
      </c>
      <c r="B215" s="1">
        <v>43697</v>
      </c>
      <c r="C215" s="1">
        <v>43734</v>
      </c>
      <c r="D215">
        <v>606</v>
      </c>
      <c r="E215">
        <v>607.25</v>
      </c>
      <c r="F215">
        <v>595.5</v>
      </c>
      <c r="G215">
        <v>603</v>
      </c>
      <c r="H215">
        <v>600.70000000000005</v>
      </c>
      <c r="I215">
        <v>603</v>
      </c>
      <c r="J215">
        <v>357</v>
      </c>
      <c r="K215">
        <v>2146.64</v>
      </c>
      <c r="L215">
        <v>606000</v>
      </c>
      <c r="M215">
        <v>142000</v>
      </c>
      <c r="N215">
        <v>600.25</v>
      </c>
      <c r="O215" s="18">
        <f t="shared" si="16"/>
        <v>-4.5398266611638462E-3</v>
      </c>
      <c r="P215" s="15">
        <v>1.4931506849315069E-2</v>
      </c>
      <c r="Q215" s="17">
        <f t="shared" si="15"/>
        <v>1.4931506849315067E-4</v>
      </c>
      <c r="R215" s="17">
        <f t="shared" si="17"/>
        <v>-4.6891417296569971E-3</v>
      </c>
      <c r="S215" s="15">
        <f t="shared" si="18"/>
        <v>-0.20619234135135403</v>
      </c>
      <c r="T215" s="1" t="b">
        <f t="shared" si="19"/>
        <v>1</v>
      </c>
    </row>
    <row r="216" spans="1:20" x14ac:dyDescent="0.3">
      <c r="A216" t="s">
        <v>14</v>
      </c>
      <c r="B216" s="1">
        <v>43698</v>
      </c>
      <c r="C216" s="1">
        <v>43734</v>
      </c>
      <c r="D216">
        <v>600</v>
      </c>
      <c r="E216">
        <v>603.85</v>
      </c>
      <c r="F216">
        <v>591.35</v>
      </c>
      <c r="G216">
        <v>593.4</v>
      </c>
      <c r="H216">
        <v>592.9</v>
      </c>
      <c r="I216">
        <v>593.4</v>
      </c>
      <c r="J216">
        <v>1456</v>
      </c>
      <c r="K216">
        <v>8652</v>
      </c>
      <c r="L216">
        <v>1786000</v>
      </c>
      <c r="M216">
        <v>1180000</v>
      </c>
      <c r="N216">
        <v>589.5</v>
      </c>
      <c r="O216" s="18">
        <f t="shared" si="16"/>
        <v>-1.5920398009950286E-2</v>
      </c>
      <c r="P216" s="15">
        <v>1.4931506849315069E-2</v>
      </c>
      <c r="Q216" s="17">
        <f t="shared" si="15"/>
        <v>1.4931506849315067E-4</v>
      </c>
      <c r="R216" s="17">
        <f t="shared" si="17"/>
        <v>-1.6069713078443435E-2</v>
      </c>
      <c r="S216" s="15">
        <f t="shared" si="18"/>
        <v>-0.70662222545597919</v>
      </c>
      <c r="T216" s="1" t="b">
        <f t="shared" si="19"/>
        <v>1</v>
      </c>
    </row>
    <row r="217" spans="1:20" x14ac:dyDescent="0.3">
      <c r="A217" t="s">
        <v>14</v>
      </c>
      <c r="B217" s="1">
        <v>43699</v>
      </c>
      <c r="C217" s="1">
        <v>43734</v>
      </c>
      <c r="D217">
        <v>591.5</v>
      </c>
      <c r="E217">
        <v>601.35</v>
      </c>
      <c r="F217">
        <v>587</v>
      </c>
      <c r="G217">
        <v>592.20000000000005</v>
      </c>
      <c r="H217">
        <v>591</v>
      </c>
      <c r="I217">
        <v>592.20000000000005</v>
      </c>
      <c r="J217">
        <v>531</v>
      </c>
      <c r="K217">
        <v>3153.22</v>
      </c>
      <c r="L217">
        <v>1951000</v>
      </c>
      <c r="M217">
        <v>165000</v>
      </c>
      <c r="N217">
        <v>590.79999999999995</v>
      </c>
      <c r="O217" s="18">
        <f t="shared" si="16"/>
        <v>-2.0222446916075697E-3</v>
      </c>
      <c r="P217" s="15">
        <v>1.484931506849315E-2</v>
      </c>
      <c r="Q217" s="17">
        <f t="shared" si="15"/>
        <v>1.4849315068493149E-4</v>
      </c>
      <c r="R217" s="17">
        <f t="shared" si="17"/>
        <v>-2.1707378422925012E-3</v>
      </c>
      <c r="S217" s="15">
        <f t="shared" si="18"/>
        <v>-9.5452333063734782E-2</v>
      </c>
      <c r="T217" s="1" t="b">
        <f t="shared" si="19"/>
        <v>1</v>
      </c>
    </row>
    <row r="218" spans="1:20" x14ac:dyDescent="0.3">
      <c r="A218" t="s">
        <v>14</v>
      </c>
      <c r="B218" s="1">
        <v>43700</v>
      </c>
      <c r="C218" s="1">
        <v>43734</v>
      </c>
      <c r="D218">
        <v>592</v>
      </c>
      <c r="E218">
        <v>608</v>
      </c>
      <c r="F218">
        <v>587</v>
      </c>
      <c r="G218">
        <v>601.45000000000005</v>
      </c>
      <c r="H218">
        <v>602.9</v>
      </c>
      <c r="I218">
        <v>601.45000000000005</v>
      </c>
      <c r="J218">
        <v>1196</v>
      </c>
      <c r="K218">
        <v>7197.78</v>
      </c>
      <c r="L218">
        <v>2380000</v>
      </c>
      <c r="M218">
        <v>429000</v>
      </c>
      <c r="N218">
        <v>598.25</v>
      </c>
      <c r="O218" s="18">
        <f t="shared" si="16"/>
        <v>1.5619723066531576E-2</v>
      </c>
      <c r="P218" s="15">
        <v>1.4821917808219178E-2</v>
      </c>
      <c r="Q218" s="17">
        <f t="shared" si="15"/>
        <v>1.4821917808219179E-4</v>
      </c>
      <c r="R218" s="17">
        <f t="shared" si="17"/>
        <v>1.5471503888449385E-2</v>
      </c>
      <c r="S218" s="15">
        <f t="shared" si="18"/>
        <v>0.68031759219598331</v>
      </c>
      <c r="T218" s="1" t="b">
        <f t="shared" si="19"/>
        <v>1</v>
      </c>
    </row>
    <row r="219" spans="1:20" x14ac:dyDescent="0.3">
      <c r="A219" t="s">
        <v>14</v>
      </c>
      <c r="B219" s="1">
        <v>43703</v>
      </c>
      <c r="C219" s="1">
        <v>43734</v>
      </c>
      <c r="D219">
        <v>610</v>
      </c>
      <c r="E219">
        <v>610</v>
      </c>
      <c r="F219">
        <v>591.5</v>
      </c>
      <c r="G219">
        <v>593.54999999999995</v>
      </c>
      <c r="H219">
        <v>595.35</v>
      </c>
      <c r="I219">
        <v>593.54999999999995</v>
      </c>
      <c r="J219">
        <v>4486</v>
      </c>
      <c r="K219">
        <v>26898.67</v>
      </c>
      <c r="L219">
        <v>5345000</v>
      </c>
      <c r="M219">
        <v>2965000</v>
      </c>
      <c r="N219">
        <v>590</v>
      </c>
      <c r="O219" s="18">
        <f t="shared" si="16"/>
        <v>-1.3134923933826736E-2</v>
      </c>
      <c r="P219" s="15">
        <v>1.4958904109589041E-2</v>
      </c>
      <c r="Q219" s="17">
        <f t="shared" si="15"/>
        <v>1.4958904109589041E-4</v>
      </c>
      <c r="R219" s="17">
        <f t="shared" si="17"/>
        <v>-1.3284512974922627E-2</v>
      </c>
      <c r="S219" s="15">
        <f t="shared" si="18"/>
        <v>-0.58415057422717376</v>
      </c>
      <c r="T219" s="1" t="b">
        <f t="shared" si="19"/>
        <v>1</v>
      </c>
    </row>
    <row r="220" spans="1:20" x14ac:dyDescent="0.3">
      <c r="A220" t="s">
        <v>14</v>
      </c>
      <c r="B220" s="1">
        <v>43704</v>
      </c>
      <c r="C220" s="1">
        <v>43734</v>
      </c>
      <c r="D220">
        <v>597.6</v>
      </c>
      <c r="E220">
        <v>600.85</v>
      </c>
      <c r="F220">
        <v>588.65</v>
      </c>
      <c r="G220">
        <v>591.70000000000005</v>
      </c>
      <c r="H220">
        <v>591.1</v>
      </c>
      <c r="I220">
        <v>591.70000000000005</v>
      </c>
      <c r="J220">
        <v>6547</v>
      </c>
      <c r="K220">
        <v>38990.870000000003</v>
      </c>
      <c r="L220">
        <v>10035000</v>
      </c>
      <c r="M220">
        <v>4690000</v>
      </c>
      <c r="N220">
        <v>590</v>
      </c>
      <c r="O220" s="18">
        <f t="shared" si="16"/>
        <v>-3.1168393564146393E-3</v>
      </c>
      <c r="P220" s="15">
        <v>1.4876712328767123E-2</v>
      </c>
      <c r="Q220" s="17">
        <f t="shared" si="15"/>
        <v>1.4876712328767123E-4</v>
      </c>
      <c r="R220" s="17">
        <f t="shared" si="17"/>
        <v>-3.2656064797023103E-3</v>
      </c>
      <c r="S220" s="15">
        <f t="shared" si="18"/>
        <v>-0.14359622395785981</v>
      </c>
      <c r="T220" s="1" t="b">
        <f t="shared" si="19"/>
        <v>1</v>
      </c>
    </row>
    <row r="221" spans="1:20" x14ac:dyDescent="0.3">
      <c r="A221" t="s">
        <v>14</v>
      </c>
      <c r="B221" s="1">
        <v>43705</v>
      </c>
      <c r="C221" s="1">
        <v>43734</v>
      </c>
      <c r="D221">
        <v>592.95000000000005</v>
      </c>
      <c r="E221">
        <v>603.29999999999995</v>
      </c>
      <c r="F221">
        <v>586.79999999999995</v>
      </c>
      <c r="G221">
        <v>592.20000000000005</v>
      </c>
      <c r="H221">
        <v>591.25</v>
      </c>
      <c r="I221">
        <v>592.20000000000005</v>
      </c>
      <c r="J221">
        <v>7173</v>
      </c>
      <c r="K221">
        <v>42711.26</v>
      </c>
      <c r="L221">
        <v>13966000</v>
      </c>
      <c r="M221">
        <v>3931000</v>
      </c>
      <c r="N221">
        <v>591.1</v>
      </c>
      <c r="O221" s="18">
        <f t="shared" si="16"/>
        <v>8.4502281561602162E-4</v>
      </c>
      <c r="P221" s="15">
        <v>1.4876712328767123E-2</v>
      </c>
      <c r="Q221" s="17">
        <f t="shared" si="15"/>
        <v>1.4876712328767123E-4</v>
      </c>
      <c r="R221" s="17">
        <f t="shared" si="17"/>
        <v>6.9625569232835036E-4</v>
      </c>
      <c r="S221" s="15">
        <f t="shared" si="18"/>
        <v>3.0615963359011521E-2</v>
      </c>
      <c r="T221" s="1" t="b">
        <f t="shared" si="19"/>
        <v>1</v>
      </c>
    </row>
    <row r="222" spans="1:20" x14ac:dyDescent="0.3">
      <c r="A222" t="s">
        <v>14</v>
      </c>
      <c r="B222" s="1">
        <v>43706</v>
      </c>
      <c r="C222" s="1">
        <v>43734</v>
      </c>
      <c r="D222">
        <v>593.9</v>
      </c>
      <c r="E222">
        <v>597.1</v>
      </c>
      <c r="F222">
        <v>585.1</v>
      </c>
      <c r="G222">
        <v>593.54999999999995</v>
      </c>
      <c r="H222">
        <v>595.4</v>
      </c>
      <c r="I222">
        <v>593.54999999999995</v>
      </c>
      <c r="J222">
        <v>6051</v>
      </c>
      <c r="K222">
        <v>35803.29</v>
      </c>
      <c r="L222">
        <v>15792000</v>
      </c>
      <c r="M222">
        <v>1826000</v>
      </c>
      <c r="N222">
        <v>591.1</v>
      </c>
      <c r="O222" s="18">
        <f t="shared" si="16"/>
        <v>2.279635258358509E-3</v>
      </c>
      <c r="P222" s="15">
        <v>1.4821917808219178E-2</v>
      </c>
      <c r="Q222" s="17">
        <f t="shared" si="15"/>
        <v>1.4821917808219179E-4</v>
      </c>
      <c r="R222" s="17">
        <f t="shared" si="17"/>
        <v>2.1314160802763174E-3</v>
      </c>
      <c r="S222" s="15">
        <f t="shared" si="18"/>
        <v>9.3723264794183719E-2</v>
      </c>
      <c r="T222" s="1" t="b">
        <f t="shared" si="19"/>
        <v>1</v>
      </c>
    </row>
    <row r="223" spans="1:20" x14ac:dyDescent="0.3">
      <c r="A223" t="s">
        <v>14</v>
      </c>
      <c r="B223" s="1">
        <v>43707</v>
      </c>
      <c r="C223" s="1">
        <v>43769</v>
      </c>
      <c r="D223">
        <v>597.95000000000005</v>
      </c>
      <c r="E223">
        <v>607.79999999999995</v>
      </c>
      <c r="F223">
        <v>596.85</v>
      </c>
      <c r="G223">
        <v>606.6</v>
      </c>
      <c r="H223">
        <v>607.20000000000005</v>
      </c>
      <c r="I223">
        <v>606.6</v>
      </c>
      <c r="J223">
        <v>80</v>
      </c>
      <c r="K223">
        <v>482.39</v>
      </c>
      <c r="L223">
        <v>77000</v>
      </c>
      <c r="M223">
        <v>24000</v>
      </c>
      <c r="N223">
        <v>600.70000000000005</v>
      </c>
      <c r="O223" s="18">
        <f t="shared" si="16"/>
        <v>2.198635329795311E-2</v>
      </c>
      <c r="P223" s="15">
        <v>1.484931506849315E-2</v>
      </c>
      <c r="Q223" s="17">
        <f t="shared" si="15"/>
        <v>1.4849315068493149E-4</v>
      </c>
      <c r="R223" s="17">
        <f t="shared" si="17"/>
        <v>2.1837860147268177E-2</v>
      </c>
      <c r="S223" s="15">
        <f t="shared" si="18"/>
        <v>0.96026091201086872</v>
      </c>
      <c r="T223" s="1" t="b">
        <f t="shared" si="19"/>
        <v>1</v>
      </c>
    </row>
    <row r="224" spans="1:20" x14ac:dyDescent="0.3">
      <c r="A224" t="s">
        <v>14</v>
      </c>
      <c r="B224" s="1">
        <v>43711</v>
      </c>
      <c r="C224" s="1">
        <v>43769</v>
      </c>
      <c r="D224">
        <v>611.20000000000005</v>
      </c>
      <c r="E224">
        <v>620</v>
      </c>
      <c r="F224">
        <v>605.5</v>
      </c>
      <c r="G224">
        <v>607.5</v>
      </c>
      <c r="H224">
        <v>605.5</v>
      </c>
      <c r="I224">
        <v>607.5</v>
      </c>
      <c r="J224">
        <v>102</v>
      </c>
      <c r="K224">
        <v>625.66</v>
      </c>
      <c r="L224">
        <v>89000</v>
      </c>
      <c r="M224">
        <v>12000</v>
      </c>
      <c r="N224">
        <v>605.04999999999995</v>
      </c>
      <c r="O224" s="18">
        <f t="shared" si="16"/>
        <v>1.4836795252225145E-3</v>
      </c>
      <c r="P224" s="15">
        <v>1.484931506849315E-2</v>
      </c>
      <c r="Q224" s="17">
        <f t="shared" si="15"/>
        <v>1.4849315068493149E-4</v>
      </c>
      <c r="R224" s="17">
        <f t="shared" si="17"/>
        <v>1.3351863745375829E-3</v>
      </c>
      <c r="S224" s="15">
        <f t="shared" si="18"/>
        <v>5.8711214243137889E-2</v>
      </c>
      <c r="T224" s="1" t="b">
        <f t="shared" si="19"/>
        <v>1</v>
      </c>
    </row>
    <row r="225" spans="1:20" x14ac:dyDescent="0.3">
      <c r="A225" t="s">
        <v>14</v>
      </c>
      <c r="B225" s="1">
        <v>43712</v>
      </c>
      <c r="C225" s="1">
        <v>43769</v>
      </c>
      <c r="D225">
        <v>604.29999999999995</v>
      </c>
      <c r="E225">
        <v>604.35</v>
      </c>
      <c r="F225">
        <v>593.1</v>
      </c>
      <c r="G225">
        <v>602.6</v>
      </c>
      <c r="H225">
        <v>601</v>
      </c>
      <c r="I225">
        <v>602.6</v>
      </c>
      <c r="J225">
        <v>64</v>
      </c>
      <c r="K225">
        <v>384.02</v>
      </c>
      <c r="L225">
        <v>98000</v>
      </c>
      <c r="M225">
        <v>9000</v>
      </c>
      <c r="N225">
        <v>599.15</v>
      </c>
      <c r="O225" s="18">
        <f t="shared" si="16"/>
        <v>-8.0658436213991401E-3</v>
      </c>
      <c r="P225" s="15">
        <v>1.4821917808219178E-2</v>
      </c>
      <c r="Q225" s="17">
        <f t="shared" si="15"/>
        <v>1.4821917808219179E-4</v>
      </c>
      <c r="R225" s="17">
        <f t="shared" si="17"/>
        <v>-8.2140627994813312E-3</v>
      </c>
      <c r="S225" s="15">
        <f t="shared" si="18"/>
        <v>-0.36119122395475195</v>
      </c>
      <c r="T225" s="1" t="b">
        <f t="shared" si="19"/>
        <v>1</v>
      </c>
    </row>
    <row r="226" spans="1:20" x14ac:dyDescent="0.3">
      <c r="A226" t="s">
        <v>14</v>
      </c>
      <c r="B226" s="1">
        <v>43713</v>
      </c>
      <c r="C226" s="1">
        <v>43769</v>
      </c>
      <c r="D226">
        <v>605.45000000000005</v>
      </c>
      <c r="E226">
        <v>619.95000000000005</v>
      </c>
      <c r="F226">
        <v>605.45000000000005</v>
      </c>
      <c r="G226">
        <v>618.79999999999995</v>
      </c>
      <c r="H226">
        <v>619.95000000000005</v>
      </c>
      <c r="I226">
        <v>618.79999999999995</v>
      </c>
      <c r="J226">
        <v>75</v>
      </c>
      <c r="K226">
        <v>459.33</v>
      </c>
      <c r="L226">
        <v>125000</v>
      </c>
      <c r="M226">
        <v>27000</v>
      </c>
      <c r="N226">
        <v>613.04999999999995</v>
      </c>
      <c r="O226" s="18">
        <f t="shared" si="16"/>
        <v>2.6883504812479142E-2</v>
      </c>
      <c r="P226" s="15">
        <v>1.473972602739726E-2</v>
      </c>
      <c r="Q226" s="17">
        <f t="shared" si="15"/>
        <v>1.4739726027397261E-4</v>
      </c>
      <c r="R226" s="17">
        <f t="shared" si="17"/>
        <v>2.6736107552205169E-2</v>
      </c>
      <c r="S226" s="15">
        <f t="shared" si="18"/>
        <v>1.1756481106008398</v>
      </c>
      <c r="T226" s="1" t="b">
        <f t="shared" si="19"/>
        <v>1</v>
      </c>
    </row>
    <row r="227" spans="1:20" x14ac:dyDescent="0.3">
      <c r="A227" t="s">
        <v>14</v>
      </c>
      <c r="B227" s="1">
        <v>43714</v>
      </c>
      <c r="C227" s="1">
        <v>43769</v>
      </c>
      <c r="D227">
        <v>622.5</v>
      </c>
      <c r="E227">
        <v>625</v>
      </c>
      <c r="F227">
        <v>616.04999999999995</v>
      </c>
      <c r="G227">
        <v>623</v>
      </c>
      <c r="H227">
        <v>622.20000000000005</v>
      </c>
      <c r="I227">
        <v>623</v>
      </c>
      <c r="J227">
        <v>71</v>
      </c>
      <c r="K227">
        <v>441.33</v>
      </c>
      <c r="L227">
        <v>136000</v>
      </c>
      <c r="M227">
        <v>11000</v>
      </c>
      <c r="N227">
        <v>619.45000000000005</v>
      </c>
      <c r="O227" s="18">
        <f t="shared" si="16"/>
        <v>6.7873303167421553E-3</v>
      </c>
      <c r="P227" s="15">
        <v>1.4575342465753425E-2</v>
      </c>
      <c r="Q227" s="17">
        <f t="shared" si="15"/>
        <v>1.4575342465753425E-4</v>
      </c>
      <c r="R227" s="17">
        <f t="shared" si="17"/>
        <v>6.6415768920846212E-3</v>
      </c>
      <c r="S227" s="15">
        <f t="shared" si="18"/>
        <v>0.29204540374260551</v>
      </c>
      <c r="T227" s="1" t="b">
        <f t="shared" si="19"/>
        <v>1</v>
      </c>
    </row>
    <row r="228" spans="1:20" x14ac:dyDescent="0.3">
      <c r="A228" t="s">
        <v>14</v>
      </c>
      <c r="B228" s="1">
        <v>43717</v>
      </c>
      <c r="C228" s="1">
        <v>43769</v>
      </c>
      <c r="D228">
        <v>624.54999999999995</v>
      </c>
      <c r="E228">
        <v>630.54999999999995</v>
      </c>
      <c r="F228">
        <v>621.04999999999995</v>
      </c>
      <c r="G228">
        <v>628.29999999999995</v>
      </c>
      <c r="H228">
        <v>627</v>
      </c>
      <c r="I228">
        <v>628.29999999999995</v>
      </c>
      <c r="J228">
        <v>102</v>
      </c>
      <c r="K228">
        <v>638.80999999999995</v>
      </c>
      <c r="L228">
        <v>148000</v>
      </c>
      <c r="M228">
        <v>12000</v>
      </c>
      <c r="N228">
        <v>625.75</v>
      </c>
      <c r="O228" s="18">
        <f t="shared" si="16"/>
        <v>8.5072231139646133E-3</v>
      </c>
      <c r="P228" s="15">
        <v>1.4657534246575342E-2</v>
      </c>
      <c r="Q228" s="17">
        <f t="shared" si="15"/>
        <v>1.4657534246575343E-4</v>
      </c>
      <c r="R228" s="17">
        <f t="shared" si="17"/>
        <v>8.3606477714988602E-3</v>
      </c>
      <c r="S228" s="15">
        <f t="shared" si="18"/>
        <v>0.3676369021470014</v>
      </c>
      <c r="T228" s="1" t="b">
        <f t="shared" si="19"/>
        <v>1</v>
      </c>
    </row>
    <row r="229" spans="1:20" x14ac:dyDescent="0.3">
      <c r="A229" t="s">
        <v>14</v>
      </c>
      <c r="B229" s="1">
        <v>43719</v>
      </c>
      <c r="C229" s="1">
        <v>43769</v>
      </c>
      <c r="D229">
        <v>626.35</v>
      </c>
      <c r="E229">
        <v>633.95000000000005</v>
      </c>
      <c r="F229">
        <v>626.29999999999995</v>
      </c>
      <c r="G229">
        <v>632.4</v>
      </c>
      <c r="H229">
        <v>630.15</v>
      </c>
      <c r="I229">
        <v>632.4</v>
      </c>
      <c r="J229">
        <v>124</v>
      </c>
      <c r="K229">
        <v>782.24</v>
      </c>
      <c r="L229">
        <v>172000</v>
      </c>
      <c r="M229">
        <v>24000</v>
      </c>
      <c r="N229">
        <v>628.4</v>
      </c>
      <c r="O229" s="18">
        <f t="shared" si="16"/>
        <v>6.5255451217571588E-3</v>
      </c>
      <c r="P229" s="15">
        <v>1.473972602739726E-2</v>
      </c>
      <c r="Q229" s="17">
        <f t="shared" si="15"/>
        <v>1.4739726027397261E-4</v>
      </c>
      <c r="R229" s="17">
        <f t="shared" si="17"/>
        <v>6.3781478614831858E-3</v>
      </c>
      <c r="S229" s="15">
        <f t="shared" si="18"/>
        <v>0.28046182369082473</v>
      </c>
      <c r="T229" s="1" t="b">
        <f t="shared" si="19"/>
        <v>1</v>
      </c>
    </row>
    <row r="230" spans="1:20" x14ac:dyDescent="0.3">
      <c r="A230" t="s">
        <v>14</v>
      </c>
      <c r="B230" s="1">
        <v>43720</v>
      </c>
      <c r="C230" s="1">
        <v>43769</v>
      </c>
      <c r="D230">
        <v>633.15</v>
      </c>
      <c r="E230">
        <v>634.5</v>
      </c>
      <c r="F230">
        <v>628.5</v>
      </c>
      <c r="G230">
        <v>629.75</v>
      </c>
      <c r="H230">
        <v>629</v>
      </c>
      <c r="I230">
        <v>629.75</v>
      </c>
      <c r="J230">
        <v>133</v>
      </c>
      <c r="K230">
        <v>839.74</v>
      </c>
      <c r="L230">
        <v>161000</v>
      </c>
      <c r="M230">
        <v>-11000</v>
      </c>
      <c r="N230">
        <v>628.25</v>
      </c>
      <c r="O230" s="18">
        <f t="shared" si="16"/>
        <v>-4.1903858317520202E-3</v>
      </c>
      <c r="P230" s="15">
        <v>1.452054794520548E-2</v>
      </c>
      <c r="Q230" s="17">
        <f t="shared" si="15"/>
        <v>1.452054794520548E-4</v>
      </c>
      <c r="R230" s="17">
        <f t="shared" si="17"/>
        <v>-4.3355913112040753E-3</v>
      </c>
      <c r="S230" s="15">
        <f t="shared" si="18"/>
        <v>-0.19064591670278802</v>
      </c>
      <c r="T230" s="1" t="b">
        <f t="shared" si="19"/>
        <v>1</v>
      </c>
    </row>
    <row r="231" spans="1:20" x14ac:dyDescent="0.3">
      <c r="A231" t="s">
        <v>14</v>
      </c>
      <c r="B231" s="1">
        <v>43721</v>
      </c>
      <c r="C231" s="1">
        <v>43769</v>
      </c>
      <c r="D231">
        <v>628</v>
      </c>
      <c r="E231">
        <v>634.54999999999995</v>
      </c>
      <c r="F231">
        <v>621.29999999999995</v>
      </c>
      <c r="G231">
        <v>633.65</v>
      </c>
      <c r="H231">
        <v>634.54999999999995</v>
      </c>
      <c r="I231">
        <v>633.65</v>
      </c>
      <c r="J231">
        <v>83</v>
      </c>
      <c r="K231">
        <v>521.01</v>
      </c>
      <c r="L231">
        <v>174000</v>
      </c>
      <c r="M231">
        <v>13000</v>
      </c>
      <c r="N231">
        <v>629.25</v>
      </c>
      <c r="O231" s="18">
        <f t="shared" si="16"/>
        <v>6.1929337038506985E-3</v>
      </c>
      <c r="P231" s="15">
        <v>1.4602739726027398E-2</v>
      </c>
      <c r="Q231" s="17">
        <f t="shared" si="15"/>
        <v>1.4602739726027398E-4</v>
      </c>
      <c r="R231" s="17">
        <f t="shared" si="17"/>
        <v>6.0469063065904244E-3</v>
      </c>
      <c r="S231" s="15">
        <f t="shared" si="18"/>
        <v>0.26589637105708713</v>
      </c>
      <c r="T231" s="1" t="b">
        <f t="shared" si="19"/>
        <v>1</v>
      </c>
    </row>
    <row r="232" spans="1:20" x14ac:dyDescent="0.3">
      <c r="A232" t="s">
        <v>14</v>
      </c>
      <c r="B232" s="1">
        <v>43724</v>
      </c>
      <c r="C232" s="1">
        <v>43769</v>
      </c>
      <c r="D232">
        <v>633.29999999999995</v>
      </c>
      <c r="E232">
        <v>641.9</v>
      </c>
      <c r="F232">
        <v>632.70000000000005</v>
      </c>
      <c r="G232">
        <v>639.54999999999995</v>
      </c>
      <c r="H232">
        <v>640.1</v>
      </c>
      <c r="I232">
        <v>639.54999999999995</v>
      </c>
      <c r="J232">
        <v>209</v>
      </c>
      <c r="K232">
        <v>1336.18</v>
      </c>
      <c r="L232">
        <v>258000</v>
      </c>
      <c r="M232">
        <v>84000</v>
      </c>
      <c r="N232">
        <v>636.6</v>
      </c>
      <c r="O232" s="18">
        <f t="shared" si="16"/>
        <v>9.3111339067308094E-3</v>
      </c>
      <c r="P232" s="15">
        <v>1.4602739726027398E-2</v>
      </c>
      <c r="Q232" s="17">
        <f t="shared" si="15"/>
        <v>1.4602739726027398E-4</v>
      </c>
      <c r="R232" s="17">
        <f t="shared" si="17"/>
        <v>9.1651065094705362E-3</v>
      </c>
      <c r="S232" s="15">
        <f t="shared" si="18"/>
        <v>0.40301080216240326</v>
      </c>
      <c r="T232" s="1" t="b">
        <f t="shared" si="19"/>
        <v>1</v>
      </c>
    </row>
    <row r="233" spans="1:20" x14ac:dyDescent="0.3">
      <c r="A233" t="s">
        <v>14</v>
      </c>
      <c r="B233" s="1">
        <v>43725</v>
      </c>
      <c r="C233" s="1">
        <v>43769</v>
      </c>
      <c r="D233">
        <v>639.35</v>
      </c>
      <c r="E233">
        <v>641.04999999999995</v>
      </c>
      <c r="F233">
        <v>619.45000000000005</v>
      </c>
      <c r="G233">
        <v>620.54999999999995</v>
      </c>
      <c r="H233">
        <v>620.85</v>
      </c>
      <c r="I233">
        <v>620.54999999999995</v>
      </c>
      <c r="J233">
        <v>305</v>
      </c>
      <c r="K233">
        <v>1906.18</v>
      </c>
      <c r="L233">
        <v>359000</v>
      </c>
      <c r="M233">
        <v>101000</v>
      </c>
      <c r="N233">
        <v>616.70000000000005</v>
      </c>
      <c r="O233" s="18">
        <f t="shared" si="16"/>
        <v>-2.9708388710812293E-2</v>
      </c>
      <c r="P233" s="15">
        <v>1.4602739726027398E-2</v>
      </c>
      <c r="Q233" s="17">
        <f t="shared" si="15"/>
        <v>1.4602739726027398E-4</v>
      </c>
      <c r="R233" s="17">
        <f t="shared" si="17"/>
        <v>-2.9854416108072566E-2</v>
      </c>
      <c r="S233" s="15">
        <f t="shared" si="18"/>
        <v>-1.3127673062360909</v>
      </c>
      <c r="T233" s="1" t="b">
        <f t="shared" si="19"/>
        <v>1</v>
      </c>
    </row>
    <row r="234" spans="1:20" x14ac:dyDescent="0.3">
      <c r="A234" t="s">
        <v>14</v>
      </c>
      <c r="B234" s="1">
        <v>43726</v>
      </c>
      <c r="C234" s="1">
        <v>43769</v>
      </c>
      <c r="D234">
        <v>620.75</v>
      </c>
      <c r="E234">
        <v>626.5</v>
      </c>
      <c r="F234">
        <v>613.20000000000005</v>
      </c>
      <c r="G234">
        <v>623.15</v>
      </c>
      <c r="H234">
        <v>622.35</v>
      </c>
      <c r="I234">
        <v>623.15</v>
      </c>
      <c r="J234">
        <v>304</v>
      </c>
      <c r="K234">
        <v>1886.85</v>
      </c>
      <c r="L234">
        <v>405000</v>
      </c>
      <c r="M234">
        <v>46000</v>
      </c>
      <c r="N234">
        <v>618.75</v>
      </c>
      <c r="O234" s="18">
        <f t="shared" si="16"/>
        <v>4.1898316009991504E-3</v>
      </c>
      <c r="P234" s="15">
        <v>1.4547945205479451E-2</v>
      </c>
      <c r="Q234" s="17">
        <f t="shared" si="15"/>
        <v>1.4547945205479451E-4</v>
      </c>
      <c r="R234" s="17">
        <f t="shared" si="17"/>
        <v>4.0443521489443562E-3</v>
      </c>
      <c r="S234" s="15">
        <f t="shared" si="18"/>
        <v>0.17783946123147282</v>
      </c>
      <c r="T234" s="1" t="b">
        <f t="shared" si="19"/>
        <v>1</v>
      </c>
    </row>
    <row r="235" spans="1:20" x14ac:dyDescent="0.3">
      <c r="A235" t="s">
        <v>14</v>
      </c>
      <c r="B235" s="1">
        <v>43727</v>
      </c>
      <c r="C235" s="1">
        <v>43769</v>
      </c>
      <c r="D235">
        <v>618.54999999999995</v>
      </c>
      <c r="E235">
        <v>619</v>
      </c>
      <c r="F235">
        <v>605.79999999999995</v>
      </c>
      <c r="G235">
        <v>608.95000000000005</v>
      </c>
      <c r="H235">
        <v>607.20000000000005</v>
      </c>
      <c r="I235">
        <v>608.95000000000005</v>
      </c>
      <c r="J235">
        <v>490</v>
      </c>
      <c r="K235">
        <v>2996.27</v>
      </c>
      <c r="L235">
        <v>620000</v>
      </c>
      <c r="M235">
        <v>215000</v>
      </c>
      <c r="N235">
        <v>606.20000000000005</v>
      </c>
      <c r="O235" s="18">
        <f t="shared" si="16"/>
        <v>-2.2787450854529299E-2</v>
      </c>
      <c r="P235" s="15">
        <v>1.4547945205479451E-2</v>
      </c>
      <c r="Q235" s="17">
        <f t="shared" si="15"/>
        <v>1.4547945205479451E-4</v>
      </c>
      <c r="R235" s="17">
        <f t="shared" si="17"/>
        <v>-2.2932930306584092E-2</v>
      </c>
      <c r="S235" s="15">
        <f t="shared" si="18"/>
        <v>-1.0084136642864681</v>
      </c>
      <c r="T235" s="1" t="b">
        <f t="shared" si="19"/>
        <v>1</v>
      </c>
    </row>
    <row r="236" spans="1:20" x14ac:dyDescent="0.3">
      <c r="A236" t="s">
        <v>14</v>
      </c>
      <c r="B236" s="1">
        <v>43728</v>
      </c>
      <c r="C236" s="1">
        <v>43769</v>
      </c>
      <c r="D236">
        <v>609</v>
      </c>
      <c r="E236">
        <v>627.25</v>
      </c>
      <c r="F236">
        <v>600</v>
      </c>
      <c r="G236">
        <v>621.54999999999995</v>
      </c>
      <c r="H236">
        <v>621.85</v>
      </c>
      <c r="I236">
        <v>621.54999999999995</v>
      </c>
      <c r="J236">
        <v>1857</v>
      </c>
      <c r="K236">
        <v>11437.24</v>
      </c>
      <c r="L236">
        <v>1093000</v>
      </c>
      <c r="M236">
        <v>473000</v>
      </c>
      <c r="N236">
        <v>619.15</v>
      </c>
      <c r="O236" s="18">
        <f t="shared" si="16"/>
        <v>2.0691353969948121E-2</v>
      </c>
      <c r="P236" s="15">
        <v>1.4575342465753425E-2</v>
      </c>
      <c r="Q236" s="17">
        <f t="shared" si="15"/>
        <v>1.4575342465753425E-4</v>
      </c>
      <c r="R236" s="17">
        <f t="shared" si="17"/>
        <v>2.0545600545290588E-2</v>
      </c>
      <c r="S236" s="15">
        <f t="shared" si="18"/>
        <v>0.90343728663816769</v>
      </c>
      <c r="T236" s="1" t="b">
        <f t="shared" si="19"/>
        <v>1</v>
      </c>
    </row>
    <row r="237" spans="1:20" x14ac:dyDescent="0.3">
      <c r="A237" t="s">
        <v>14</v>
      </c>
      <c r="B237" s="1">
        <v>43731</v>
      </c>
      <c r="C237" s="1">
        <v>43769</v>
      </c>
      <c r="D237">
        <v>626</v>
      </c>
      <c r="E237">
        <v>630.29999999999995</v>
      </c>
      <c r="F237">
        <v>615.54999999999995</v>
      </c>
      <c r="G237">
        <v>619.04999999999995</v>
      </c>
      <c r="H237">
        <v>619.15</v>
      </c>
      <c r="I237">
        <v>619.04999999999995</v>
      </c>
      <c r="J237">
        <v>2741</v>
      </c>
      <c r="K237">
        <v>17006.13</v>
      </c>
      <c r="L237">
        <v>2906000</v>
      </c>
      <c r="M237">
        <v>1813000</v>
      </c>
      <c r="N237">
        <v>616.95000000000005</v>
      </c>
      <c r="O237" s="18">
        <f t="shared" si="16"/>
        <v>-4.0222025581208272E-3</v>
      </c>
      <c r="P237" s="15">
        <v>1.4630136986301369E-2</v>
      </c>
      <c r="Q237" s="17">
        <f t="shared" si="15"/>
        <v>1.4630136986301369E-4</v>
      </c>
      <c r="R237" s="17">
        <f t="shared" si="17"/>
        <v>-4.1685039279838413E-3</v>
      </c>
      <c r="S237" s="15">
        <f t="shared" si="18"/>
        <v>-0.18329870035857845</v>
      </c>
      <c r="T237" s="1" t="b">
        <f t="shared" si="19"/>
        <v>1</v>
      </c>
    </row>
    <row r="238" spans="1:20" x14ac:dyDescent="0.3">
      <c r="A238" t="s">
        <v>14</v>
      </c>
      <c r="B238" s="1">
        <v>43732</v>
      </c>
      <c r="C238" s="1">
        <v>43769</v>
      </c>
      <c r="D238">
        <v>599</v>
      </c>
      <c r="E238">
        <v>622.65</v>
      </c>
      <c r="F238">
        <v>591.1</v>
      </c>
      <c r="G238">
        <v>621.4</v>
      </c>
      <c r="H238">
        <v>621.1</v>
      </c>
      <c r="I238">
        <v>621.4</v>
      </c>
      <c r="J238">
        <v>8584</v>
      </c>
      <c r="K238">
        <v>52662.51</v>
      </c>
      <c r="L238">
        <v>8581000</v>
      </c>
      <c r="M238">
        <v>5675000</v>
      </c>
      <c r="N238">
        <v>619.04999999999995</v>
      </c>
      <c r="O238" s="18">
        <f t="shared" si="16"/>
        <v>3.796139245618323E-3</v>
      </c>
      <c r="P238" s="15">
        <v>1.4821917808219178E-2</v>
      </c>
      <c r="Q238" s="17">
        <f t="shared" si="15"/>
        <v>1.4821917808219179E-4</v>
      </c>
      <c r="R238" s="17">
        <f t="shared" si="17"/>
        <v>3.647920067536131E-3</v>
      </c>
      <c r="S238" s="15">
        <f t="shared" si="18"/>
        <v>0.16040743128548698</v>
      </c>
      <c r="T238" s="1" t="b">
        <f t="shared" si="19"/>
        <v>1</v>
      </c>
    </row>
    <row r="239" spans="1:20" x14ac:dyDescent="0.3">
      <c r="A239" t="s">
        <v>14</v>
      </c>
      <c r="B239" s="1">
        <v>43733</v>
      </c>
      <c r="C239" s="1">
        <v>43769</v>
      </c>
      <c r="D239">
        <v>616.6</v>
      </c>
      <c r="E239">
        <v>621.4</v>
      </c>
      <c r="F239">
        <v>598.9</v>
      </c>
      <c r="G239">
        <v>605.5</v>
      </c>
      <c r="H239">
        <v>604</v>
      </c>
      <c r="I239">
        <v>605.5</v>
      </c>
      <c r="J239">
        <v>6471</v>
      </c>
      <c r="K239">
        <v>39264.31</v>
      </c>
      <c r="L239">
        <v>12499000</v>
      </c>
      <c r="M239">
        <v>3918000</v>
      </c>
      <c r="N239">
        <v>602.20000000000005</v>
      </c>
      <c r="O239" s="18">
        <f t="shared" si="16"/>
        <v>-2.5587383327969067E-2</v>
      </c>
      <c r="P239" s="15">
        <v>1.484931506849315E-2</v>
      </c>
      <c r="Q239" s="17">
        <f t="shared" si="15"/>
        <v>1.4849315068493149E-4</v>
      </c>
      <c r="R239" s="17">
        <f t="shared" si="17"/>
        <v>-2.5735876478654E-2</v>
      </c>
      <c r="S239" s="15">
        <f t="shared" si="18"/>
        <v>-1.1316656509444156</v>
      </c>
      <c r="T239" s="1" t="b">
        <f t="shared" si="19"/>
        <v>1</v>
      </c>
    </row>
    <row r="240" spans="1:20" x14ac:dyDescent="0.3">
      <c r="A240" t="s">
        <v>14</v>
      </c>
      <c r="B240" s="1">
        <v>43734</v>
      </c>
      <c r="C240" s="1">
        <v>43769</v>
      </c>
      <c r="D240">
        <v>608.29999999999995</v>
      </c>
      <c r="E240">
        <v>618.79999999999995</v>
      </c>
      <c r="F240">
        <v>605.85</v>
      </c>
      <c r="G240">
        <v>612.15</v>
      </c>
      <c r="H240">
        <v>612</v>
      </c>
      <c r="I240">
        <v>612.15</v>
      </c>
      <c r="J240">
        <v>5309</v>
      </c>
      <c r="K240">
        <v>32565.86</v>
      </c>
      <c r="L240">
        <v>14390000</v>
      </c>
      <c r="M240">
        <v>1891000</v>
      </c>
      <c r="N240">
        <v>610.75</v>
      </c>
      <c r="O240" s="18">
        <f t="shared" si="16"/>
        <v>1.0982658959537536E-2</v>
      </c>
      <c r="P240" s="15">
        <v>1.4821917808219178E-2</v>
      </c>
      <c r="Q240" s="17">
        <f t="shared" si="15"/>
        <v>1.4821917808219179E-4</v>
      </c>
      <c r="R240" s="17">
        <f t="shared" si="17"/>
        <v>1.0834439781455344E-2</v>
      </c>
      <c r="S240" s="15">
        <f t="shared" si="18"/>
        <v>0.47641522363026156</v>
      </c>
      <c r="T240" s="1" t="b">
        <f t="shared" si="19"/>
        <v>1</v>
      </c>
    </row>
    <row r="241" spans="1:20" x14ac:dyDescent="0.3">
      <c r="A241" t="s">
        <v>14</v>
      </c>
      <c r="B241" s="1">
        <v>43735</v>
      </c>
      <c r="C241" s="1">
        <v>43797</v>
      </c>
      <c r="D241">
        <v>610</v>
      </c>
      <c r="E241">
        <v>613.9</v>
      </c>
      <c r="F241">
        <v>602.1</v>
      </c>
      <c r="G241">
        <v>602.35</v>
      </c>
      <c r="H241">
        <v>602.1</v>
      </c>
      <c r="I241">
        <v>602.35</v>
      </c>
      <c r="J241">
        <v>42</v>
      </c>
      <c r="K241">
        <v>255.41</v>
      </c>
      <c r="L241">
        <v>51000</v>
      </c>
      <c r="M241">
        <v>14000</v>
      </c>
      <c r="N241">
        <v>597.20000000000005</v>
      </c>
      <c r="O241" s="18">
        <f t="shared" si="16"/>
        <v>-1.6009148084619708E-2</v>
      </c>
      <c r="P241" s="15">
        <v>1.4821917808219178E-2</v>
      </c>
      <c r="Q241" s="17">
        <f t="shared" si="15"/>
        <v>1.4821917808219179E-4</v>
      </c>
      <c r="R241" s="17">
        <f t="shared" si="17"/>
        <v>-1.6157367262701901E-2</v>
      </c>
      <c r="S241" s="15">
        <f t="shared" si="18"/>
        <v>-0.7104765814391194</v>
      </c>
      <c r="T241" s="1" t="b">
        <f t="shared" si="19"/>
        <v>1</v>
      </c>
    </row>
    <row r="242" spans="1:20" x14ac:dyDescent="0.3">
      <c r="A242" t="s">
        <v>14</v>
      </c>
      <c r="B242" s="1">
        <v>43738</v>
      </c>
      <c r="C242" s="1">
        <v>43797</v>
      </c>
      <c r="D242">
        <v>598.5</v>
      </c>
      <c r="E242">
        <v>598.5</v>
      </c>
      <c r="F242">
        <v>584.15</v>
      </c>
      <c r="G242">
        <v>591.79999999999995</v>
      </c>
      <c r="H242">
        <v>591.25</v>
      </c>
      <c r="I242">
        <v>591.79999999999995</v>
      </c>
      <c r="J242">
        <v>21</v>
      </c>
      <c r="K242">
        <v>123.87</v>
      </c>
      <c r="L242">
        <v>55000</v>
      </c>
      <c r="M242">
        <v>4000</v>
      </c>
      <c r="N242">
        <v>589</v>
      </c>
      <c r="O242" s="18">
        <f t="shared" si="16"/>
        <v>-1.7514733958662019E-2</v>
      </c>
      <c r="P242" s="15">
        <v>1.4630136986301369E-2</v>
      </c>
      <c r="Q242" s="17">
        <f t="shared" si="15"/>
        <v>1.4630136986301369E-4</v>
      </c>
      <c r="R242" s="17">
        <f t="shared" si="17"/>
        <v>-1.7661035328525032E-2</v>
      </c>
      <c r="S242" s="15">
        <f t="shared" si="18"/>
        <v>-0.77659632295736369</v>
      </c>
      <c r="T242" s="1" t="b">
        <f t="shared" si="19"/>
        <v>1</v>
      </c>
    </row>
    <row r="243" spans="1:20" x14ac:dyDescent="0.3">
      <c r="T243" s="1"/>
    </row>
    <row r="244" spans="1:20" x14ac:dyDescent="0.3">
      <c r="T244" s="1"/>
    </row>
    <row r="245" spans="1:20" x14ac:dyDescent="0.3">
      <c r="T245" s="1"/>
    </row>
    <row r="246" spans="1:20" x14ac:dyDescent="0.3">
      <c r="I246" s="7">
        <f>AVERAGE(I2:I242)</f>
        <v>708.79999999999927</v>
      </c>
      <c r="J246" s="13">
        <f>AVERAGE(J2:J242)</f>
        <v>1459.941908713693</v>
      </c>
      <c r="K246" s="13"/>
      <c r="L246" s="13">
        <f>AVERAGE(L2:L242)</f>
        <v>2456680.4979253113</v>
      </c>
      <c r="M246" t="s">
        <v>18</v>
      </c>
      <c r="O246" s="18">
        <f>AVERAGE(O3:O242)</f>
        <v>-9.281290823165843E-4</v>
      </c>
      <c r="P246" s="18"/>
      <c r="Q246" s="18"/>
      <c r="R246" s="18">
        <f t="shared" ref="R246:S246" si="20">AVERAGE(R3:R242)</f>
        <v>-1.0996621873394158E-3</v>
      </c>
      <c r="S246" s="16">
        <f t="shared" si="20"/>
        <v>-4.8354674304043964E-2</v>
      </c>
      <c r="T246" s="9">
        <f>COUNTIF(T3:T242,T3)</f>
        <v>239</v>
      </c>
    </row>
    <row r="247" spans="1:20" x14ac:dyDescent="0.3">
      <c r="M247" t="s">
        <v>19</v>
      </c>
      <c r="O247" s="18">
        <f>MAX(O3:O242)</f>
        <v>7.6037483266398975E-2</v>
      </c>
      <c r="P247" s="16"/>
      <c r="Q247" s="5"/>
      <c r="R247" s="5">
        <f>MAX(R3:R242)</f>
        <v>7.5888716143111309E-2</v>
      </c>
      <c r="S247" s="21"/>
      <c r="T247" s="1"/>
    </row>
    <row r="248" spans="1:20" x14ac:dyDescent="0.3">
      <c r="M248" t="s">
        <v>20</v>
      </c>
      <c r="O248" s="18">
        <f>MIN(O3:O242)</f>
        <v>-7.61337984814284E-2</v>
      </c>
      <c r="P248" s="16"/>
      <c r="Q248" s="5"/>
      <c r="R248" s="5">
        <f>MIN(R3:R242)</f>
        <v>-7.6307771084168127E-2</v>
      </c>
      <c r="S248" s="21"/>
      <c r="T248" s="1"/>
    </row>
    <row r="249" spans="1:20" x14ac:dyDescent="0.3">
      <c r="M249" t="s">
        <v>24</v>
      </c>
      <c r="O249" s="18">
        <f>_xlfn.STDEV.S(O3:O242)</f>
        <v>1.9597049555448547E-2</v>
      </c>
      <c r="P249" s="16"/>
      <c r="Q249" s="5"/>
      <c r="R249" s="5">
        <f t="shared" ref="R249" si="21">_xlfn.STDEV.S(R3:R242)</f>
        <v>1.9597030616508956E-2</v>
      </c>
      <c r="S249" s="21"/>
      <c r="T249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1AD20-C3CA-415C-9A2E-516856B3415C}">
  <dimension ref="A1:AC249"/>
  <sheetViews>
    <sheetView topLeftCell="J43" workbookViewId="0">
      <selection activeCell="M55" sqref="M55:M58"/>
    </sheetView>
  </sheetViews>
  <sheetFormatPr defaultRowHeight="14.4" x14ac:dyDescent="0.3"/>
  <cols>
    <col min="15" max="15" width="10.6640625" bestFit="1" customWidth="1"/>
    <col min="16" max="16" width="12" customWidth="1"/>
    <col min="18" max="18" width="9.6640625" bestFit="1" customWidth="1"/>
    <col min="19" max="19" width="20.21875" style="9" bestFit="1" customWidth="1"/>
  </cols>
  <sheetData>
    <row r="1" spans="1:29" x14ac:dyDescent="0.3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32</v>
      </c>
      <c r="P1" s="2" t="s">
        <v>27</v>
      </c>
      <c r="Q1" s="2" t="s">
        <v>34</v>
      </c>
      <c r="R1" s="2" t="s">
        <v>30</v>
      </c>
      <c r="S1" s="20" t="s">
        <v>23</v>
      </c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3">
      <c r="A2" t="s">
        <v>14</v>
      </c>
      <c r="B2" s="1">
        <v>43381</v>
      </c>
      <c r="C2" s="1">
        <v>43433</v>
      </c>
      <c r="D2">
        <v>746.35</v>
      </c>
      <c r="E2">
        <v>750.2</v>
      </c>
      <c r="F2">
        <v>724</v>
      </c>
      <c r="G2">
        <v>739.6</v>
      </c>
      <c r="H2">
        <v>738.85</v>
      </c>
      <c r="I2">
        <v>739.6</v>
      </c>
      <c r="J2">
        <v>127</v>
      </c>
      <c r="K2">
        <v>936.33</v>
      </c>
      <c r="L2">
        <v>99000</v>
      </c>
      <c r="M2">
        <v>17000</v>
      </c>
      <c r="N2">
        <v>736.4</v>
      </c>
      <c r="O2" s="5"/>
      <c r="P2" s="11">
        <v>0.13250000000000001</v>
      </c>
      <c r="Q2" s="17">
        <f>P2/100</f>
        <v>1.325E-3</v>
      </c>
      <c r="R2" s="4"/>
      <c r="T2" s="1"/>
      <c r="U2" s="11"/>
    </row>
    <row r="3" spans="1:29" x14ac:dyDescent="0.3">
      <c r="A3" t="s">
        <v>14</v>
      </c>
      <c r="B3" s="1">
        <v>43388</v>
      </c>
      <c r="C3" s="1">
        <v>43433</v>
      </c>
      <c r="D3">
        <v>746.95</v>
      </c>
      <c r="E3">
        <v>761.15</v>
      </c>
      <c r="F3">
        <v>742.55</v>
      </c>
      <c r="G3">
        <v>757.55</v>
      </c>
      <c r="H3">
        <v>761</v>
      </c>
      <c r="I3">
        <v>757.55</v>
      </c>
      <c r="J3">
        <v>316</v>
      </c>
      <c r="K3">
        <v>2382</v>
      </c>
      <c r="L3">
        <v>212000</v>
      </c>
      <c r="M3">
        <v>49000</v>
      </c>
      <c r="N3">
        <v>752.75</v>
      </c>
      <c r="O3" s="18">
        <f>(I3-I2)/I2</f>
        <v>2.4269875608436901E-2</v>
      </c>
      <c r="P3" s="11">
        <v>0.13365384615384615</v>
      </c>
      <c r="Q3" s="17">
        <f t="shared" ref="Q3:Q53" si="0">P3/100</f>
        <v>1.3365384615384615E-3</v>
      </c>
      <c r="R3" s="17">
        <f>O3-Q3</f>
        <v>2.2933337146898439E-2</v>
      </c>
      <c r="S3" s="15">
        <f>R3/(_xlfn.STDEV.S($O$3:$O$53))</f>
        <v>0.61504860055938271</v>
      </c>
      <c r="T3" s="1"/>
      <c r="U3" s="11"/>
    </row>
    <row r="4" spans="1:29" x14ac:dyDescent="0.3">
      <c r="A4" t="s">
        <v>14</v>
      </c>
      <c r="B4" s="1">
        <v>43395</v>
      </c>
      <c r="C4" s="1">
        <v>43433</v>
      </c>
      <c r="D4">
        <v>754.45</v>
      </c>
      <c r="E4">
        <v>777.3</v>
      </c>
      <c r="F4">
        <v>747</v>
      </c>
      <c r="G4">
        <v>760.85</v>
      </c>
      <c r="H4">
        <v>761.6</v>
      </c>
      <c r="I4">
        <v>760.85</v>
      </c>
      <c r="J4">
        <v>5202</v>
      </c>
      <c r="K4">
        <v>39831.43</v>
      </c>
      <c r="L4">
        <v>4458000</v>
      </c>
      <c r="M4">
        <v>4048000</v>
      </c>
      <c r="N4">
        <v>759</v>
      </c>
      <c r="O4" s="18">
        <f t="shared" ref="O4:O53" si="1">(I4-I3)/I3</f>
        <v>4.3561481090357975E-3</v>
      </c>
      <c r="P4" s="11">
        <v>0.13365384615384615</v>
      </c>
      <c r="Q4" s="17">
        <f t="shared" si="0"/>
        <v>1.3365384615384615E-3</v>
      </c>
      <c r="R4" s="17">
        <f t="shared" ref="R4:R53" si="2">O4-Q4</f>
        <v>3.0196096474973361E-3</v>
      </c>
      <c r="S4" s="15">
        <f t="shared" ref="S4:S53" si="3">R4/(_xlfn.STDEV.S($O$3:$O$53))</f>
        <v>8.0982836297770144E-2</v>
      </c>
      <c r="T4" s="1"/>
      <c r="U4" s="11"/>
    </row>
    <row r="5" spans="1:29" x14ac:dyDescent="0.3">
      <c r="A5" t="s">
        <v>14</v>
      </c>
      <c r="B5" s="1">
        <v>43402</v>
      </c>
      <c r="C5" s="1">
        <v>43461</v>
      </c>
      <c r="D5">
        <v>736</v>
      </c>
      <c r="E5">
        <v>777.5</v>
      </c>
      <c r="F5">
        <v>736</v>
      </c>
      <c r="G5">
        <v>775.3</v>
      </c>
      <c r="H5">
        <v>775.2</v>
      </c>
      <c r="I5">
        <v>775.3</v>
      </c>
      <c r="J5">
        <v>53</v>
      </c>
      <c r="K5">
        <v>400.47</v>
      </c>
      <c r="L5">
        <v>124000</v>
      </c>
      <c r="M5">
        <v>18000</v>
      </c>
      <c r="N5">
        <v>773.05</v>
      </c>
      <c r="O5" s="18">
        <f t="shared" si="1"/>
        <v>1.8991916935006809E-2</v>
      </c>
      <c r="P5" s="11">
        <v>0.13384615384615384</v>
      </c>
      <c r="Q5" s="17">
        <f t="shared" si="0"/>
        <v>1.3384615384615384E-3</v>
      </c>
      <c r="R5" s="17">
        <f t="shared" si="2"/>
        <v>1.7653455396545271E-2</v>
      </c>
      <c r="S5" s="15">
        <f t="shared" si="3"/>
        <v>0.47344758275404664</v>
      </c>
      <c r="T5" s="1"/>
      <c r="U5" s="11"/>
    </row>
    <row r="6" spans="1:29" x14ac:dyDescent="0.3">
      <c r="A6" t="s">
        <v>14</v>
      </c>
      <c r="B6" s="1">
        <v>43409</v>
      </c>
      <c r="C6" s="1">
        <v>43461</v>
      </c>
      <c r="D6">
        <v>782.8</v>
      </c>
      <c r="E6">
        <v>789</v>
      </c>
      <c r="F6">
        <v>776.65</v>
      </c>
      <c r="G6">
        <v>785.3</v>
      </c>
      <c r="H6">
        <v>787.9</v>
      </c>
      <c r="I6">
        <v>785.3</v>
      </c>
      <c r="J6">
        <v>45</v>
      </c>
      <c r="K6">
        <v>351.58</v>
      </c>
      <c r="L6">
        <v>183000</v>
      </c>
      <c r="M6">
        <v>9000</v>
      </c>
      <c r="N6">
        <v>779.15</v>
      </c>
      <c r="O6" s="18">
        <f t="shared" si="1"/>
        <v>1.2898232942086935E-2</v>
      </c>
      <c r="P6" s="11">
        <v>0.13365384615384615</v>
      </c>
      <c r="Q6" s="17">
        <f t="shared" si="0"/>
        <v>1.3365384615384615E-3</v>
      </c>
      <c r="R6" s="17">
        <f t="shared" si="2"/>
        <v>1.1561694480548473E-2</v>
      </c>
      <c r="S6" s="15">
        <f t="shared" si="3"/>
        <v>0.31007279772704982</v>
      </c>
      <c r="T6" s="1"/>
      <c r="U6" s="11"/>
    </row>
    <row r="7" spans="1:29" x14ac:dyDescent="0.3">
      <c r="A7" t="s">
        <v>14</v>
      </c>
      <c r="B7" s="1">
        <v>43416</v>
      </c>
      <c r="C7" s="1">
        <v>43461</v>
      </c>
      <c r="D7">
        <v>818.7</v>
      </c>
      <c r="E7">
        <v>821.65</v>
      </c>
      <c r="F7">
        <v>797.25</v>
      </c>
      <c r="G7">
        <v>801.25</v>
      </c>
      <c r="H7">
        <v>803</v>
      </c>
      <c r="I7">
        <v>801.25</v>
      </c>
      <c r="J7">
        <v>138</v>
      </c>
      <c r="K7">
        <v>1116.3699999999999</v>
      </c>
      <c r="L7">
        <v>237000</v>
      </c>
      <c r="M7">
        <v>11000</v>
      </c>
      <c r="N7">
        <v>795.95</v>
      </c>
      <c r="O7" s="18">
        <f t="shared" si="1"/>
        <v>2.031070928307659E-2</v>
      </c>
      <c r="P7" s="11">
        <v>0.13115384615384615</v>
      </c>
      <c r="Q7" s="17">
        <f t="shared" si="0"/>
        <v>1.3115384615384614E-3</v>
      </c>
      <c r="R7" s="17">
        <f t="shared" si="2"/>
        <v>1.8999170821538128E-2</v>
      </c>
      <c r="S7" s="15">
        <f t="shared" si="3"/>
        <v>0.50953829138451601</v>
      </c>
      <c r="T7" s="1"/>
      <c r="U7" s="11"/>
    </row>
    <row r="8" spans="1:29" x14ac:dyDescent="0.3">
      <c r="A8" t="s">
        <v>14</v>
      </c>
      <c r="B8" s="1">
        <v>43423</v>
      </c>
      <c r="C8" s="1">
        <v>43461</v>
      </c>
      <c r="D8">
        <v>794</v>
      </c>
      <c r="E8">
        <v>804</v>
      </c>
      <c r="F8">
        <v>789.7</v>
      </c>
      <c r="G8">
        <v>796.45</v>
      </c>
      <c r="H8">
        <v>797.1</v>
      </c>
      <c r="I8">
        <v>796.45</v>
      </c>
      <c r="J8">
        <v>182</v>
      </c>
      <c r="K8">
        <v>1451.65</v>
      </c>
      <c r="L8">
        <v>385000</v>
      </c>
      <c r="M8">
        <v>-10000</v>
      </c>
      <c r="N8">
        <v>794</v>
      </c>
      <c r="O8" s="18">
        <f t="shared" si="1"/>
        <v>-5.9906396255849665E-3</v>
      </c>
      <c r="P8" s="11">
        <v>0.13038461538461538</v>
      </c>
      <c r="Q8" s="17">
        <f t="shared" si="0"/>
        <v>1.3038461538461537E-3</v>
      </c>
      <c r="R8" s="17">
        <f t="shared" si="2"/>
        <v>-7.2944857794311202E-3</v>
      </c>
      <c r="S8" s="15">
        <f t="shared" si="3"/>
        <v>-0.19563063333092753</v>
      </c>
      <c r="T8" s="1"/>
      <c r="U8" s="11"/>
    </row>
    <row r="9" spans="1:29" x14ac:dyDescent="0.3">
      <c r="A9" t="s">
        <v>14</v>
      </c>
      <c r="B9" s="1">
        <v>43430</v>
      </c>
      <c r="C9" s="1">
        <v>43461</v>
      </c>
      <c r="D9">
        <v>793.45</v>
      </c>
      <c r="E9">
        <v>802</v>
      </c>
      <c r="F9">
        <v>785.4</v>
      </c>
      <c r="G9">
        <v>799.35</v>
      </c>
      <c r="H9">
        <v>800.3</v>
      </c>
      <c r="I9">
        <v>799.35</v>
      </c>
      <c r="J9">
        <v>3144</v>
      </c>
      <c r="K9">
        <v>24890.14</v>
      </c>
      <c r="L9">
        <v>2977000</v>
      </c>
      <c r="M9">
        <v>2316000</v>
      </c>
      <c r="N9">
        <v>796.35</v>
      </c>
      <c r="O9" s="18">
        <f t="shared" si="1"/>
        <v>3.6411576370142221E-3</v>
      </c>
      <c r="P9" s="11">
        <v>0.12980769230769232</v>
      </c>
      <c r="Q9" s="17">
        <f t="shared" si="0"/>
        <v>1.2980769230769233E-3</v>
      </c>
      <c r="R9" s="17">
        <f t="shared" si="2"/>
        <v>2.343080713937299E-3</v>
      </c>
      <c r="S9" s="15">
        <f t="shared" si="3"/>
        <v>6.2839023595818638E-2</v>
      </c>
      <c r="T9" s="1"/>
      <c r="U9" s="11"/>
    </row>
    <row r="10" spans="1:29" x14ac:dyDescent="0.3">
      <c r="A10" t="s">
        <v>14</v>
      </c>
      <c r="B10" s="1">
        <v>43437</v>
      </c>
      <c r="C10" s="1">
        <v>43496</v>
      </c>
      <c r="D10">
        <v>821.15</v>
      </c>
      <c r="E10">
        <v>821.15</v>
      </c>
      <c r="F10">
        <v>805</v>
      </c>
      <c r="G10">
        <v>806.85</v>
      </c>
      <c r="H10">
        <v>805</v>
      </c>
      <c r="I10">
        <v>806.85</v>
      </c>
      <c r="J10">
        <v>62</v>
      </c>
      <c r="K10">
        <v>503.4</v>
      </c>
      <c r="L10">
        <v>66000</v>
      </c>
      <c r="M10">
        <v>-1000</v>
      </c>
      <c r="N10">
        <v>804.85</v>
      </c>
      <c r="O10" s="18">
        <f t="shared" si="1"/>
        <v>9.382623381497467E-3</v>
      </c>
      <c r="P10" s="11">
        <v>0.12865384615384617</v>
      </c>
      <c r="Q10" s="17">
        <f t="shared" si="0"/>
        <v>1.2865384615384618E-3</v>
      </c>
      <c r="R10" s="17">
        <f t="shared" si="2"/>
        <v>8.0960849199590047E-3</v>
      </c>
      <c r="S10" s="15">
        <f t="shared" si="3"/>
        <v>0.21712870081379088</v>
      </c>
      <c r="T10" s="1"/>
      <c r="U10" s="11"/>
    </row>
    <row r="11" spans="1:29" x14ac:dyDescent="0.3">
      <c r="A11" t="s">
        <v>14</v>
      </c>
      <c r="B11" s="1">
        <v>43444</v>
      </c>
      <c r="C11" s="1">
        <v>43496</v>
      </c>
      <c r="D11">
        <v>754.95</v>
      </c>
      <c r="E11">
        <v>758.9</v>
      </c>
      <c r="F11">
        <v>730.8</v>
      </c>
      <c r="G11">
        <v>738.75</v>
      </c>
      <c r="H11">
        <v>738</v>
      </c>
      <c r="I11">
        <v>738.75</v>
      </c>
      <c r="J11">
        <v>176</v>
      </c>
      <c r="K11">
        <v>1306.57</v>
      </c>
      <c r="L11">
        <v>189000</v>
      </c>
      <c r="M11">
        <v>24000</v>
      </c>
      <c r="N11">
        <v>733.3</v>
      </c>
      <c r="O11" s="18">
        <f t="shared" si="1"/>
        <v>-8.4402305261200988E-2</v>
      </c>
      <c r="P11" s="11">
        <v>0.12846153846153846</v>
      </c>
      <c r="Q11" s="17">
        <f t="shared" si="0"/>
        <v>1.2846153846153847E-3</v>
      </c>
      <c r="R11" s="17">
        <f t="shared" si="2"/>
        <v>-8.5686920645816372E-2</v>
      </c>
      <c r="S11" s="15">
        <f t="shared" si="3"/>
        <v>-2.298035401122585</v>
      </c>
      <c r="T11" s="1"/>
      <c r="U11" s="11"/>
    </row>
    <row r="12" spans="1:29" x14ac:dyDescent="0.3">
      <c r="A12" t="s">
        <v>14</v>
      </c>
      <c r="B12" s="1">
        <v>43451</v>
      </c>
      <c r="C12" s="1">
        <v>43496</v>
      </c>
      <c r="D12">
        <v>744</v>
      </c>
      <c r="E12">
        <v>757</v>
      </c>
      <c r="F12">
        <v>739.85</v>
      </c>
      <c r="G12">
        <v>752.15</v>
      </c>
      <c r="H12">
        <v>751.75</v>
      </c>
      <c r="I12">
        <v>752.15</v>
      </c>
      <c r="J12">
        <v>807</v>
      </c>
      <c r="K12">
        <v>6036.1</v>
      </c>
      <c r="L12">
        <v>639000</v>
      </c>
      <c r="M12">
        <v>259000</v>
      </c>
      <c r="N12">
        <v>745.65</v>
      </c>
      <c r="O12" s="18">
        <f t="shared" si="1"/>
        <v>1.8138747884940746E-2</v>
      </c>
      <c r="P12" s="11">
        <v>0.1275</v>
      </c>
      <c r="Q12" s="17">
        <f t="shared" si="0"/>
        <v>1.2750000000000001E-3</v>
      </c>
      <c r="R12" s="17">
        <f t="shared" si="2"/>
        <v>1.6863747884940744E-2</v>
      </c>
      <c r="S12" s="15">
        <f t="shared" si="3"/>
        <v>0.45226843657255489</v>
      </c>
      <c r="T12" s="1"/>
      <c r="U12" s="11"/>
    </row>
    <row r="13" spans="1:29" x14ac:dyDescent="0.3">
      <c r="A13" t="s">
        <v>14</v>
      </c>
      <c r="B13" s="1">
        <v>43458</v>
      </c>
      <c r="C13" s="1">
        <v>43496</v>
      </c>
      <c r="D13">
        <v>729.65</v>
      </c>
      <c r="E13">
        <v>744</v>
      </c>
      <c r="F13">
        <v>717.5</v>
      </c>
      <c r="G13">
        <v>719.95</v>
      </c>
      <c r="H13">
        <v>719</v>
      </c>
      <c r="I13">
        <v>719.95</v>
      </c>
      <c r="J13">
        <v>9852</v>
      </c>
      <c r="K13">
        <v>71771.11</v>
      </c>
      <c r="L13">
        <v>12399000</v>
      </c>
      <c r="M13">
        <v>7035000</v>
      </c>
      <c r="N13">
        <v>715.4</v>
      </c>
      <c r="O13" s="18">
        <f t="shared" si="1"/>
        <v>-4.2810609585853796E-2</v>
      </c>
      <c r="P13" s="11">
        <v>0.12826923076923077</v>
      </c>
      <c r="Q13" s="17">
        <f t="shared" si="0"/>
        <v>1.2826923076923078E-3</v>
      </c>
      <c r="R13" s="17">
        <f t="shared" si="2"/>
        <v>-4.4093301893546107E-2</v>
      </c>
      <c r="S13" s="15">
        <f t="shared" si="3"/>
        <v>-1.182537170667969</v>
      </c>
      <c r="T13" s="1"/>
      <c r="U13" s="11"/>
    </row>
    <row r="14" spans="1:29" x14ac:dyDescent="0.3">
      <c r="A14" t="s">
        <v>14</v>
      </c>
      <c r="B14" s="1">
        <v>43465</v>
      </c>
      <c r="C14" s="1">
        <v>43524</v>
      </c>
      <c r="D14">
        <v>735.7</v>
      </c>
      <c r="E14">
        <v>739.4</v>
      </c>
      <c r="F14">
        <v>733.7</v>
      </c>
      <c r="G14">
        <v>739.05</v>
      </c>
      <c r="H14">
        <v>738.7</v>
      </c>
      <c r="I14">
        <v>739.05</v>
      </c>
      <c r="J14">
        <v>44</v>
      </c>
      <c r="K14">
        <v>323.82</v>
      </c>
      <c r="L14">
        <v>105000</v>
      </c>
      <c r="M14">
        <v>0</v>
      </c>
      <c r="N14">
        <v>732.95</v>
      </c>
      <c r="O14" s="18">
        <f t="shared" si="1"/>
        <v>2.6529620112507684E-2</v>
      </c>
      <c r="P14" s="11">
        <v>0.12711538461538463</v>
      </c>
      <c r="Q14" s="17">
        <f t="shared" si="0"/>
        <v>1.2711538461538463E-3</v>
      </c>
      <c r="R14" s="17">
        <f t="shared" si="2"/>
        <v>2.5258466266353839E-2</v>
      </c>
      <c r="S14" s="15">
        <f t="shared" si="3"/>
        <v>0.67740618078770631</v>
      </c>
      <c r="T14" s="1"/>
      <c r="U14" s="11"/>
    </row>
    <row r="15" spans="1:29" x14ac:dyDescent="0.3">
      <c r="A15" t="s">
        <v>14</v>
      </c>
      <c r="B15" s="1">
        <v>43472</v>
      </c>
      <c r="C15" s="1">
        <v>43524</v>
      </c>
      <c r="D15">
        <v>735.35</v>
      </c>
      <c r="E15">
        <v>735.35</v>
      </c>
      <c r="F15">
        <v>725</v>
      </c>
      <c r="G15">
        <v>729.65</v>
      </c>
      <c r="H15">
        <v>730</v>
      </c>
      <c r="I15">
        <v>729.65</v>
      </c>
      <c r="J15">
        <v>44</v>
      </c>
      <c r="K15">
        <v>321.02</v>
      </c>
      <c r="L15">
        <v>103000</v>
      </c>
      <c r="M15">
        <v>2000</v>
      </c>
      <c r="N15">
        <v>724.75</v>
      </c>
      <c r="O15" s="18">
        <f t="shared" si="1"/>
        <v>-1.2719031188688151E-2</v>
      </c>
      <c r="P15" s="11">
        <v>0.1275</v>
      </c>
      <c r="Q15" s="17">
        <f t="shared" si="0"/>
        <v>1.2750000000000001E-3</v>
      </c>
      <c r="R15" s="17">
        <f t="shared" si="2"/>
        <v>-1.3994031188688151E-2</v>
      </c>
      <c r="S15" s="15">
        <f t="shared" si="3"/>
        <v>-0.37530557561924799</v>
      </c>
      <c r="T15" s="1"/>
      <c r="U15" s="11"/>
    </row>
    <row r="16" spans="1:29" x14ac:dyDescent="0.3">
      <c r="A16" t="s">
        <v>14</v>
      </c>
      <c r="B16" s="1">
        <v>43479</v>
      </c>
      <c r="C16" s="1">
        <v>43524</v>
      </c>
      <c r="D16">
        <v>775.75</v>
      </c>
      <c r="E16">
        <v>783.65</v>
      </c>
      <c r="F16">
        <v>772</v>
      </c>
      <c r="G16">
        <v>774.85</v>
      </c>
      <c r="H16">
        <v>775.95</v>
      </c>
      <c r="I16">
        <v>774.85</v>
      </c>
      <c r="J16">
        <v>66</v>
      </c>
      <c r="K16">
        <v>513.29999999999995</v>
      </c>
      <c r="L16">
        <v>149000</v>
      </c>
      <c r="M16">
        <v>-4000</v>
      </c>
      <c r="N16">
        <v>770.2</v>
      </c>
      <c r="O16" s="18">
        <f t="shared" si="1"/>
        <v>6.194750907969581E-2</v>
      </c>
      <c r="P16" s="11">
        <v>0.12692307692307692</v>
      </c>
      <c r="Q16" s="17">
        <f t="shared" si="0"/>
        <v>1.2692307692307692E-3</v>
      </c>
      <c r="R16" s="17">
        <f t="shared" si="2"/>
        <v>6.0678278310465038E-2</v>
      </c>
      <c r="S16" s="15">
        <f t="shared" si="3"/>
        <v>1.6273292421487611</v>
      </c>
      <c r="T16" s="1"/>
      <c r="U16" s="11"/>
    </row>
    <row r="17" spans="1:21" x14ac:dyDescent="0.3">
      <c r="A17" t="s">
        <v>14</v>
      </c>
      <c r="B17" s="1">
        <v>43486</v>
      </c>
      <c r="C17" s="1">
        <v>43524</v>
      </c>
      <c r="D17">
        <v>780.15</v>
      </c>
      <c r="E17">
        <v>790.5</v>
      </c>
      <c r="F17">
        <v>780.15</v>
      </c>
      <c r="G17">
        <v>781.7</v>
      </c>
      <c r="H17">
        <v>782</v>
      </c>
      <c r="I17">
        <v>781.7</v>
      </c>
      <c r="J17">
        <v>229</v>
      </c>
      <c r="K17">
        <v>1800.13</v>
      </c>
      <c r="L17">
        <v>255000</v>
      </c>
      <c r="M17">
        <v>94000</v>
      </c>
      <c r="N17">
        <v>776.2</v>
      </c>
      <c r="O17" s="18">
        <f t="shared" si="1"/>
        <v>8.8404207265922723E-3</v>
      </c>
      <c r="P17" s="11">
        <v>0.12653846153846154</v>
      </c>
      <c r="Q17" s="17">
        <f t="shared" si="0"/>
        <v>1.2653846153846155E-3</v>
      </c>
      <c r="R17" s="17">
        <f t="shared" si="2"/>
        <v>7.5750361112076571E-3</v>
      </c>
      <c r="S17" s="15">
        <f t="shared" si="3"/>
        <v>0.20315470572564073</v>
      </c>
      <c r="T17" s="1"/>
      <c r="U17" s="11"/>
    </row>
    <row r="18" spans="1:21" x14ac:dyDescent="0.3">
      <c r="A18" t="s">
        <v>14</v>
      </c>
      <c r="B18" s="1">
        <v>43493</v>
      </c>
      <c r="C18" s="1">
        <v>43524</v>
      </c>
      <c r="D18">
        <v>785.7</v>
      </c>
      <c r="E18">
        <v>787.15</v>
      </c>
      <c r="F18">
        <v>750.2</v>
      </c>
      <c r="G18">
        <v>760.6</v>
      </c>
      <c r="H18">
        <v>760</v>
      </c>
      <c r="I18">
        <v>760.6</v>
      </c>
      <c r="J18">
        <v>4062</v>
      </c>
      <c r="K18">
        <v>30943.18</v>
      </c>
      <c r="L18">
        <v>3275000</v>
      </c>
      <c r="M18">
        <v>2718000</v>
      </c>
      <c r="N18">
        <v>755.6</v>
      </c>
      <c r="O18" s="18">
        <f t="shared" si="1"/>
        <v>-2.6992452347447897E-2</v>
      </c>
      <c r="P18" s="11">
        <v>0.12596153846153846</v>
      </c>
      <c r="Q18" s="17">
        <f t="shared" si="0"/>
        <v>1.2596153846153846E-3</v>
      </c>
      <c r="R18" s="17">
        <f t="shared" si="2"/>
        <v>-2.825206773206328E-2</v>
      </c>
      <c r="S18" s="15">
        <f t="shared" si="3"/>
        <v>-0.7576915043026976</v>
      </c>
      <c r="T18" s="1"/>
      <c r="U18" s="11"/>
    </row>
    <row r="19" spans="1:21" x14ac:dyDescent="0.3">
      <c r="A19" t="s">
        <v>14</v>
      </c>
      <c r="B19" s="1">
        <v>43500</v>
      </c>
      <c r="C19" s="1">
        <v>43552</v>
      </c>
      <c r="D19">
        <v>807.95</v>
      </c>
      <c r="E19">
        <v>809.75</v>
      </c>
      <c r="F19">
        <v>768.15</v>
      </c>
      <c r="G19">
        <v>770.9</v>
      </c>
      <c r="H19">
        <v>769.55</v>
      </c>
      <c r="I19">
        <v>770.9</v>
      </c>
      <c r="J19">
        <v>125</v>
      </c>
      <c r="K19">
        <v>972.95</v>
      </c>
      <c r="L19">
        <v>76000</v>
      </c>
      <c r="M19">
        <v>25000</v>
      </c>
      <c r="N19">
        <v>763.95</v>
      </c>
      <c r="O19" s="18">
        <f t="shared" si="1"/>
        <v>1.3541940573231598E-2</v>
      </c>
      <c r="P19" s="11">
        <v>0.12269230769230768</v>
      </c>
      <c r="Q19" s="17">
        <f t="shared" si="0"/>
        <v>1.2269230769230768E-3</v>
      </c>
      <c r="R19" s="17">
        <f t="shared" si="2"/>
        <v>1.2315017496308521E-2</v>
      </c>
      <c r="S19" s="15">
        <f t="shared" si="3"/>
        <v>0.3302761490162473</v>
      </c>
      <c r="T19" s="1"/>
      <c r="U19" s="11"/>
    </row>
    <row r="20" spans="1:21" x14ac:dyDescent="0.3">
      <c r="A20" t="s">
        <v>14</v>
      </c>
      <c r="B20" s="1">
        <v>43507</v>
      </c>
      <c r="C20" s="1">
        <v>43552</v>
      </c>
      <c r="D20">
        <v>768</v>
      </c>
      <c r="E20">
        <v>774</v>
      </c>
      <c r="F20">
        <v>757</v>
      </c>
      <c r="G20">
        <v>768.85</v>
      </c>
      <c r="H20">
        <v>771.2</v>
      </c>
      <c r="I20">
        <v>768.85</v>
      </c>
      <c r="J20">
        <v>74</v>
      </c>
      <c r="K20">
        <v>566.98</v>
      </c>
      <c r="L20">
        <v>215000</v>
      </c>
      <c r="M20">
        <v>2000</v>
      </c>
      <c r="N20">
        <v>763.15</v>
      </c>
      <c r="O20" s="18">
        <f t="shared" si="1"/>
        <v>-2.6592294720456022E-3</v>
      </c>
      <c r="P20" s="11">
        <v>0.1225</v>
      </c>
      <c r="Q20" s="17">
        <f t="shared" si="0"/>
        <v>1.225E-3</v>
      </c>
      <c r="R20" s="17">
        <f t="shared" si="2"/>
        <v>-3.8842294720456022E-3</v>
      </c>
      <c r="S20" s="15">
        <f t="shared" si="3"/>
        <v>-0.10417105394346196</v>
      </c>
      <c r="T20" s="1"/>
      <c r="U20" s="11"/>
    </row>
    <row r="21" spans="1:21" x14ac:dyDescent="0.3">
      <c r="A21" t="s">
        <v>14</v>
      </c>
      <c r="B21" s="1">
        <v>43514</v>
      </c>
      <c r="C21" s="1">
        <v>43552</v>
      </c>
      <c r="D21">
        <v>734.95</v>
      </c>
      <c r="E21">
        <v>734.95</v>
      </c>
      <c r="F21">
        <v>721.35</v>
      </c>
      <c r="G21">
        <v>722.85</v>
      </c>
      <c r="H21">
        <v>722.9</v>
      </c>
      <c r="I21">
        <v>722.85</v>
      </c>
      <c r="J21">
        <v>307</v>
      </c>
      <c r="K21">
        <v>2234.09</v>
      </c>
      <c r="L21">
        <v>603000</v>
      </c>
      <c r="M21">
        <v>140000</v>
      </c>
      <c r="N21">
        <v>716.75</v>
      </c>
      <c r="O21" s="18">
        <f t="shared" si="1"/>
        <v>-5.9829615659751575E-2</v>
      </c>
      <c r="P21" s="11">
        <v>0.12365384615384614</v>
      </c>
      <c r="Q21" s="17">
        <f t="shared" si="0"/>
        <v>1.2365384615384614E-3</v>
      </c>
      <c r="R21" s="17">
        <f t="shared" si="2"/>
        <v>-6.1066154121290038E-2</v>
      </c>
      <c r="S21" s="15">
        <f t="shared" si="3"/>
        <v>-1.6377316739061041</v>
      </c>
      <c r="T21" s="1"/>
      <c r="U21" s="11"/>
    </row>
    <row r="22" spans="1:21" x14ac:dyDescent="0.3">
      <c r="A22" t="s">
        <v>14</v>
      </c>
      <c r="B22" s="1">
        <v>43521</v>
      </c>
      <c r="C22" s="1">
        <v>43552</v>
      </c>
      <c r="D22">
        <v>734.5</v>
      </c>
      <c r="E22">
        <v>735.35</v>
      </c>
      <c r="F22">
        <v>709.35</v>
      </c>
      <c r="G22">
        <v>713.8</v>
      </c>
      <c r="H22">
        <v>713.4</v>
      </c>
      <c r="I22">
        <v>713.8</v>
      </c>
      <c r="J22">
        <v>7009</v>
      </c>
      <c r="K22">
        <v>50401.35</v>
      </c>
      <c r="L22">
        <v>8511000</v>
      </c>
      <c r="M22">
        <v>5156000</v>
      </c>
      <c r="N22">
        <v>708.85</v>
      </c>
      <c r="O22" s="18">
        <f t="shared" si="1"/>
        <v>-1.2519886560143969E-2</v>
      </c>
      <c r="P22" s="11">
        <v>0.12346153846153846</v>
      </c>
      <c r="Q22" s="17">
        <f t="shared" si="0"/>
        <v>1.2346153846153846E-3</v>
      </c>
      <c r="R22" s="17">
        <f t="shared" si="2"/>
        <v>-1.3754501944759353E-2</v>
      </c>
      <c r="S22" s="15">
        <f t="shared" si="3"/>
        <v>-0.36888164676285051</v>
      </c>
      <c r="T22" s="1"/>
      <c r="U22" s="11"/>
    </row>
    <row r="23" spans="1:21" x14ac:dyDescent="0.3">
      <c r="A23" t="s">
        <v>14</v>
      </c>
      <c r="B23" s="1">
        <v>43529</v>
      </c>
      <c r="C23" s="1">
        <v>43580</v>
      </c>
      <c r="D23">
        <v>735.9</v>
      </c>
      <c r="E23">
        <v>745.25</v>
      </c>
      <c r="F23">
        <v>732</v>
      </c>
      <c r="G23">
        <v>742.25</v>
      </c>
      <c r="H23">
        <v>741.6</v>
      </c>
      <c r="I23">
        <v>742.25</v>
      </c>
      <c r="J23">
        <v>46</v>
      </c>
      <c r="K23">
        <v>340.2</v>
      </c>
      <c r="L23">
        <v>70000</v>
      </c>
      <c r="M23">
        <v>10000</v>
      </c>
      <c r="N23">
        <v>736.1</v>
      </c>
      <c r="O23" s="18">
        <f t="shared" si="1"/>
        <v>3.9857102829924412E-2</v>
      </c>
      <c r="P23" s="11">
        <v>0.12326923076923077</v>
      </c>
      <c r="Q23" s="17">
        <f t="shared" si="0"/>
        <v>1.2326923076923077E-3</v>
      </c>
      <c r="R23" s="17">
        <f t="shared" si="2"/>
        <v>3.8624410522232103E-2</v>
      </c>
      <c r="S23" s="15">
        <f t="shared" si="3"/>
        <v>1.0358671085225273</v>
      </c>
      <c r="T23" s="1"/>
      <c r="U23" s="11"/>
    </row>
    <row r="24" spans="1:21" x14ac:dyDescent="0.3">
      <c r="A24" t="s">
        <v>14</v>
      </c>
      <c r="B24" s="1">
        <v>43535</v>
      </c>
      <c r="C24" s="1">
        <v>43580</v>
      </c>
      <c r="D24">
        <v>749</v>
      </c>
      <c r="E24">
        <v>757.1</v>
      </c>
      <c r="F24">
        <v>749</v>
      </c>
      <c r="G24">
        <v>756.85</v>
      </c>
      <c r="H24">
        <v>757</v>
      </c>
      <c r="I24">
        <v>756.85</v>
      </c>
      <c r="J24">
        <v>35</v>
      </c>
      <c r="K24">
        <v>263.87</v>
      </c>
      <c r="L24">
        <v>106000</v>
      </c>
      <c r="M24">
        <v>12000</v>
      </c>
      <c r="N24">
        <v>750.75</v>
      </c>
      <c r="O24" s="18">
        <f t="shared" si="1"/>
        <v>1.9669922532839369E-2</v>
      </c>
      <c r="P24" s="11">
        <v>0.12153846153846154</v>
      </c>
      <c r="Q24" s="17">
        <f t="shared" si="0"/>
        <v>1.2153846153846154E-3</v>
      </c>
      <c r="R24" s="17">
        <f t="shared" si="2"/>
        <v>1.8454537917454755E-2</v>
      </c>
      <c r="S24" s="15">
        <f t="shared" si="3"/>
        <v>0.49493179502816809</v>
      </c>
      <c r="T24" s="1"/>
      <c r="U24" s="11"/>
    </row>
    <row r="25" spans="1:21" x14ac:dyDescent="0.3">
      <c r="A25" t="s">
        <v>14</v>
      </c>
      <c r="B25" s="1">
        <v>43542</v>
      </c>
      <c r="C25" s="1">
        <v>43580</v>
      </c>
      <c r="D25">
        <v>777.6</v>
      </c>
      <c r="E25">
        <v>786.75</v>
      </c>
      <c r="F25">
        <v>773.95</v>
      </c>
      <c r="G25">
        <v>784.75</v>
      </c>
      <c r="H25">
        <v>783</v>
      </c>
      <c r="I25">
        <v>784.75</v>
      </c>
      <c r="J25">
        <v>571</v>
      </c>
      <c r="K25">
        <v>4474</v>
      </c>
      <c r="L25">
        <v>1366000</v>
      </c>
      <c r="M25">
        <v>470000</v>
      </c>
      <c r="N25">
        <v>777.35</v>
      </c>
      <c r="O25" s="18">
        <f t="shared" si="1"/>
        <v>3.6863315055823451E-2</v>
      </c>
      <c r="P25" s="11">
        <v>0.12076923076923077</v>
      </c>
      <c r="Q25" s="17">
        <f t="shared" si="0"/>
        <v>1.2076923076923076E-3</v>
      </c>
      <c r="R25" s="17">
        <f t="shared" si="2"/>
        <v>3.5655622748131145E-2</v>
      </c>
      <c r="S25" s="15">
        <f t="shared" si="3"/>
        <v>0.95624726278779759</v>
      </c>
      <c r="T25" s="1"/>
      <c r="U25" s="11"/>
    </row>
    <row r="26" spans="1:21" x14ac:dyDescent="0.3">
      <c r="A26" t="s">
        <v>14</v>
      </c>
      <c r="B26" s="1">
        <v>43549</v>
      </c>
      <c r="C26" s="1">
        <v>43580</v>
      </c>
      <c r="D26">
        <v>766.1</v>
      </c>
      <c r="E26">
        <v>783</v>
      </c>
      <c r="F26">
        <v>765.05</v>
      </c>
      <c r="G26">
        <v>780.8</v>
      </c>
      <c r="H26">
        <v>781.8</v>
      </c>
      <c r="I26">
        <v>780.8</v>
      </c>
      <c r="J26">
        <v>4514</v>
      </c>
      <c r="K26">
        <v>35067.519999999997</v>
      </c>
      <c r="L26">
        <v>6222000</v>
      </c>
      <c r="M26">
        <v>4084000</v>
      </c>
      <c r="N26">
        <v>775.85</v>
      </c>
      <c r="O26" s="18">
        <f t="shared" si="1"/>
        <v>-5.0334501433578153E-3</v>
      </c>
      <c r="P26" s="11">
        <v>0.11769230769230769</v>
      </c>
      <c r="Q26" s="17">
        <f t="shared" si="0"/>
        <v>1.1769230769230769E-3</v>
      </c>
      <c r="R26" s="17">
        <f t="shared" si="2"/>
        <v>-6.2103732202808924E-3</v>
      </c>
      <c r="S26" s="15">
        <f t="shared" si="3"/>
        <v>-0.16655584547588673</v>
      </c>
      <c r="T26" s="1"/>
      <c r="U26" s="11"/>
    </row>
    <row r="27" spans="1:21" x14ac:dyDescent="0.3">
      <c r="A27" t="s">
        <v>14</v>
      </c>
      <c r="B27" s="1">
        <v>43556</v>
      </c>
      <c r="C27" s="1">
        <v>43615</v>
      </c>
      <c r="D27">
        <v>805.6</v>
      </c>
      <c r="E27">
        <v>817</v>
      </c>
      <c r="F27">
        <v>797.2</v>
      </c>
      <c r="G27">
        <v>803.7</v>
      </c>
      <c r="H27">
        <v>801.4</v>
      </c>
      <c r="I27">
        <v>803.7</v>
      </c>
      <c r="J27">
        <v>79</v>
      </c>
      <c r="K27">
        <v>638.71</v>
      </c>
      <c r="L27">
        <v>76000</v>
      </c>
      <c r="M27">
        <v>16000</v>
      </c>
      <c r="N27">
        <v>792.35</v>
      </c>
      <c r="O27" s="18">
        <f t="shared" si="1"/>
        <v>2.9328893442623068E-2</v>
      </c>
      <c r="P27" s="11">
        <v>0.11942307692307692</v>
      </c>
      <c r="Q27" s="17">
        <f t="shared" si="0"/>
        <v>1.1942307692307693E-3</v>
      </c>
      <c r="R27" s="17">
        <f t="shared" si="2"/>
        <v>2.8134662673392298E-2</v>
      </c>
      <c r="S27" s="15">
        <f t="shared" si="3"/>
        <v>0.75454282094398517</v>
      </c>
      <c r="T27" s="1"/>
      <c r="U27" s="11"/>
    </row>
    <row r="28" spans="1:21" x14ac:dyDescent="0.3">
      <c r="A28" t="s">
        <v>14</v>
      </c>
      <c r="B28" s="1">
        <v>43563</v>
      </c>
      <c r="C28" s="1">
        <v>43615</v>
      </c>
      <c r="D28">
        <v>798.05</v>
      </c>
      <c r="E28">
        <v>805</v>
      </c>
      <c r="F28">
        <v>786.8</v>
      </c>
      <c r="G28">
        <v>791.3</v>
      </c>
      <c r="H28">
        <v>791.65</v>
      </c>
      <c r="I28">
        <v>791.3</v>
      </c>
      <c r="J28">
        <v>18</v>
      </c>
      <c r="K28">
        <v>142.97</v>
      </c>
      <c r="L28">
        <v>93000</v>
      </c>
      <c r="M28">
        <v>0</v>
      </c>
      <c r="N28">
        <v>782.1</v>
      </c>
      <c r="O28" s="18">
        <f t="shared" si="1"/>
        <v>-1.5428642528306695E-2</v>
      </c>
      <c r="P28" s="11">
        <v>0.12134615384615384</v>
      </c>
      <c r="Q28" s="17">
        <f t="shared" si="0"/>
        <v>1.2134615384615385E-3</v>
      </c>
      <c r="R28" s="17">
        <f t="shared" si="2"/>
        <v>-1.6642104066768235E-2</v>
      </c>
      <c r="S28" s="15">
        <f t="shared" si="3"/>
        <v>-0.44632417650624018</v>
      </c>
      <c r="T28" s="1"/>
      <c r="U28" s="11"/>
    </row>
    <row r="29" spans="1:21" x14ac:dyDescent="0.3">
      <c r="A29" t="s">
        <v>14</v>
      </c>
      <c r="B29" s="1">
        <v>43570</v>
      </c>
      <c r="C29" s="1">
        <v>43615</v>
      </c>
      <c r="D29">
        <v>785.5</v>
      </c>
      <c r="E29">
        <v>788.75</v>
      </c>
      <c r="F29">
        <v>780.3</v>
      </c>
      <c r="G29">
        <v>784.8</v>
      </c>
      <c r="H29">
        <v>785.4</v>
      </c>
      <c r="I29">
        <v>784.8</v>
      </c>
      <c r="J29">
        <v>83</v>
      </c>
      <c r="K29">
        <v>650.53</v>
      </c>
      <c r="L29">
        <v>134000</v>
      </c>
      <c r="M29">
        <v>-13000</v>
      </c>
      <c r="N29">
        <v>777.6</v>
      </c>
      <c r="O29" s="18">
        <f t="shared" si="1"/>
        <v>-8.2143308479716935E-3</v>
      </c>
      <c r="P29" s="11">
        <v>0.12192307692307693</v>
      </c>
      <c r="Q29" s="17">
        <f t="shared" si="0"/>
        <v>1.2192307692307693E-3</v>
      </c>
      <c r="R29" s="17">
        <f t="shared" si="2"/>
        <v>-9.4335616172024628E-3</v>
      </c>
      <c r="S29" s="15">
        <f t="shared" si="3"/>
        <v>-0.25299845520893899</v>
      </c>
      <c r="T29" s="1"/>
      <c r="U29" s="11"/>
    </row>
    <row r="30" spans="1:21" x14ac:dyDescent="0.3">
      <c r="A30" t="s">
        <v>14</v>
      </c>
      <c r="B30" s="1">
        <v>43577</v>
      </c>
      <c r="C30" s="1">
        <v>43615</v>
      </c>
      <c r="D30">
        <v>791.7</v>
      </c>
      <c r="E30">
        <v>794.85</v>
      </c>
      <c r="F30">
        <v>780.3</v>
      </c>
      <c r="G30">
        <v>786.35</v>
      </c>
      <c r="H30">
        <v>786</v>
      </c>
      <c r="I30">
        <v>786.35</v>
      </c>
      <c r="J30">
        <v>3572</v>
      </c>
      <c r="K30">
        <v>28174.27</v>
      </c>
      <c r="L30">
        <v>3271000</v>
      </c>
      <c r="M30">
        <v>3053000</v>
      </c>
      <c r="N30">
        <v>780.15</v>
      </c>
      <c r="O30" s="18">
        <f t="shared" si="1"/>
        <v>1.9750254841998834E-3</v>
      </c>
      <c r="P30" s="11">
        <v>0.12288461538461538</v>
      </c>
      <c r="Q30" s="17">
        <f t="shared" si="0"/>
        <v>1.2288461538461539E-3</v>
      </c>
      <c r="R30" s="17">
        <f t="shared" si="2"/>
        <v>7.4617933035372942E-4</v>
      </c>
      <c r="S30" s="15">
        <f t="shared" si="3"/>
        <v>2.0011764967335609E-2</v>
      </c>
      <c r="T30" s="1"/>
      <c r="U30" s="11"/>
    </row>
    <row r="31" spans="1:21" x14ac:dyDescent="0.3">
      <c r="A31" t="s">
        <v>14</v>
      </c>
      <c r="B31" s="1">
        <v>43585</v>
      </c>
      <c r="C31" s="1">
        <v>43643</v>
      </c>
      <c r="D31">
        <v>844</v>
      </c>
      <c r="E31">
        <v>845.15</v>
      </c>
      <c r="F31">
        <v>822.3</v>
      </c>
      <c r="G31">
        <v>828.55</v>
      </c>
      <c r="H31">
        <v>827.45</v>
      </c>
      <c r="I31">
        <v>828.55</v>
      </c>
      <c r="J31">
        <v>116</v>
      </c>
      <c r="K31">
        <v>966.82</v>
      </c>
      <c r="L31">
        <v>79000</v>
      </c>
      <c r="M31">
        <v>2000</v>
      </c>
      <c r="N31">
        <v>819.05</v>
      </c>
      <c r="O31" s="18">
        <f t="shared" si="1"/>
        <v>5.3665670502956613E-2</v>
      </c>
      <c r="P31" s="11">
        <v>0.12442307692307691</v>
      </c>
      <c r="Q31" s="17">
        <f t="shared" si="0"/>
        <v>1.2442307692307692E-3</v>
      </c>
      <c r="R31" s="17">
        <f t="shared" si="2"/>
        <v>5.2421439733725844E-2</v>
      </c>
      <c r="S31" s="15">
        <f t="shared" si="3"/>
        <v>1.405889292997925</v>
      </c>
      <c r="T31" s="1"/>
      <c r="U31" s="11"/>
    </row>
    <row r="32" spans="1:21" x14ac:dyDescent="0.3">
      <c r="A32" t="s">
        <v>14</v>
      </c>
      <c r="B32" s="1">
        <v>43591</v>
      </c>
      <c r="C32" s="1">
        <v>43643</v>
      </c>
      <c r="D32">
        <v>785</v>
      </c>
      <c r="E32">
        <v>793.9</v>
      </c>
      <c r="F32">
        <v>784.75</v>
      </c>
      <c r="G32">
        <v>787</v>
      </c>
      <c r="H32">
        <v>784.75</v>
      </c>
      <c r="I32">
        <v>787</v>
      </c>
      <c r="J32">
        <v>35</v>
      </c>
      <c r="K32">
        <v>276.44</v>
      </c>
      <c r="L32">
        <v>78000</v>
      </c>
      <c r="M32">
        <v>3000</v>
      </c>
      <c r="N32">
        <v>778.9</v>
      </c>
      <c r="O32" s="18">
        <f t="shared" si="1"/>
        <v>-5.0147848651258167E-2</v>
      </c>
      <c r="P32" s="11">
        <v>0.12384615384615386</v>
      </c>
      <c r="Q32" s="17">
        <f t="shared" si="0"/>
        <v>1.2384615384615385E-3</v>
      </c>
      <c r="R32" s="17">
        <f t="shared" si="2"/>
        <v>-5.1386310189719703E-2</v>
      </c>
      <c r="S32" s="15">
        <f t="shared" si="3"/>
        <v>-1.378128179412031</v>
      </c>
      <c r="T32" s="1"/>
      <c r="U32" s="11"/>
    </row>
    <row r="33" spans="1:21" x14ac:dyDescent="0.3">
      <c r="A33" t="s">
        <v>14</v>
      </c>
      <c r="B33" s="1">
        <v>43598</v>
      </c>
      <c r="C33" s="1">
        <v>43643</v>
      </c>
      <c r="D33">
        <v>749</v>
      </c>
      <c r="E33">
        <v>753</v>
      </c>
      <c r="F33">
        <v>708.05</v>
      </c>
      <c r="G33">
        <v>724.45</v>
      </c>
      <c r="H33">
        <v>725.35</v>
      </c>
      <c r="I33">
        <v>724.45</v>
      </c>
      <c r="J33">
        <v>197</v>
      </c>
      <c r="K33">
        <v>1442.93</v>
      </c>
      <c r="L33">
        <v>154000</v>
      </c>
      <c r="M33">
        <v>43000</v>
      </c>
      <c r="N33">
        <v>717.2</v>
      </c>
      <c r="O33" s="18">
        <f t="shared" si="1"/>
        <v>-7.9479034307496768E-2</v>
      </c>
      <c r="P33" s="11">
        <v>0.12211538461538461</v>
      </c>
      <c r="Q33" s="17">
        <f t="shared" si="0"/>
        <v>1.2211538461538462E-3</v>
      </c>
      <c r="R33" s="17">
        <f t="shared" si="2"/>
        <v>-8.0700188153650612E-2</v>
      </c>
      <c r="S33" s="15">
        <f t="shared" si="3"/>
        <v>-2.1642963460071218</v>
      </c>
      <c r="T33" s="1"/>
      <c r="U33" s="11"/>
    </row>
    <row r="34" spans="1:21" x14ac:dyDescent="0.3">
      <c r="A34" t="s">
        <v>14</v>
      </c>
      <c r="B34" s="1">
        <v>43605</v>
      </c>
      <c r="C34" s="1">
        <v>43643</v>
      </c>
      <c r="D34">
        <v>681.95</v>
      </c>
      <c r="E34">
        <v>689.8</v>
      </c>
      <c r="F34">
        <v>663.55</v>
      </c>
      <c r="G34">
        <v>671.15</v>
      </c>
      <c r="H34">
        <v>671</v>
      </c>
      <c r="I34">
        <v>671.15</v>
      </c>
      <c r="J34">
        <v>627</v>
      </c>
      <c r="K34">
        <v>4221.8500000000004</v>
      </c>
      <c r="L34">
        <v>580000</v>
      </c>
      <c r="M34">
        <v>105000</v>
      </c>
      <c r="N34">
        <v>664.25</v>
      </c>
      <c r="O34" s="18">
        <f t="shared" si="1"/>
        <v>-7.3573055421354214E-2</v>
      </c>
      <c r="P34" s="11">
        <v>0.1201923076923077</v>
      </c>
      <c r="Q34" s="17">
        <f t="shared" si="0"/>
        <v>1.201923076923077E-3</v>
      </c>
      <c r="R34" s="17">
        <f t="shared" si="2"/>
        <v>-7.4774978498277286E-2</v>
      </c>
      <c r="S34" s="15">
        <f t="shared" si="3"/>
        <v>-2.0053882951109543</v>
      </c>
      <c r="T34" s="1"/>
      <c r="U34" s="11"/>
    </row>
    <row r="35" spans="1:21" x14ac:dyDescent="0.3">
      <c r="A35" t="s">
        <v>14</v>
      </c>
      <c r="B35" s="1">
        <v>43612</v>
      </c>
      <c r="C35" s="1">
        <v>43643</v>
      </c>
      <c r="D35">
        <v>687.95</v>
      </c>
      <c r="E35">
        <v>689.45</v>
      </c>
      <c r="F35">
        <v>676.95</v>
      </c>
      <c r="G35">
        <v>684.75</v>
      </c>
      <c r="H35">
        <v>683.15</v>
      </c>
      <c r="I35">
        <v>684.75</v>
      </c>
      <c r="J35">
        <v>4024</v>
      </c>
      <c r="K35">
        <v>27475.35</v>
      </c>
      <c r="L35">
        <v>5705000</v>
      </c>
      <c r="M35">
        <v>3140000</v>
      </c>
      <c r="N35">
        <v>681.7</v>
      </c>
      <c r="O35" s="18">
        <f t="shared" si="1"/>
        <v>2.0263726439693097E-2</v>
      </c>
      <c r="P35" s="11">
        <v>0.11769230769230769</v>
      </c>
      <c r="Q35" s="17">
        <f t="shared" si="0"/>
        <v>1.1769230769230769E-3</v>
      </c>
      <c r="R35" s="17">
        <f t="shared" si="2"/>
        <v>1.9086803362770022E-2</v>
      </c>
      <c r="S35" s="15">
        <f t="shared" si="3"/>
        <v>0.51188850633591609</v>
      </c>
      <c r="T35" s="1"/>
      <c r="U35" s="11"/>
    </row>
    <row r="36" spans="1:21" x14ac:dyDescent="0.3">
      <c r="A36" t="s">
        <v>14</v>
      </c>
      <c r="B36" s="1">
        <v>43619</v>
      </c>
      <c r="C36" s="1">
        <v>43671</v>
      </c>
      <c r="D36">
        <v>661.55</v>
      </c>
      <c r="E36">
        <v>665</v>
      </c>
      <c r="F36">
        <v>644.5</v>
      </c>
      <c r="G36">
        <v>663.8</v>
      </c>
      <c r="H36">
        <v>663.4</v>
      </c>
      <c r="I36">
        <v>663.8</v>
      </c>
      <c r="J36">
        <v>202</v>
      </c>
      <c r="K36">
        <v>1320.27</v>
      </c>
      <c r="L36">
        <v>86000</v>
      </c>
      <c r="M36">
        <v>15000</v>
      </c>
      <c r="N36">
        <v>656.85</v>
      </c>
      <c r="O36" s="18">
        <f t="shared" si="1"/>
        <v>-3.0595107703541506E-2</v>
      </c>
      <c r="P36" s="11">
        <v>0.11384615384615385</v>
      </c>
      <c r="Q36" s="17">
        <f t="shared" si="0"/>
        <v>1.1384615384615385E-3</v>
      </c>
      <c r="R36" s="17">
        <f t="shared" si="2"/>
        <v>-3.1733569242003046E-2</v>
      </c>
      <c r="S36" s="15">
        <f t="shared" si="3"/>
        <v>-0.85106180701171363</v>
      </c>
      <c r="T36" s="1"/>
      <c r="U36" s="11"/>
    </row>
    <row r="37" spans="1:21" x14ac:dyDescent="0.3">
      <c r="A37" t="s">
        <v>14</v>
      </c>
      <c r="B37" s="1">
        <v>43626</v>
      </c>
      <c r="C37" s="1">
        <v>43671</v>
      </c>
      <c r="D37">
        <v>627.04999999999995</v>
      </c>
      <c r="E37">
        <v>635.20000000000005</v>
      </c>
      <c r="F37">
        <v>624</v>
      </c>
      <c r="G37">
        <v>633.1</v>
      </c>
      <c r="H37">
        <v>633</v>
      </c>
      <c r="I37">
        <v>633.1</v>
      </c>
      <c r="J37">
        <v>66</v>
      </c>
      <c r="K37">
        <v>416.18</v>
      </c>
      <c r="L37">
        <v>147000</v>
      </c>
      <c r="M37">
        <v>16000</v>
      </c>
      <c r="N37">
        <v>627.15</v>
      </c>
      <c r="O37" s="18">
        <f t="shared" si="1"/>
        <v>-4.6248870141608819E-2</v>
      </c>
      <c r="P37" s="11">
        <v>0.115</v>
      </c>
      <c r="Q37" s="17">
        <f t="shared" si="0"/>
        <v>1.15E-3</v>
      </c>
      <c r="R37" s="17">
        <f t="shared" si="2"/>
        <v>-4.7398870141608818E-2</v>
      </c>
      <c r="S37" s="15">
        <f t="shared" si="3"/>
        <v>-1.2711891235870607</v>
      </c>
      <c r="T37" s="1"/>
      <c r="U37" s="11"/>
    </row>
    <row r="38" spans="1:21" x14ac:dyDescent="0.3">
      <c r="A38" t="s">
        <v>14</v>
      </c>
      <c r="B38" s="1">
        <v>43633</v>
      </c>
      <c r="C38" s="1">
        <v>43671</v>
      </c>
      <c r="D38">
        <v>621.15</v>
      </c>
      <c r="E38">
        <v>631.79999999999995</v>
      </c>
      <c r="F38">
        <v>621.15</v>
      </c>
      <c r="G38">
        <v>628.20000000000005</v>
      </c>
      <c r="H38">
        <v>628</v>
      </c>
      <c r="I38">
        <v>628.20000000000005</v>
      </c>
      <c r="J38">
        <v>242</v>
      </c>
      <c r="K38">
        <v>1521</v>
      </c>
      <c r="L38">
        <v>323000</v>
      </c>
      <c r="M38">
        <v>44000</v>
      </c>
      <c r="N38">
        <v>623.29999999999995</v>
      </c>
      <c r="O38" s="18">
        <f t="shared" si="1"/>
        <v>-7.7396935713157115E-3</v>
      </c>
      <c r="P38" s="11">
        <v>0.11480769230769231</v>
      </c>
      <c r="Q38" s="17">
        <f t="shared" si="0"/>
        <v>1.1480769230769231E-3</v>
      </c>
      <c r="R38" s="17">
        <f t="shared" si="2"/>
        <v>-8.8877704943926342E-3</v>
      </c>
      <c r="S38" s="15">
        <f t="shared" si="3"/>
        <v>-0.2383608966132717</v>
      </c>
      <c r="T38" s="1"/>
      <c r="U38" s="11"/>
    </row>
    <row r="39" spans="1:21" x14ac:dyDescent="0.3">
      <c r="A39" t="s">
        <v>14</v>
      </c>
      <c r="B39" s="1">
        <v>43640</v>
      </c>
      <c r="C39" s="1">
        <v>43671</v>
      </c>
      <c r="D39">
        <v>610.95000000000005</v>
      </c>
      <c r="E39">
        <v>612.04999999999995</v>
      </c>
      <c r="F39">
        <v>586.6</v>
      </c>
      <c r="G39">
        <v>591.35</v>
      </c>
      <c r="H39">
        <v>589</v>
      </c>
      <c r="I39">
        <v>591.35</v>
      </c>
      <c r="J39">
        <v>4323</v>
      </c>
      <c r="K39">
        <v>25566.06</v>
      </c>
      <c r="L39">
        <v>4653000</v>
      </c>
      <c r="M39">
        <v>2855000</v>
      </c>
      <c r="N39">
        <v>586.29999999999995</v>
      </c>
      <c r="O39" s="18">
        <f t="shared" si="1"/>
        <v>-5.8659662527857405E-2</v>
      </c>
      <c r="P39" s="11">
        <v>0.11557692307692308</v>
      </c>
      <c r="Q39" s="17">
        <f t="shared" si="0"/>
        <v>1.1557692307692308E-3</v>
      </c>
      <c r="R39" s="17">
        <f t="shared" si="2"/>
        <v>-5.9815431758626636E-2</v>
      </c>
      <c r="S39" s="15">
        <f t="shared" si="3"/>
        <v>-1.604188581859926</v>
      </c>
      <c r="T39" s="1"/>
      <c r="U39" s="11"/>
    </row>
    <row r="40" spans="1:21" x14ac:dyDescent="0.3">
      <c r="A40" t="s">
        <v>14</v>
      </c>
      <c r="B40" s="1">
        <v>43647</v>
      </c>
      <c r="C40" s="1">
        <v>43706</v>
      </c>
      <c r="D40">
        <v>620.6</v>
      </c>
      <c r="E40">
        <v>623.70000000000005</v>
      </c>
      <c r="F40">
        <v>616.29999999999995</v>
      </c>
      <c r="G40">
        <v>622.9</v>
      </c>
      <c r="H40">
        <v>621.35</v>
      </c>
      <c r="I40">
        <v>622.9</v>
      </c>
      <c r="J40">
        <v>34</v>
      </c>
      <c r="K40">
        <v>211.01</v>
      </c>
      <c r="L40">
        <v>78000</v>
      </c>
      <c r="M40">
        <v>1000</v>
      </c>
      <c r="N40">
        <v>615.35</v>
      </c>
      <c r="O40" s="18">
        <f t="shared" si="1"/>
        <v>5.3352498520334746E-2</v>
      </c>
      <c r="P40" s="11">
        <v>0.11326923076923076</v>
      </c>
      <c r="Q40" s="17">
        <f t="shared" si="0"/>
        <v>1.1326923076923076E-3</v>
      </c>
      <c r="R40" s="17">
        <f t="shared" si="2"/>
        <v>5.2219806212642439E-2</v>
      </c>
      <c r="S40" s="15">
        <f t="shared" si="3"/>
        <v>1.4004816885933049</v>
      </c>
      <c r="T40" s="1"/>
      <c r="U40" s="11"/>
    </row>
    <row r="41" spans="1:21" x14ac:dyDescent="0.3">
      <c r="A41" t="s">
        <v>14</v>
      </c>
      <c r="B41" s="1">
        <v>43654</v>
      </c>
      <c r="C41" s="1">
        <v>43706</v>
      </c>
      <c r="D41">
        <v>599.75</v>
      </c>
      <c r="E41">
        <v>606.79999999999995</v>
      </c>
      <c r="F41">
        <v>589</v>
      </c>
      <c r="G41">
        <v>592.79999999999995</v>
      </c>
      <c r="H41">
        <v>593.29999999999995</v>
      </c>
      <c r="I41">
        <v>592.79999999999995</v>
      </c>
      <c r="J41">
        <v>83</v>
      </c>
      <c r="K41">
        <v>494.02</v>
      </c>
      <c r="L41">
        <v>222000</v>
      </c>
      <c r="M41">
        <v>35000</v>
      </c>
      <c r="N41">
        <v>586.79999999999995</v>
      </c>
      <c r="O41" s="18">
        <f t="shared" si="1"/>
        <v>-4.8322363140150947E-2</v>
      </c>
      <c r="P41" s="11">
        <v>0.11249999999999999</v>
      </c>
      <c r="Q41" s="17">
        <f t="shared" si="0"/>
        <v>1.1249999999999999E-3</v>
      </c>
      <c r="R41" s="17">
        <f t="shared" si="2"/>
        <v>-4.9447363140150948E-2</v>
      </c>
      <c r="S41" s="15">
        <f t="shared" si="3"/>
        <v>-1.3261276065448027</v>
      </c>
      <c r="T41" s="1"/>
      <c r="U41" s="11"/>
    </row>
    <row r="42" spans="1:21" x14ac:dyDescent="0.3">
      <c r="A42" t="s">
        <v>14</v>
      </c>
      <c r="B42" s="1">
        <v>43661</v>
      </c>
      <c r="C42" s="1">
        <v>43706</v>
      </c>
      <c r="D42">
        <v>603.70000000000005</v>
      </c>
      <c r="E42">
        <v>608</v>
      </c>
      <c r="F42">
        <v>575.29999999999995</v>
      </c>
      <c r="G42">
        <v>580.54999999999995</v>
      </c>
      <c r="H42">
        <v>581.4</v>
      </c>
      <c r="I42">
        <v>580.54999999999995</v>
      </c>
      <c r="J42">
        <v>561</v>
      </c>
      <c r="K42">
        <v>3279.54</v>
      </c>
      <c r="L42">
        <v>639000</v>
      </c>
      <c r="M42">
        <v>216000</v>
      </c>
      <c r="N42">
        <v>575.6</v>
      </c>
      <c r="O42" s="18">
        <f t="shared" si="1"/>
        <v>-2.0664642375168692E-2</v>
      </c>
      <c r="P42" s="11">
        <v>0.1101923076923077</v>
      </c>
      <c r="Q42" s="17">
        <f t="shared" si="0"/>
        <v>1.1019230769230769E-3</v>
      </c>
      <c r="R42" s="17">
        <f t="shared" si="2"/>
        <v>-2.1766565452091768E-2</v>
      </c>
      <c r="S42" s="15">
        <f t="shared" si="3"/>
        <v>-0.58375697939380822</v>
      </c>
      <c r="T42" s="1"/>
      <c r="U42" s="11"/>
    </row>
    <row r="43" spans="1:21" x14ac:dyDescent="0.3">
      <c r="A43" t="s">
        <v>14</v>
      </c>
      <c r="B43" s="1">
        <v>43668</v>
      </c>
      <c r="C43" s="1">
        <v>43706</v>
      </c>
      <c r="D43">
        <v>552.20000000000005</v>
      </c>
      <c r="E43">
        <v>579.15</v>
      </c>
      <c r="F43">
        <v>549.04999999999995</v>
      </c>
      <c r="G43">
        <v>573.15</v>
      </c>
      <c r="H43">
        <v>573.04999999999995</v>
      </c>
      <c r="I43">
        <v>573.15</v>
      </c>
      <c r="J43">
        <v>6630</v>
      </c>
      <c r="K43">
        <v>37784.550000000003</v>
      </c>
      <c r="L43">
        <v>5772000</v>
      </c>
      <c r="M43">
        <v>3525000</v>
      </c>
      <c r="N43">
        <v>570.15</v>
      </c>
      <c r="O43" s="18">
        <f t="shared" si="1"/>
        <v>-1.2746533459650293E-2</v>
      </c>
      <c r="P43" s="11">
        <v>0.11038461538461539</v>
      </c>
      <c r="Q43" s="17">
        <f t="shared" si="0"/>
        <v>1.1038461538461538E-3</v>
      </c>
      <c r="R43" s="17">
        <f t="shared" si="2"/>
        <v>-1.3850379613496446E-2</v>
      </c>
      <c r="S43" s="15">
        <f t="shared" si="3"/>
        <v>-0.37145298758446399</v>
      </c>
      <c r="T43" s="1"/>
      <c r="U43" s="11"/>
    </row>
    <row r="44" spans="1:21" x14ac:dyDescent="0.3">
      <c r="A44" t="s">
        <v>14</v>
      </c>
      <c r="B44" s="1">
        <v>43675</v>
      </c>
      <c r="C44" s="1">
        <v>43734</v>
      </c>
      <c r="D44">
        <v>567</v>
      </c>
      <c r="E44">
        <v>567</v>
      </c>
      <c r="F44">
        <v>551.45000000000005</v>
      </c>
      <c r="G44">
        <v>555</v>
      </c>
      <c r="H44">
        <v>555</v>
      </c>
      <c r="I44">
        <v>555</v>
      </c>
      <c r="J44">
        <v>60</v>
      </c>
      <c r="K44">
        <v>333.91</v>
      </c>
      <c r="L44">
        <v>125000</v>
      </c>
      <c r="M44">
        <v>16000</v>
      </c>
      <c r="N44">
        <v>551.15</v>
      </c>
      <c r="O44" s="18">
        <f t="shared" si="1"/>
        <v>-3.1667102852656337E-2</v>
      </c>
      <c r="P44" s="11">
        <v>0.10865384615384616</v>
      </c>
      <c r="Q44" s="17">
        <f t="shared" si="0"/>
        <v>1.0865384615384615E-3</v>
      </c>
      <c r="R44" s="17">
        <f t="shared" si="2"/>
        <v>-3.2753641314194795E-2</v>
      </c>
      <c r="S44" s="15">
        <f t="shared" si="3"/>
        <v>-0.87841909463420409</v>
      </c>
      <c r="T44" s="1"/>
      <c r="U44" s="11"/>
    </row>
    <row r="45" spans="1:21" x14ac:dyDescent="0.3">
      <c r="A45" t="s">
        <v>14</v>
      </c>
      <c r="B45" s="1">
        <v>43682</v>
      </c>
      <c r="C45" s="1">
        <v>43734</v>
      </c>
      <c r="D45">
        <v>551.1</v>
      </c>
      <c r="E45">
        <v>560</v>
      </c>
      <c r="F45">
        <v>541.1</v>
      </c>
      <c r="G45">
        <v>554.54999999999995</v>
      </c>
      <c r="H45">
        <v>554.5</v>
      </c>
      <c r="I45">
        <v>554.54999999999995</v>
      </c>
      <c r="J45">
        <v>130</v>
      </c>
      <c r="K45">
        <v>715.64</v>
      </c>
      <c r="L45">
        <v>197000</v>
      </c>
      <c r="M45">
        <v>29000</v>
      </c>
      <c r="N45">
        <v>548.15</v>
      </c>
      <c r="O45" s="18">
        <f t="shared" si="1"/>
        <v>-8.1081081081089273E-4</v>
      </c>
      <c r="P45" s="11">
        <v>0.10423076923076922</v>
      </c>
      <c r="Q45" s="17">
        <f t="shared" si="0"/>
        <v>1.0423076923076922E-3</v>
      </c>
      <c r="R45" s="17">
        <f t="shared" si="2"/>
        <v>-1.8531185031185849E-3</v>
      </c>
      <c r="S45" s="15">
        <f t="shared" si="3"/>
        <v>-4.9698739207168871E-2</v>
      </c>
      <c r="T45" s="1"/>
      <c r="U45" s="11"/>
    </row>
    <row r="46" spans="1:21" x14ac:dyDescent="0.3">
      <c r="A46" t="s">
        <v>14</v>
      </c>
      <c r="B46" s="1">
        <v>43690</v>
      </c>
      <c r="C46" s="1">
        <v>43734</v>
      </c>
      <c r="D46">
        <v>599.04999999999995</v>
      </c>
      <c r="E46">
        <v>621.45000000000005</v>
      </c>
      <c r="F46">
        <v>599</v>
      </c>
      <c r="G46">
        <v>607.04999999999995</v>
      </c>
      <c r="H46">
        <v>605.15</v>
      </c>
      <c r="I46">
        <v>607.04999999999995</v>
      </c>
      <c r="J46">
        <v>414</v>
      </c>
      <c r="K46">
        <v>2529.58</v>
      </c>
      <c r="L46">
        <v>313000</v>
      </c>
      <c r="M46">
        <v>99000</v>
      </c>
      <c r="N46">
        <v>602.79999999999995</v>
      </c>
      <c r="O46" s="18">
        <f t="shared" si="1"/>
        <v>9.4671355152826625E-2</v>
      </c>
      <c r="P46" s="11">
        <v>0.1053846153846154</v>
      </c>
      <c r="Q46" s="17">
        <f t="shared" si="0"/>
        <v>1.0538461538461539E-3</v>
      </c>
      <c r="R46" s="17">
        <f t="shared" si="2"/>
        <v>9.361750899898047E-2</v>
      </c>
      <c r="S46" s="15">
        <f t="shared" si="3"/>
        <v>2.510725653613195</v>
      </c>
      <c r="T46" s="1"/>
      <c r="U46" s="11"/>
    </row>
    <row r="47" spans="1:21" x14ac:dyDescent="0.3">
      <c r="A47" t="s">
        <v>14</v>
      </c>
      <c r="B47" s="1">
        <v>43696</v>
      </c>
      <c r="C47" s="1">
        <v>43734</v>
      </c>
      <c r="D47">
        <v>611</v>
      </c>
      <c r="E47">
        <v>615.1</v>
      </c>
      <c r="F47">
        <v>601.15</v>
      </c>
      <c r="G47">
        <v>605.75</v>
      </c>
      <c r="H47">
        <v>606.29999999999995</v>
      </c>
      <c r="I47">
        <v>605.75</v>
      </c>
      <c r="J47">
        <v>238</v>
      </c>
      <c r="K47">
        <v>1444.84</v>
      </c>
      <c r="L47">
        <v>464000</v>
      </c>
      <c r="M47">
        <v>79000</v>
      </c>
      <c r="N47">
        <v>603.79999999999995</v>
      </c>
      <c r="O47" s="18">
        <f t="shared" si="1"/>
        <v>-2.1415039947285308E-3</v>
      </c>
      <c r="P47" s="11">
        <v>0.10403846153846154</v>
      </c>
      <c r="Q47" s="17">
        <f t="shared" si="0"/>
        <v>1.0403846153846153E-3</v>
      </c>
      <c r="R47" s="17">
        <f t="shared" si="2"/>
        <v>-3.1818886101131461E-3</v>
      </c>
      <c r="S47" s="15">
        <f t="shared" si="3"/>
        <v>-8.5334991774217273E-2</v>
      </c>
      <c r="T47" s="1"/>
      <c r="U47" s="11"/>
    </row>
    <row r="48" spans="1:21" x14ac:dyDescent="0.3">
      <c r="A48" t="s">
        <v>14</v>
      </c>
      <c r="B48" s="1">
        <v>43703</v>
      </c>
      <c r="C48" s="1">
        <v>43734</v>
      </c>
      <c r="D48">
        <v>610</v>
      </c>
      <c r="E48">
        <v>610</v>
      </c>
      <c r="F48">
        <v>591.5</v>
      </c>
      <c r="G48">
        <v>593.54999999999995</v>
      </c>
      <c r="H48">
        <v>595.35</v>
      </c>
      <c r="I48">
        <v>593.54999999999995</v>
      </c>
      <c r="J48">
        <v>4486</v>
      </c>
      <c r="K48">
        <v>26898.67</v>
      </c>
      <c r="L48">
        <v>5345000</v>
      </c>
      <c r="M48">
        <v>2965000</v>
      </c>
      <c r="N48">
        <v>590</v>
      </c>
      <c r="O48" s="18">
        <f t="shared" si="1"/>
        <v>-2.0140321914981503E-2</v>
      </c>
      <c r="P48" s="11">
        <v>0.10423076923076922</v>
      </c>
      <c r="Q48" s="17">
        <f t="shared" si="0"/>
        <v>1.0423076923076922E-3</v>
      </c>
      <c r="R48" s="17">
        <f t="shared" si="2"/>
        <v>-2.1182629607289196E-2</v>
      </c>
      <c r="S48" s="15">
        <f t="shared" si="3"/>
        <v>-0.56809641844440206</v>
      </c>
      <c r="T48" s="1"/>
      <c r="U48" s="11"/>
    </row>
    <row r="49" spans="1:21" x14ac:dyDescent="0.3">
      <c r="A49" t="s">
        <v>14</v>
      </c>
      <c r="B49" s="1">
        <v>43711</v>
      </c>
      <c r="C49" s="1">
        <v>43769</v>
      </c>
      <c r="D49">
        <v>611.20000000000005</v>
      </c>
      <c r="E49">
        <v>620</v>
      </c>
      <c r="F49">
        <v>605.5</v>
      </c>
      <c r="G49">
        <v>607.5</v>
      </c>
      <c r="H49">
        <v>605.5</v>
      </c>
      <c r="I49">
        <v>607.5</v>
      </c>
      <c r="J49">
        <v>102</v>
      </c>
      <c r="K49">
        <v>625.66</v>
      </c>
      <c r="L49">
        <v>89000</v>
      </c>
      <c r="M49">
        <v>12000</v>
      </c>
      <c r="N49">
        <v>605.04999999999995</v>
      </c>
      <c r="O49" s="18">
        <f t="shared" si="1"/>
        <v>2.3502653525398109E-2</v>
      </c>
      <c r="P49" s="11">
        <v>0.10230769230769231</v>
      </c>
      <c r="Q49" s="17">
        <f t="shared" si="0"/>
        <v>1.023076923076923E-3</v>
      </c>
      <c r="R49" s="17">
        <f t="shared" si="2"/>
        <v>2.2479576602321187E-2</v>
      </c>
      <c r="S49" s="15">
        <f t="shared" si="3"/>
        <v>0.60287920776043513</v>
      </c>
      <c r="T49" s="1"/>
      <c r="U49" s="11"/>
    </row>
    <row r="50" spans="1:21" x14ac:dyDescent="0.3">
      <c r="A50" t="s">
        <v>14</v>
      </c>
      <c r="B50" s="1">
        <v>43717</v>
      </c>
      <c r="C50" s="1">
        <v>43769</v>
      </c>
      <c r="D50">
        <v>624.54999999999995</v>
      </c>
      <c r="E50">
        <v>630.54999999999995</v>
      </c>
      <c r="F50">
        <v>621.04999999999995</v>
      </c>
      <c r="G50">
        <v>628.29999999999995</v>
      </c>
      <c r="H50">
        <v>627</v>
      </c>
      <c r="I50">
        <v>628.29999999999995</v>
      </c>
      <c r="J50">
        <v>102</v>
      </c>
      <c r="K50">
        <v>638.80999999999995</v>
      </c>
      <c r="L50">
        <v>148000</v>
      </c>
      <c r="M50">
        <v>12000</v>
      </c>
      <c r="N50">
        <v>625.75</v>
      </c>
      <c r="O50" s="18">
        <f t="shared" si="1"/>
        <v>3.4238683127571945E-2</v>
      </c>
      <c r="P50" s="11">
        <v>0.10250000000000001</v>
      </c>
      <c r="Q50" s="17">
        <f t="shared" si="0"/>
        <v>1.0250000000000001E-3</v>
      </c>
      <c r="R50" s="17">
        <f t="shared" si="2"/>
        <v>3.3213683127571947E-2</v>
      </c>
      <c r="S50" s="15">
        <f t="shared" si="3"/>
        <v>0.89075694462542021</v>
      </c>
      <c r="T50" s="1"/>
      <c r="U50" s="11"/>
    </row>
    <row r="51" spans="1:21" x14ac:dyDescent="0.3">
      <c r="A51" t="s">
        <v>14</v>
      </c>
      <c r="B51" s="1">
        <v>43724</v>
      </c>
      <c r="C51" s="1">
        <v>43769</v>
      </c>
      <c r="D51">
        <v>633.29999999999995</v>
      </c>
      <c r="E51">
        <v>641.9</v>
      </c>
      <c r="F51">
        <v>632.70000000000005</v>
      </c>
      <c r="G51">
        <v>639.54999999999995</v>
      </c>
      <c r="H51">
        <v>640.1</v>
      </c>
      <c r="I51">
        <v>639.54999999999995</v>
      </c>
      <c r="J51">
        <v>209</v>
      </c>
      <c r="K51">
        <v>1336.18</v>
      </c>
      <c r="L51">
        <v>258000</v>
      </c>
      <c r="M51">
        <v>84000</v>
      </c>
      <c r="N51">
        <v>636.6</v>
      </c>
      <c r="O51" s="18">
        <f t="shared" si="1"/>
        <v>1.7905459175553081E-2</v>
      </c>
      <c r="P51" s="11">
        <v>0.10230769230769231</v>
      </c>
      <c r="Q51" s="17">
        <f t="shared" si="0"/>
        <v>1.023076923076923E-3</v>
      </c>
      <c r="R51" s="17">
        <f t="shared" si="2"/>
        <v>1.6882382252476159E-2</v>
      </c>
      <c r="S51" s="15">
        <f t="shared" si="3"/>
        <v>0.45276819121365025</v>
      </c>
      <c r="T51" s="1"/>
      <c r="U51" s="11"/>
    </row>
    <row r="52" spans="1:21" x14ac:dyDescent="0.3">
      <c r="A52" t="s">
        <v>14</v>
      </c>
      <c r="B52" s="1">
        <v>43731</v>
      </c>
      <c r="C52" s="1">
        <v>43769</v>
      </c>
      <c r="D52">
        <v>626</v>
      </c>
      <c r="E52">
        <v>630.29999999999995</v>
      </c>
      <c r="F52">
        <v>615.54999999999995</v>
      </c>
      <c r="G52">
        <v>619.04999999999995</v>
      </c>
      <c r="H52">
        <v>619.15</v>
      </c>
      <c r="I52">
        <v>619.04999999999995</v>
      </c>
      <c r="J52">
        <v>2741</v>
      </c>
      <c r="K52">
        <v>17006.13</v>
      </c>
      <c r="L52">
        <v>2906000</v>
      </c>
      <c r="M52">
        <v>1813000</v>
      </c>
      <c r="N52">
        <v>616.95000000000005</v>
      </c>
      <c r="O52" s="18">
        <f t="shared" si="1"/>
        <v>-3.2053787819560628E-2</v>
      </c>
      <c r="P52" s="11">
        <v>0.10403846153846154</v>
      </c>
      <c r="Q52" s="17">
        <f t="shared" si="0"/>
        <v>1.0403846153846153E-3</v>
      </c>
      <c r="R52" s="17">
        <f t="shared" si="2"/>
        <v>-3.3094172434945245E-2</v>
      </c>
      <c r="S52" s="15">
        <f t="shared" si="3"/>
        <v>-0.88755179032183573</v>
      </c>
      <c r="T52" s="1"/>
      <c r="U52" s="11"/>
    </row>
    <row r="53" spans="1:21" x14ac:dyDescent="0.3">
      <c r="A53" t="s">
        <v>14</v>
      </c>
      <c r="B53" s="1">
        <v>43738</v>
      </c>
      <c r="C53" s="1">
        <v>43797</v>
      </c>
      <c r="D53">
        <v>598.5</v>
      </c>
      <c r="E53">
        <v>598.5</v>
      </c>
      <c r="F53">
        <v>584.15</v>
      </c>
      <c r="G53">
        <v>591.79999999999995</v>
      </c>
      <c r="H53">
        <v>591.25</v>
      </c>
      <c r="I53">
        <v>591.79999999999995</v>
      </c>
      <c r="J53">
        <v>21</v>
      </c>
      <c r="K53">
        <v>123.87</v>
      </c>
      <c r="L53">
        <v>55000</v>
      </c>
      <c r="M53">
        <v>4000</v>
      </c>
      <c r="N53">
        <v>589</v>
      </c>
      <c r="O53" s="18">
        <f t="shared" si="1"/>
        <v>-4.4019061465148217E-2</v>
      </c>
      <c r="P53" s="11">
        <v>0.10076923076923078</v>
      </c>
      <c r="Q53" s="17">
        <f t="shared" si="0"/>
        <v>1.0076923076923077E-3</v>
      </c>
      <c r="R53" s="17">
        <f t="shared" si="2"/>
        <v>-4.5026753772840523E-2</v>
      </c>
      <c r="S53" s="15">
        <f t="shared" si="3"/>
        <v>-1.2075713934839538</v>
      </c>
      <c r="T53" s="1"/>
      <c r="U53" s="11"/>
    </row>
    <row r="54" spans="1:21" x14ac:dyDescent="0.3">
      <c r="O54" s="18"/>
      <c r="R54" s="4"/>
      <c r="T54" s="1"/>
    </row>
    <row r="55" spans="1:21" x14ac:dyDescent="0.3">
      <c r="N55" t="s">
        <v>18</v>
      </c>
      <c r="O55" s="17">
        <f>AVERAGE(O3:O53)</f>
        <v>-3.6758114767602855E-3</v>
      </c>
      <c r="P55" s="17"/>
      <c r="Q55" s="17"/>
      <c r="R55" s="17">
        <f>AVERAGE(R3:R53)</f>
        <v>-4.869250390787434E-3</v>
      </c>
      <c r="S55" s="15">
        <f>AVERAGE(S3:S53)</f>
        <v>-0.13058830555029219</v>
      </c>
      <c r="T55" s="1"/>
    </row>
    <row r="56" spans="1:21" x14ac:dyDescent="0.3">
      <c r="N56" t="s">
        <v>19</v>
      </c>
      <c r="O56" s="17">
        <f>MAX(O3:O53)</f>
        <v>9.4671355152826625E-2</v>
      </c>
      <c r="P56" s="17"/>
      <c r="Q56" s="17"/>
      <c r="R56" s="17">
        <f t="shared" ref="R56" si="4">MAX(R3:R53)</f>
        <v>9.361750899898047E-2</v>
      </c>
      <c r="S56" s="7"/>
      <c r="T56" s="1"/>
    </row>
    <row r="57" spans="1:21" x14ac:dyDescent="0.3">
      <c r="N57" t="s">
        <v>20</v>
      </c>
      <c r="O57" s="17">
        <f>MIN(O3:O53)</f>
        <v>-8.4402305261200988E-2</v>
      </c>
      <c r="P57" s="17"/>
      <c r="Q57" s="17"/>
      <c r="R57" s="17">
        <f t="shared" ref="R57" si="5">MIN(R3:R53)</f>
        <v>-8.5686920645816372E-2</v>
      </c>
      <c r="S57" s="7"/>
      <c r="T57" s="1"/>
    </row>
    <row r="58" spans="1:21" x14ac:dyDescent="0.3">
      <c r="N58" t="s">
        <v>24</v>
      </c>
      <c r="O58" s="18">
        <f>_xlfn.STDEV.S(O3:O53)</f>
        <v>3.7287032481727003E-2</v>
      </c>
      <c r="P58" s="18"/>
      <c r="Q58" s="18"/>
      <c r="R58" s="18">
        <f t="shared" ref="R58" si="6">_xlfn.STDEV.S(R3:R53)</f>
        <v>3.7283804073147402E-2</v>
      </c>
      <c r="S58"/>
      <c r="T58" s="1"/>
    </row>
    <row r="59" spans="1:21" x14ac:dyDescent="0.3">
      <c r="O59" s="18"/>
      <c r="R59" s="4"/>
      <c r="T59" s="1"/>
    </row>
    <row r="60" spans="1:21" x14ac:dyDescent="0.3">
      <c r="O60" s="18"/>
      <c r="R60" s="4"/>
      <c r="T60" s="1"/>
    </row>
    <row r="61" spans="1:21" x14ac:dyDescent="0.3">
      <c r="O61" s="18"/>
      <c r="R61" s="4"/>
      <c r="T61" s="1"/>
    </row>
    <row r="62" spans="1:21" x14ac:dyDescent="0.3">
      <c r="O62" s="18"/>
      <c r="R62" s="4"/>
      <c r="T62" s="1"/>
    </row>
    <row r="63" spans="1:21" x14ac:dyDescent="0.3">
      <c r="O63" s="18"/>
      <c r="R63" s="4"/>
      <c r="T63" s="1"/>
    </row>
    <row r="64" spans="1:21" x14ac:dyDescent="0.3">
      <c r="O64" s="18"/>
      <c r="R64" s="4"/>
      <c r="T64" s="1"/>
    </row>
    <row r="65" spans="15:20" x14ac:dyDescent="0.3">
      <c r="O65" s="18"/>
      <c r="R65" s="4"/>
      <c r="T65" s="1"/>
    </row>
    <row r="66" spans="15:20" x14ac:dyDescent="0.3">
      <c r="O66" s="18"/>
      <c r="R66" s="4"/>
      <c r="T66" s="1"/>
    </row>
    <row r="67" spans="15:20" x14ac:dyDescent="0.3">
      <c r="O67" s="18"/>
      <c r="R67" s="4"/>
      <c r="T67" s="1"/>
    </row>
    <row r="68" spans="15:20" x14ac:dyDescent="0.3">
      <c r="O68" s="18"/>
      <c r="R68" s="4"/>
      <c r="T68" s="1"/>
    </row>
    <row r="69" spans="15:20" x14ac:dyDescent="0.3">
      <c r="O69" s="18"/>
      <c r="R69" s="4"/>
      <c r="T69" s="1"/>
    </row>
    <row r="70" spans="15:20" x14ac:dyDescent="0.3">
      <c r="O70" s="18"/>
      <c r="R70" s="4"/>
      <c r="T70" s="1"/>
    </row>
    <row r="71" spans="15:20" x14ac:dyDescent="0.3">
      <c r="O71" s="18"/>
      <c r="R71" s="4"/>
      <c r="T71" s="1"/>
    </row>
    <row r="72" spans="15:20" x14ac:dyDescent="0.3">
      <c r="O72" s="18"/>
      <c r="R72" s="4"/>
      <c r="T72" s="1"/>
    </row>
    <row r="73" spans="15:20" x14ac:dyDescent="0.3">
      <c r="O73" s="18"/>
      <c r="R73" s="4"/>
      <c r="T73" s="1"/>
    </row>
    <row r="74" spans="15:20" x14ac:dyDescent="0.3">
      <c r="O74" s="18"/>
      <c r="R74" s="4"/>
      <c r="T74" s="1"/>
    </row>
    <row r="75" spans="15:20" x14ac:dyDescent="0.3">
      <c r="O75" s="18"/>
      <c r="R75" s="4"/>
      <c r="T75" s="1"/>
    </row>
    <row r="76" spans="15:20" x14ac:dyDescent="0.3">
      <c r="O76" s="18"/>
      <c r="R76" s="4"/>
      <c r="T76" s="1"/>
    </row>
    <row r="77" spans="15:20" x14ac:dyDescent="0.3">
      <c r="O77" s="18"/>
      <c r="R77" s="4"/>
      <c r="T77" s="1"/>
    </row>
    <row r="78" spans="15:20" x14ac:dyDescent="0.3">
      <c r="O78" s="18"/>
      <c r="R78" s="4"/>
      <c r="T78" s="1"/>
    </row>
    <row r="79" spans="15:20" x14ac:dyDescent="0.3">
      <c r="O79" s="18"/>
      <c r="R79" s="4"/>
      <c r="T79" s="1"/>
    </row>
    <row r="80" spans="15:20" x14ac:dyDescent="0.3">
      <c r="O80" s="18"/>
      <c r="R80" s="4"/>
      <c r="T80" s="1"/>
    </row>
    <row r="81" spans="15:20" x14ac:dyDescent="0.3">
      <c r="O81" s="18"/>
      <c r="R81" s="4"/>
      <c r="T81" s="1"/>
    </row>
    <row r="82" spans="15:20" x14ac:dyDescent="0.3">
      <c r="O82" s="18"/>
      <c r="R82" s="4"/>
      <c r="T82" s="1"/>
    </row>
    <row r="83" spans="15:20" x14ac:dyDescent="0.3">
      <c r="O83" s="18"/>
      <c r="R83" s="4"/>
      <c r="T83" s="1"/>
    </row>
    <row r="84" spans="15:20" x14ac:dyDescent="0.3">
      <c r="O84" s="18"/>
      <c r="R84" s="4"/>
      <c r="T84" s="1"/>
    </row>
    <row r="85" spans="15:20" x14ac:dyDescent="0.3">
      <c r="O85" s="18"/>
      <c r="R85" s="4"/>
      <c r="T85" s="1"/>
    </row>
    <row r="86" spans="15:20" x14ac:dyDescent="0.3">
      <c r="O86" s="18"/>
      <c r="R86" s="4"/>
      <c r="T86" s="1"/>
    </row>
    <row r="87" spans="15:20" x14ac:dyDescent="0.3">
      <c r="O87" s="18"/>
      <c r="R87" s="4"/>
      <c r="T87" s="1"/>
    </row>
    <row r="88" spans="15:20" x14ac:dyDescent="0.3">
      <c r="O88" s="18"/>
      <c r="R88" s="4"/>
      <c r="T88" s="1"/>
    </row>
    <row r="89" spans="15:20" x14ac:dyDescent="0.3">
      <c r="O89" s="18"/>
      <c r="R89" s="4"/>
      <c r="T89" s="1"/>
    </row>
    <row r="90" spans="15:20" x14ac:dyDescent="0.3">
      <c r="O90" s="18"/>
      <c r="R90" s="4"/>
      <c r="T90" s="1"/>
    </row>
    <row r="91" spans="15:20" x14ac:dyDescent="0.3">
      <c r="O91" s="18"/>
      <c r="R91" s="4"/>
      <c r="T91" s="1"/>
    </row>
    <row r="92" spans="15:20" x14ac:dyDescent="0.3">
      <c r="O92" s="18"/>
      <c r="R92" s="4"/>
      <c r="T92" s="1"/>
    </row>
    <row r="93" spans="15:20" x14ac:dyDescent="0.3">
      <c r="O93" s="18"/>
      <c r="R93" s="4"/>
      <c r="T93" s="1"/>
    </row>
    <row r="94" spans="15:20" x14ac:dyDescent="0.3">
      <c r="O94" s="18"/>
      <c r="R94" s="4"/>
      <c r="T94" s="1"/>
    </row>
    <row r="95" spans="15:20" x14ac:dyDescent="0.3">
      <c r="O95" s="18"/>
      <c r="R95" s="4"/>
      <c r="T95" s="1"/>
    </row>
    <row r="96" spans="15:20" x14ac:dyDescent="0.3">
      <c r="O96" s="18"/>
      <c r="R96" s="4"/>
      <c r="T96" s="1"/>
    </row>
    <row r="97" spans="15:20" x14ac:dyDescent="0.3">
      <c r="O97" s="18"/>
      <c r="R97" s="4"/>
      <c r="T97" s="1"/>
    </row>
    <row r="98" spans="15:20" x14ac:dyDescent="0.3">
      <c r="O98" s="18"/>
      <c r="R98" s="4"/>
      <c r="T98" s="1"/>
    </row>
    <row r="99" spans="15:20" x14ac:dyDescent="0.3">
      <c r="O99" s="18"/>
      <c r="R99" s="4"/>
      <c r="T99" s="1"/>
    </row>
    <row r="100" spans="15:20" x14ac:dyDescent="0.3">
      <c r="O100" s="18"/>
      <c r="R100" s="4"/>
      <c r="T100" s="1"/>
    </row>
    <row r="101" spans="15:20" x14ac:dyDescent="0.3">
      <c r="O101" s="18"/>
      <c r="R101" s="4"/>
      <c r="T101" s="1"/>
    </row>
    <row r="102" spans="15:20" x14ac:dyDescent="0.3">
      <c r="O102" s="18"/>
      <c r="R102" s="4"/>
      <c r="T102" s="1"/>
    </row>
    <row r="103" spans="15:20" x14ac:dyDescent="0.3">
      <c r="O103" s="18"/>
      <c r="R103" s="4"/>
      <c r="T103" s="1"/>
    </row>
    <row r="104" spans="15:20" x14ac:dyDescent="0.3">
      <c r="O104" s="18"/>
      <c r="R104" s="4"/>
      <c r="T104" s="1"/>
    </row>
    <row r="105" spans="15:20" x14ac:dyDescent="0.3">
      <c r="O105" s="18"/>
      <c r="R105" s="4"/>
      <c r="T105" s="1"/>
    </row>
    <row r="106" spans="15:20" x14ac:dyDescent="0.3">
      <c r="O106" s="18"/>
      <c r="R106" s="4"/>
      <c r="T106" s="1"/>
    </row>
    <row r="107" spans="15:20" x14ac:dyDescent="0.3">
      <c r="O107" s="18"/>
      <c r="R107" s="4"/>
      <c r="T107" s="1"/>
    </row>
    <row r="108" spans="15:20" x14ac:dyDescent="0.3">
      <c r="O108" s="18"/>
      <c r="R108" s="4"/>
      <c r="T108" s="1"/>
    </row>
    <row r="109" spans="15:20" x14ac:dyDescent="0.3">
      <c r="O109" s="18"/>
      <c r="R109" s="4"/>
      <c r="T109" s="1"/>
    </row>
    <row r="110" spans="15:20" x14ac:dyDescent="0.3">
      <c r="O110" s="18"/>
      <c r="R110" s="4"/>
      <c r="T110" s="1"/>
    </row>
    <row r="111" spans="15:20" x14ac:dyDescent="0.3">
      <c r="O111" s="18"/>
      <c r="R111" s="4"/>
      <c r="T111" s="1"/>
    </row>
    <row r="112" spans="15:20" x14ac:dyDescent="0.3">
      <c r="O112" s="18"/>
      <c r="R112" s="4"/>
      <c r="T112" s="1"/>
    </row>
    <row r="113" spans="15:20" x14ac:dyDescent="0.3">
      <c r="O113" s="18"/>
      <c r="R113" s="4"/>
      <c r="T113" s="1"/>
    </row>
    <row r="114" spans="15:20" x14ac:dyDescent="0.3">
      <c r="O114" s="18"/>
      <c r="R114" s="4"/>
      <c r="T114" s="1"/>
    </row>
    <row r="115" spans="15:20" x14ac:dyDescent="0.3">
      <c r="O115" s="18"/>
      <c r="R115" s="4"/>
      <c r="T115" s="1"/>
    </row>
    <row r="116" spans="15:20" x14ac:dyDescent="0.3">
      <c r="O116" s="18"/>
      <c r="R116" s="4"/>
      <c r="T116" s="1"/>
    </row>
    <row r="117" spans="15:20" x14ac:dyDescent="0.3">
      <c r="O117" s="18"/>
      <c r="R117" s="4"/>
      <c r="T117" s="1"/>
    </row>
    <row r="118" spans="15:20" x14ac:dyDescent="0.3">
      <c r="O118" s="18"/>
      <c r="R118" s="4"/>
      <c r="T118" s="1"/>
    </row>
    <row r="119" spans="15:20" x14ac:dyDescent="0.3">
      <c r="O119" s="18"/>
      <c r="R119" s="4"/>
      <c r="T119" s="1"/>
    </row>
    <row r="120" spans="15:20" x14ac:dyDescent="0.3">
      <c r="O120" s="18"/>
      <c r="R120" s="4"/>
      <c r="T120" s="1"/>
    </row>
    <row r="121" spans="15:20" x14ac:dyDescent="0.3">
      <c r="O121" s="18"/>
      <c r="R121" s="4"/>
      <c r="T121" s="1"/>
    </row>
    <row r="122" spans="15:20" x14ac:dyDescent="0.3">
      <c r="O122" s="18"/>
      <c r="R122" s="4"/>
      <c r="T122" s="1"/>
    </row>
    <row r="123" spans="15:20" x14ac:dyDescent="0.3">
      <c r="O123" s="18"/>
      <c r="R123" s="4"/>
      <c r="T123" s="1"/>
    </row>
    <row r="124" spans="15:20" x14ac:dyDescent="0.3">
      <c r="O124" s="18"/>
      <c r="R124" s="4"/>
      <c r="T124" s="1"/>
    </row>
    <row r="125" spans="15:20" x14ac:dyDescent="0.3">
      <c r="O125" s="18"/>
      <c r="R125" s="4"/>
      <c r="T125" s="1"/>
    </row>
    <row r="126" spans="15:20" x14ac:dyDescent="0.3">
      <c r="O126" s="18"/>
      <c r="R126" s="4"/>
      <c r="T126" s="1"/>
    </row>
    <row r="127" spans="15:20" x14ac:dyDescent="0.3">
      <c r="O127" s="18"/>
      <c r="R127" s="4"/>
      <c r="T127" s="1"/>
    </row>
    <row r="128" spans="15:20" x14ac:dyDescent="0.3">
      <c r="O128" s="18"/>
      <c r="R128" s="4"/>
      <c r="T128" s="1"/>
    </row>
    <row r="129" spans="15:20" x14ac:dyDescent="0.3">
      <c r="O129" s="18"/>
      <c r="R129" s="4"/>
      <c r="T129" s="1"/>
    </row>
    <row r="130" spans="15:20" x14ac:dyDescent="0.3">
      <c r="O130" s="18"/>
      <c r="R130" s="4"/>
      <c r="T130" s="1"/>
    </row>
    <row r="131" spans="15:20" x14ac:dyDescent="0.3">
      <c r="O131" s="18"/>
      <c r="R131" s="4"/>
      <c r="T131" s="1"/>
    </row>
    <row r="132" spans="15:20" x14ac:dyDescent="0.3">
      <c r="O132" s="18"/>
      <c r="R132" s="4"/>
      <c r="T132" s="1"/>
    </row>
    <row r="133" spans="15:20" x14ac:dyDescent="0.3">
      <c r="O133" s="18"/>
      <c r="R133" s="4"/>
      <c r="T133" s="1"/>
    </row>
    <row r="134" spans="15:20" x14ac:dyDescent="0.3">
      <c r="O134" s="18"/>
      <c r="R134" s="4"/>
      <c r="T134" s="1"/>
    </row>
    <row r="135" spans="15:20" x14ac:dyDescent="0.3">
      <c r="O135" s="18"/>
      <c r="R135" s="4"/>
      <c r="T135" s="1"/>
    </row>
    <row r="136" spans="15:20" x14ac:dyDescent="0.3">
      <c r="O136" s="18"/>
      <c r="R136" s="4"/>
      <c r="T136" s="1"/>
    </row>
    <row r="137" spans="15:20" x14ac:dyDescent="0.3">
      <c r="O137" s="18"/>
      <c r="R137" s="4"/>
      <c r="T137" s="1"/>
    </row>
    <row r="138" spans="15:20" x14ac:dyDescent="0.3">
      <c r="O138" s="18"/>
      <c r="R138" s="4"/>
      <c r="T138" s="1"/>
    </row>
    <row r="139" spans="15:20" x14ac:dyDescent="0.3">
      <c r="O139" s="18"/>
      <c r="R139" s="4"/>
      <c r="T139" s="1"/>
    </row>
    <row r="140" spans="15:20" x14ac:dyDescent="0.3">
      <c r="O140" s="18"/>
      <c r="R140" s="4"/>
      <c r="T140" s="1"/>
    </row>
    <row r="141" spans="15:20" x14ac:dyDescent="0.3">
      <c r="O141" s="18"/>
      <c r="R141" s="4"/>
      <c r="T141" s="1"/>
    </row>
    <row r="142" spans="15:20" x14ac:dyDescent="0.3">
      <c r="O142" s="18"/>
      <c r="R142" s="4"/>
      <c r="T142" s="1"/>
    </row>
    <row r="143" spans="15:20" x14ac:dyDescent="0.3">
      <c r="O143" s="18"/>
      <c r="R143" s="4"/>
      <c r="T143" s="1"/>
    </row>
    <row r="144" spans="15:20" x14ac:dyDescent="0.3">
      <c r="O144" s="18"/>
      <c r="R144" s="4"/>
      <c r="T144" s="1"/>
    </row>
    <row r="145" spans="15:20" x14ac:dyDescent="0.3">
      <c r="O145" s="18"/>
      <c r="R145" s="4"/>
      <c r="T145" s="1"/>
    </row>
    <row r="146" spans="15:20" x14ac:dyDescent="0.3">
      <c r="O146" s="18"/>
      <c r="R146" s="4"/>
      <c r="T146" s="1"/>
    </row>
    <row r="147" spans="15:20" x14ac:dyDescent="0.3">
      <c r="O147" s="18"/>
      <c r="R147" s="4"/>
      <c r="T147" s="1"/>
    </row>
    <row r="148" spans="15:20" x14ac:dyDescent="0.3">
      <c r="O148" s="18"/>
      <c r="R148" s="4"/>
      <c r="T148" s="1"/>
    </row>
    <row r="149" spans="15:20" x14ac:dyDescent="0.3">
      <c r="O149" s="18"/>
      <c r="R149" s="4"/>
      <c r="T149" s="1"/>
    </row>
    <row r="150" spans="15:20" x14ac:dyDescent="0.3">
      <c r="O150" s="18"/>
      <c r="R150" s="4"/>
      <c r="T150" s="1"/>
    </row>
    <row r="151" spans="15:20" x14ac:dyDescent="0.3">
      <c r="O151" s="18"/>
      <c r="R151" s="4"/>
      <c r="T151" s="1"/>
    </row>
    <row r="152" spans="15:20" x14ac:dyDescent="0.3">
      <c r="O152" s="18"/>
      <c r="R152" s="4"/>
      <c r="T152" s="1"/>
    </row>
    <row r="153" spans="15:20" x14ac:dyDescent="0.3">
      <c r="O153" s="18"/>
      <c r="R153" s="4"/>
      <c r="T153" s="1"/>
    </row>
    <row r="154" spans="15:20" x14ac:dyDescent="0.3">
      <c r="O154" s="18"/>
      <c r="R154" s="4"/>
      <c r="T154" s="1"/>
    </row>
    <row r="155" spans="15:20" x14ac:dyDescent="0.3">
      <c r="O155" s="18"/>
      <c r="R155" s="4"/>
      <c r="T155" s="1"/>
    </row>
    <row r="156" spans="15:20" x14ac:dyDescent="0.3">
      <c r="O156" s="18"/>
      <c r="R156" s="4"/>
      <c r="T156" s="1"/>
    </row>
    <row r="157" spans="15:20" x14ac:dyDescent="0.3">
      <c r="O157" s="18"/>
      <c r="R157" s="4"/>
      <c r="T157" s="1"/>
    </row>
    <row r="158" spans="15:20" x14ac:dyDescent="0.3">
      <c r="O158" s="18"/>
      <c r="R158" s="4"/>
      <c r="T158" s="1"/>
    </row>
    <row r="159" spans="15:20" x14ac:dyDescent="0.3">
      <c r="O159" s="18"/>
      <c r="R159" s="4"/>
      <c r="T159" s="1"/>
    </row>
    <row r="160" spans="15:20" x14ac:dyDescent="0.3">
      <c r="O160" s="18"/>
      <c r="R160" s="4"/>
      <c r="T160" s="1"/>
    </row>
    <row r="161" spans="15:20" x14ac:dyDescent="0.3">
      <c r="O161" s="18"/>
      <c r="R161" s="4"/>
      <c r="T161" s="1"/>
    </row>
    <row r="162" spans="15:20" x14ac:dyDescent="0.3">
      <c r="O162" s="18"/>
      <c r="R162" s="4"/>
      <c r="T162" s="1"/>
    </row>
    <row r="163" spans="15:20" x14ac:dyDescent="0.3">
      <c r="O163" s="18"/>
      <c r="R163" s="4"/>
      <c r="T163" s="1"/>
    </row>
    <row r="164" spans="15:20" x14ac:dyDescent="0.3">
      <c r="O164" s="18"/>
      <c r="R164" s="4"/>
      <c r="T164" s="1"/>
    </row>
    <row r="165" spans="15:20" x14ac:dyDescent="0.3">
      <c r="O165" s="18"/>
      <c r="R165" s="4"/>
      <c r="T165" s="1"/>
    </row>
    <row r="166" spans="15:20" x14ac:dyDescent="0.3">
      <c r="O166" s="18"/>
      <c r="R166" s="4"/>
      <c r="T166" s="1"/>
    </row>
    <row r="167" spans="15:20" x14ac:dyDescent="0.3">
      <c r="O167" s="18"/>
      <c r="R167" s="4"/>
      <c r="T167" s="1"/>
    </row>
    <row r="168" spans="15:20" x14ac:dyDescent="0.3">
      <c r="O168" s="18"/>
      <c r="R168" s="4"/>
      <c r="T168" s="1"/>
    </row>
    <row r="169" spans="15:20" x14ac:dyDescent="0.3">
      <c r="O169" s="18"/>
      <c r="R169" s="4"/>
      <c r="T169" s="1"/>
    </row>
    <row r="170" spans="15:20" x14ac:dyDescent="0.3">
      <c r="O170" s="18"/>
      <c r="R170" s="4"/>
      <c r="T170" s="1"/>
    </row>
    <row r="171" spans="15:20" x14ac:dyDescent="0.3">
      <c r="O171" s="18"/>
      <c r="R171" s="4"/>
      <c r="T171" s="1"/>
    </row>
    <row r="172" spans="15:20" x14ac:dyDescent="0.3">
      <c r="O172" s="18"/>
      <c r="R172" s="4"/>
      <c r="T172" s="1"/>
    </row>
    <row r="173" spans="15:20" x14ac:dyDescent="0.3">
      <c r="O173" s="18"/>
      <c r="R173" s="4"/>
      <c r="T173" s="1"/>
    </row>
    <row r="174" spans="15:20" x14ac:dyDescent="0.3">
      <c r="O174" s="18"/>
      <c r="R174" s="4"/>
      <c r="T174" s="1"/>
    </row>
    <row r="175" spans="15:20" x14ac:dyDescent="0.3">
      <c r="O175" s="18"/>
      <c r="R175" s="4"/>
      <c r="T175" s="1"/>
    </row>
    <row r="176" spans="15:20" x14ac:dyDescent="0.3">
      <c r="O176" s="18"/>
      <c r="R176" s="4"/>
      <c r="T176" s="1"/>
    </row>
    <row r="177" spans="15:20" x14ac:dyDescent="0.3">
      <c r="O177" s="18"/>
      <c r="R177" s="4"/>
      <c r="T177" s="1"/>
    </row>
    <row r="178" spans="15:20" x14ac:dyDescent="0.3">
      <c r="O178" s="18"/>
      <c r="R178" s="4"/>
      <c r="T178" s="1"/>
    </row>
    <row r="179" spans="15:20" x14ac:dyDescent="0.3">
      <c r="O179" s="18"/>
      <c r="R179" s="4"/>
      <c r="T179" s="1"/>
    </row>
    <row r="180" spans="15:20" x14ac:dyDescent="0.3">
      <c r="O180" s="18"/>
      <c r="R180" s="4"/>
      <c r="T180" s="1"/>
    </row>
    <row r="181" spans="15:20" x14ac:dyDescent="0.3">
      <c r="O181" s="18"/>
      <c r="R181" s="4"/>
      <c r="T181" s="1"/>
    </row>
    <row r="182" spans="15:20" x14ac:dyDescent="0.3">
      <c r="O182" s="18"/>
      <c r="R182" s="4"/>
      <c r="T182" s="1"/>
    </row>
    <row r="183" spans="15:20" x14ac:dyDescent="0.3">
      <c r="O183" s="18"/>
      <c r="R183" s="4"/>
      <c r="T183" s="1"/>
    </row>
    <row r="184" spans="15:20" x14ac:dyDescent="0.3">
      <c r="O184" s="18"/>
      <c r="R184" s="4"/>
      <c r="T184" s="1"/>
    </row>
    <row r="185" spans="15:20" x14ac:dyDescent="0.3">
      <c r="O185" s="18"/>
      <c r="R185" s="4"/>
      <c r="T185" s="1"/>
    </row>
    <row r="186" spans="15:20" x14ac:dyDescent="0.3">
      <c r="O186" s="18"/>
      <c r="R186" s="4"/>
      <c r="T186" s="1"/>
    </row>
    <row r="187" spans="15:20" x14ac:dyDescent="0.3">
      <c r="O187" s="18"/>
      <c r="R187" s="4"/>
      <c r="T187" s="1"/>
    </row>
    <row r="188" spans="15:20" x14ac:dyDescent="0.3">
      <c r="O188" s="18"/>
      <c r="R188" s="4"/>
      <c r="T188" s="1"/>
    </row>
    <row r="189" spans="15:20" x14ac:dyDescent="0.3">
      <c r="O189" s="18"/>
      <c r="R189" s="4"/>
      <c r="T189" s="1"/>
    </row>
    <row r="190" spans="15:20" x14ac:dyDescent="0.3">
      <c r="O190" s="18"/>
      <c r="R190" s="4"/>
      <c r="T190" s="1"/>
    </row>
    <row r="191" spans="15:20" x14ac:dyDescent="0.3">
      <c r="O191" s="18"/>
      <c r="R191" s="4"/>
      <c r="T191" s="1"/>
    </row>
    <row r="192" spans="15:20" x14ac:dyDescent="0.3">
      <c r="O192" s="18"/>
      <c r="R192" s="4"/>
      <c r="T192" s="1"/>
    </row>
    <row r="193" spans="15:20" x14ac:dyDescent="0.3">
      <c r="O193" s="18"/>
      <c r="R193" s="4"/>
      <c r="T193" s="1"/>
    </row>
    <row r="194" spans="15:20" x14ac:dyDescent="0.3">
      <c r="O194" s="18"/>
      <c r="R194" s="4"/>
      <c r="T194" s="1"/>
    </row>
    <row r="195" spans="15:20" x14ac:dyDescent="0.3">
      <c r="O195" s="18"/>
      <c r="R195" s="4"/>
      <c r="T195" s="1"/>
    </row>
    <row r="196" spans="15:20" x14ac:dyDescent="0.3">
      <c r="O196" s="18"/>
      <c r="R196" s="4"/>
      <c r="T196" s="1"/>
    </row>
    <row r="197" spans="15:20" x14ac:dyDescent="0.3">
      <c r="O197" s="18"/>
      <c r="R197" s="4"/>
      <c r="T197" s="1"/>
    </row>
    <row r="198" spans="15:20" x14ac:dyDescent="0.3">
      <c r="O198" s="18"/>
      <c r="R198" s="4"/>
      <c r="T198" s="1"/>
    </row>
    <row r="199" spans="15:20" x14ac:dyDescent="0.3">
      <c r="O199" s="18"/>
      <c r="R199" s="4"/>
      <c r="T199" s="1"/>
    </row>
    <row r="200" spans="15:20" x14ac:dyDescent="0.3">
      <c r="O200" s="18"/>
      <c r="R200" s="4"/>
      <c r="T200" s="1"/>
    </row>
    <row r="201" spans="15:20" x14ac:dyDescent="0.3">
      <c r="O201" s="18"/>
      <c r="R201" s="4"/>
      <c r="T201" s="1"/>
    </row>
    <row r="202" spans="15:20" x14ac:dyDescent="0.3">
      <c r="O202" s="18"/>
      <c r="R202" s="4"/>
      <c r="T202" s="1"/>
    </row>
    <row r="203" spans="15:20" x14ac:dyDescent="0.3">
      <c r="O203" s="18"/>
      <c r="R203" s="4"/>
      <c r="T203" s="1"/>
    </row>
    <row r="204" spans="15:20" x14ac:dyDescent="0.3">
      <c r="O204" s="18"/>
      <c r="R204" s="4"/>
      <c r="T204" s="1"/>
    </row>
    <row r="205" spans="15:20" x14ac:dyDescent="0.3">
      <c r="O205" s="18"/>
      <c r="R205" s="4"/>
      <c r="T205" s="1"/>
    </row>
    <row r="206" spans="15:20" x14ac:dyDescent="0.3">
      <c r="O206" s="18"/>
      <c r="R206" s="4"/>
      <c r="T206" s="1"/>
    </row>
    <row r="207" spans="15:20" x14ac:dyDescent="0.3">
      <c r="O207" s="18"/>
      <c r="R207" s="4"/>
      <c r="T207" s="1"/>
    </row>
    <row r="208" spans="15:20" x14ac:dyDescent="0.3">
      <c r="O208" s="18"/>
      <c r="R208" s="4"/>
      <c r="T208" s="1"/>
    </row>
    <row r="209" spans="15:20" x14ac:dyDescent="0.3">
      <c r="O209" s="18"/>
      <c r="R209" s="4"/>
      <c r="T209" s="1"/>
    </row>
    <row r="210" spans="15:20" x14ac:dyDescent="0.3">
      <c r="O210" s="18"/>
      <c r="R210" s="4"/>
      <c r="T210" s="1"/>
    </row>
    <row r="211" spans="15:20" x14ac:dyDescent="0.3">
      <c r="O211" s="18"/>
      <c r="R211" s="4"/>
      <c r="T211" s="1"/>
    </row>
    <row r="212" spans="15:20" x14ac:dyDescent="0.3">
      <c r="O212" s="18"/>
      <c r="R212" s="4"/>
      <c r="T212" s="1"/>
    </row>
    <row r="213" spans="15:20" x14ac:dyDescent="0.3">
      <c r="O213" s="18"/>
      <c r="R213" s="4"/>
      <c r="T213" s="1"/>
    </row>
    <row r="214" spans="15:20" x14ac:dyDescent="0.3">
      <c r="O214" s="18"/>
      <c r="R214" s="4"/>
      <c r="T214" s="1"/>
    </row>
    <row r="215" spans="15:20" x14ac:dyDescent="0.3">
      <c r="O215" s="18"/>
      <c r="R215" s="4"/>
      <c r="T215" s="1"/>
    </row>
    <row r="216" spans="15:20" x14ac:dyDescent="0.3">
      <c r="O216" s="18"/>
      <c r="R216" s="4"/>
      <c r="T216" s="1"/>
    </row>
    <row r="217" spans="15:20" x14ac:dyDescent="0.3">
      <c r="O217" s="18"/>
      <c r="R217" s="4"/>
      <c r="T217" s="1"/>
    </row>
    <row r="218" spans="15:20" x14ac:dyDescent="0.3">
      <c r="O218" s="18"/>
      <c r="R218" s="4"/>
      <c r="T218" s="1"/>
    </row>
    <row r="219" spans="15:20" x14ac:dyDescent="0.3">
      <c r="O219" s="18"/>
      <c r="R219" s="4"/>
      <c r="T219" s="1"/>
    </row>
    <row r="220" spans="15:20" x14ac:dyDescent="0.3">
      <c r="O220" s="18"/>
      <c r="R220" s="4"/>
      <c r="T220" s="1"/>
    </row>
    <row r="221" spans="15:20" x14ac:dyDescent="0.3">
      <c r="O221" s="18"/>
      <c r="R221" s="4"/>
      <c r="T221" s="1"/>
    </row>
    <row r="222" spans="15:20" x14ac:dyDescent="0.3">
      <c r="O222" s="18"/>
      <c r="R222" s="4"/>
      <c r="T222" s="1"/>
    </row>
    <row r="223" spans="15:20" x14ac:dyDescent="0.3">
      <c r="O223" s="18"/>
      <c r="R223" s="4"/>
      <c r="T223" s="1"/>
    </row>
    <row r="224" spans="15:20" x14ac:dyDescent="0.3">
      <c r="O224" s="18"/>
      <c r="R224" s="4"/>
      <c r="T224" s="1"/>
    </row>
    <row r="225" spans="15:20" x14ac:dyDescent="0.3">
      <c r="O225" s="18"/>
      <c r="R225" s="4"/>
      <c r="T225" s="1"/>
    </row>
    <row r="226" spans="15:20" x14ac:dyDescent="0.3">
      <c r="O226" s="18"/>
      <c r="R226" s="4"/>
      <c r="T226" s="1"/>
    </row>
    <row r="227" spans="15:20" x14ac:dyDescent="0.3">
      <c r="O227" s="18"/>
      <c r="R227" s="4"/>
      <c r="T227" s="1"/>
    </row>
    <row r="228" spans="15:20" x14ac:dyDescent="0.3">
      <c r="O228" s="18"/>
      <c r="R228" s="4"/>
      <c r="T228" s="1"/>
    </row>
    <row r="229" spans="15:20" x14ac:dyDescent="0.3">
      <c r="O229" s="18"/>
      <c r="R229" s="4"/>
      <c r="T229" s="1"/>
    </row>
    <row r="230" spans="15:20" x14ac:dyDescent="0.3">
      <c r="O230" s="18"/>
      <c r="R230" s="4"/>
      <c r="T230" s="1"/>
    </row>
    <row r="231" spans="15:20" x14ac:dyDescent="0.3">
      <c r="O231" s="18"/>
      <c r="R231" s="4"/>
      <c r="T231" s="1"/>
    </row>
    <row r="232" spans="15:20" x14ac:dyDescent="0.3">
      <c r="O232" s="18"/>
      <c r="R232" s="4"/>
      <c r="T232" s="1"/>
    </row>
    <row r="233" spans="15:20" x14ac:dyDescent="0.3">
      <c r="O233" s="18"/>
      <c r="R233" s="4"/>
      <c r="T233" s="1"/>
    </row>
    <row r="234" spans="15:20" x14ac:dyDescent="0.3">
      <c r="O234" s="18"/>
      <c r="R234" s="4"/>
      <c r="T234" s="1"/>
    </row>
    <row r="235" spans="15:20" x14ac:dyDescent="0.3">
      <c r="O235" s="18"/>
      <c r="R235" s="4"/>
      <c r="T235" s="1"/>
    </row>
    <row r="236" spans="15:20" x14ac:dyDescent="0.3">
      <c r="O236" s="18"/>
      <c r="R236" s="4"/>
      <c r="T236" s="1"/>
    </row>
    <row r="237" spans="15:20" x14ac:dyDescent="0.3">
      <c r="O237" s="18"/>
      <c r="R237" s="4"/>
      <c r="T237" s="1"/>
    </row>
    <row r="238" spans="15:20" x14ac:dyDescent="0.3">
      <c r="O238" s="18"/>
      <c r="R238" s="4"/>
      <c r="T238" s="1"/>
    </row>
    <row r="239" spans="15:20" x14ac:dyDescent="0.3">
      <c r="O239" s="18"/>
      <c r="R239" s="4"/>
      <c r="T239" s="1"/>
    </row>
    <row r="240" spans="15:20" x14ac:dyDescent="0.3">
      <c r="O240" s="18"/>
      <c r="R240" s="4"/>
      <c r="T240" s="1"/>
    </row>
    <row r="241" spans="15:20" x14ac:dyDescent="0.3">
      <c r="O241" s="18"/>
      <c r="R241" s="4"/>
      <c r="T241" s="1"/>
    </row>
    <row r="242" spans="15:20" x14ac:dyDescent="0.3">
      <c r="O242" s="18"/>
      <c r="R242" s="4"/>
      <c r="T242" s="1"/>
    </row>
    <row r="246" spans="15:20" x14ac:dyDescent="0.3">
      <c r="O246" s="17"/>
    </row>
    <row r="247" spans="15:20" x14ac:dyDescent="0.3">
      <c r="O247" s="17"/>
    </row>
    <row r="248" spans="15:20" x14ac:dyDescent="0.3">
      <c r="O248" s="17"/>
    </row>
    <row r="249" spans="15:20" x14ac:dyDescent="0.3">
      <c r="O249" s="1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C7339-1AAC-4020-A688-64D1FF99EBB4}">
  <dimension ref="A1:S18"/>
  <sheetViews>
    <sheetView topLeftCell="G1" workbookViewId="0">
      <selection activeCell="T19" sqref="T19"/>
    </sheetView>
  </sheetViews>
  <sheetFormatPr defaultRowHeight="14.4" x14ac:dyDescent="0.3"/>
  <cols>
    <col min="9" max="9" width="12.109375" customWidth="1"/>
    <col min="10" max="10" width="14.5546875" customWidth="1"/>
    <col min="11" max="11" width="14.109375" customWidth="1"/>
    <col min="13" max="13" width="14.33203125" customWidth="1"/>
    <col min="14" max="14" width="16.44140625" customWidth="1"/>
    <col min="15" max="15" width="10.5546875" customWidth="1"/>
    <col min="18" max="18" width="10.21875" customWidth="1"/>
  </cols>
  <sheetData>
    <row r="1" spans="1:19" s="2" customFormat="1" x14ac:dyDescent="0.3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31</v>
      </c>
      <c r="P1" s="6" t="s">
        <v>17</v>
      </c>
      <c r="Q1" s="3" t="s">
        <v>16</v>
      </c>
      <c r="R1" s="2" t="s">
        <v>22</v>
      </c>
      <c r="S1" s="6" t="s">
        <v>23</v>
      </c>
    </row>
    <row r="2" spans="1:19" x14ac:dyDescent="0.3">
      <c r="A2" t="s">
        <v>14</v>
      </c>
      <c r="B2" s="1">
        <v>43374</v>
      </c>
      <c r="C2" s="1">
        <v>43433</v>
      </c>
      <c r="D2">
        <v>739.85</v>
      </c>
      <c r="E2">
        <v>777.05</v>
      </c>
      <c r="F2">
        <v>739.1</v>
      </c>
      <c r="G2">
        <v>774.3</v>
      </c>
      <c r="H2">
        <v>775</v>
      </c>
      <c r="I2">
        <v>774.3</v>
      </c>
      <c r="J2">
        <v>115</v>
      </c>
      <c r="K2">
        <v>871.03</v>
      </c>
      <c r="L2">
        <v>59000</v>
      </c>
      <c r="M2">
        <v>12000</v>
      </c>
      <c r="N2">
        <v>769.65</v>
      </c>
      <c r="P2" s="12">
        <v>0.57916666666666672</v>
      </c>
      <c r="Q2" s="17">
        <f>P2/100</f>
        <v>5.7916666666666672E-3</v>
      </c>
      <c r="S2" s="7"/>
    </row>
    <row r="3" spans="1:19" x14ac:dyDescent="0.3">
      <c r="A3" t="s">
        <v>14</v>
      </c>
      <c r="B3" s="1">
        <v>43405</v>
      </c>
      <c r="C3" s="1">
        <v>43461</v>
      </c>
      <c r="D3">
        <v>800</v>
      </c>
      <c r="E3">
        <v>808.65</v>
      </c>
      <c r="F3">
        <v>790</v>
      </c>
      <c r="G3">
        <v>794.9</v>
      </c>
      <c r="H3">
        <v>795.2</v>
      </c>
      <c r="I3">
        <v>794.9</v>
      </c>
      <c r="J3">
        <v>109</v>
      </c>
      <c r="K3">
        <v>869.24</v>
      </c>
      <c r="L3">
        <v>175000</v>
      </c>
      <c r="M3">
        <v>23000</v>
      </c>
      <c r="N3">
        <v>792.55</v>
      </c>
      <c r="O3" s="18">
        <f>(I3-I2)/I2</f>
        <v>2.660467519049467E-2</v>
      </c>
      <c r="P3" s="12">
        <v>0.5625</v>
      </c>
      <c r="Q3" s="17">
        <f t="shared" ref="Q3:Q13" si="0">P3/100</f>
        <v>5.6249999999999998E-3</v>
      </c>
      <c r="R3" s="17">
        <f>O3-Q3</f>
        <v>2.0979675190494672E-2</v>
      </c>
      <c r="S3" s="15">
        <f>R3/_xlfn.STDEV.S($O$3:$O$13)</f>
        <v>0.22580649652003054</v>
      </c>
    </row>
    <row r="4" spans="1:19" x14ac:dyDescent="0.3">
      <c r="A4" t="s">
        <v>14</v>
      </c>
      <c r="B4" s="1">
        <v>43437</v>
      </c>
      <c r="C4" s="1">
        <v>43496</v>
      </c>
      <c r="D4">
        <v>821.15</v>
      </c>
      <c r="E4">
        <v>821.15</v>
      </c>
      <c r="F4">
        <v>805</v>
      </c>
      <c r="G4">
        <v>806.85</v>
      </c>
      <c r="H4">
        <v>805</v>
      </c>
      <c r="I4">
        <v>806.85</v>
      </c>
      <c r="J4">
        <v>62</v>
      </c>
      <c r="K4">
        <v>503.4</v>
      </c>
      <c r="L4">
        <v>66000</v>
      </c>
      <c r="M4">
        <v>-1000</v>
      </c>
      <c r="N4">
        <v>804.85</v>
      </c>
      <c r="O4" s="18">
        <f t="shared" ref="O4:O13" si="1">(I4-I3)/I3</f>
        <v>1.5033337526732979E-2</v>
      </c>
      <c r="P4" s="12">
        <v>0.55583333333333329</v>
      </c>
      <c r="Q4" s="17">
        <f t="shared" si="0"/>
        <v>5.5583333333333327E-3</v>
      </c>
      <c r="R4" s="17">
        <f t="shared" ref="R4:R13" si="2">O4-Q4</f>
        <v>9.4750041933996457E-3</v>
      </c>
      <c r="S4" s="15">
        <f t="shared" ref="S4:S13" si="3">R4/_xlfn.STDEV.S($O$3:$O$13)</f>
        <v>0.10198048740018291</v>
      </c>
    </row>
    <row r="5" spans="1:19" x14ac:dyDescent="0.3">
      <c r="A5" t="s">
        <v>14</v>
      </c>
      <c r="B5" s="1">
        <v>43466</v>
      </c>
      <c r="C5" s="1">
        <v>43524</v>
      </c>
      <c r="D5">
        <v>738.75</v>
      </c>
      <c r="E5">
        <v>741.9</v>
      </c>
      <c r="F5">
        <v>738.75</v>
      </c>
      <c r="G5">
        <v>739.4</v>
      </c>
      <c r="H5">
        <v>739.4</v>
      </c>
      <c r="I5">
        <v>739.4</v>
      </c>
      <c r="J5">
        <v>12</v>
      </c>
      <c r="K5">
        <v>88.79</v>
      </c>
      <c r="L5">
        <v>105000</v>
      </c>
      <c r="M5">
        <v>0</v>
      </c>
      <c r="N5">
        <v>733.15</v>
      </c>
      <c r="O5" s="18">
        <f t="shared" si="1"/>
        <v>-8.3596703228605129E-2</v>
      </c>
      <c r="P5" s="12">
        <v>0.54833333333333334</v>
      </c>
      <c r="Q5" s="17">
        <f t="shared" si="0"/>
        <v>5.4833333333333331E-3</v>
      </c>
      <c r="R5" s="17">
        <f t="shared" si="2"/>
        <v>-8.9080036561938469E-2</v>
      </c>
      <c r="S5" s="15">
        <f t="shared" si="3"/>
        <v>-0.95877799743253656</v>
      </c>
    </row>
    <row r="6" spans="1:19" x14ac:dyDescent="0.3">
      <c r="A6" t="s">
        <v>14</v>
      </c>
      <c r="B6" s="1">
        <v>43497</v>
      </c>
      <c r="C6" s="1">
        <v>43552</v>
      </c>
      <c r="D6">
        <v>789.6</v>
      </c>
      <c r="E6">
        <v>807.8</v>
      </c>
      <c r="F6">
        <v>787</v>
      </c>
      <c r="G6">
        <v>805.85</v>
      </c>
      <c r="H6">
        <v>807.2</v>
      </c>
      <c r="I6">
        <v>805.85</v>
      </c>
      <c r="J6">
        <v>39</v>
      </c>
      <c r="K6">
        <v>310.51</v>
      </c>
      <c r="L6">
        <v>51000</v>
      </c>
      <c r="M6">
        <v>16000</v>
      </c>
      <c r="N6">
        <v>797.8</v>
      </c>
      <c r="O6" s="18">
        <f t="shared" si="1"/>
        <v>8.9870164998647611E-2</v>
      </c>
      <c r="P6" s="12">
        <v>0.53500000000000003</v>
      </c>
      <c r="Q6" s="17">
        <f t="shared" si="0"/>
        <v>5.3500000000000006E-3</v>
      </c>
      <c r="R6" s="17">
        <f t="shared" si="2"/>
        <v>8.4520164998647618E-2</v>
      </c>
      <c r="S6" s="15">
        <f t="shared" si="3"/>
        <v>0.90969961023450563</v>
      </c>
    </row>
    <row r="7" spans="1:19" x14ac:dyDescent="0.3">
      <c r="A7" t="s">
        <v>14</v>
      </c>
      <c r="B7" s="1">
        <v>43525</v>
      </c>
      <c r="C7" s="1">
        <v>43580</v>
      </c>
      <c r="D7">
        <v>721.75</v>
      </c>
      <c r="E7">
        <v>733.6</v>
      </c>
      <c r="F7">
        <v>721.75</v>
      </c>
      <c r="G7">
        <v>730.6</v>
      </c>
      <c r="H7">
        <v>730</v>
      </c>
      <c r="I7">
        <v>730.6</v>
      </c>
      <c r="J7">
        <v>58</v>
      </c>
      <c r="K7">
        <v>422.5</v>
      </c>
      <c r="L7">
        <v>60000</v>
      </c>
      <c r="M7">
        <v>22000</v>
      </c>
      <c r="N7">
        <v>724.95</v>
      </c>
      <c r="O7" s="18">
        <f t="shared" si="1"/>
        <v>-9.3379661227275548E-2</v>
      </c>
      <c r="P7" s="12">
        <v>0.51</v>
      </c>
      <c r="Q7" s="17">
        <f t="shared" si="0"/>
        <v>5.1000000000000004E-3</v>
      </c>
      <c r="R7" s="17">
        <f t="shared" si="2"/>
        <v>-9.8479661227275556E-2</v>
      </c>
      <c r="S7" s="15">
        <f t="shared" si="3"/>
        <v>-1.059947166879196</v>
      </c>
    </row>
    <row r="8" spans="1:19" x14ac:dyDescent="0.3">
      <c r="A8" t="s">
        <v>14</v>
      </c>
      <c r="B8" s="1">
        <v>43556</v>
      </c>
      <c r="C8" s="1">
        <v>43615</v>
      </c>
      <c r="D8">
        <v>805.6</v>
      </c>
      <c r="E8">
        <v>817</v>
      </c>
      <c r="F8">
        <v>797.2</v>
      </c>
      <c r="G8">
        <v>803.7</v>
      </c>
      <c r="H8">
        <v>801.4</v>
      </c>
      <c r="I8">
        <v>803.7</v>
      </c>
      <c r="J8">
        <v>79</v>
      </c>
      <c r="K8">
        <v>638.71</v>
      </c>
      <c r="L8">
        <v>76000</v>
      </c>
      <c r="M8">
        <v>16000</v>
      </c>
      <c r="N8">
        <v>792.35</v>
      </c>
      <c r="O8" s="18">
        <f t="shared" si="1"/>
        <v>0.10005474952094172</v>
      </c>
      <c r="P8" s="12">
        <v>0.53333333333333333</v>
      </c>
      <c r="Q8" s="17">
        <f t="shared" si="0"/>
        <v>5.3333333333333332E-3</v>
      </c>
      <c r="R8" s="17">
        <f t="shared" si="2"/>
        <v>9.472141618760839E-2</v>
      </c>
      <c r="S8" s="15">
        <f t="shared" si="3"/>
        <v>1.0194967720201029</v>
      </c>
    </row>
    <row r="9" spans="1:19" x14ac:dyDescent="0.3">
      <c r="A9" t="s">
        <v>14</v>
      </c>
      <c r="B9" s="1">
        <v>43587</v>
      </c>
      <c r="C9" s="1">
        <v>43643</v>
      </c>
      <c r="D9">
        <v>830.3</v>
      </c>
      <c r="E9">
        <v>835</v>
      </c>
      <c r="F9">
        <v>798.9</v>
      </c>
      <c r="G9">
        <v>807.65</v>
      </c>
      <c r="H9">
        <v>802.3</v>
      </c>
      <c r="I9">
        <v>807.65</v>
      </c>
      <c r="J9">
        <v>80</v>
      </c>
      <c r="K9">
        <v>652.54999999999995</v>
      </c>
      <c r="L9">
        <v>80000</v>
      </c>
      <c r="M9">
        <v>1000</v>
      </c>
      <c r="N9">
        <v>799.3</v>
      </c>
      <c r="O9" s="18">
        <f t="shared" si="1"/>
        <v>4.9147691924846726E-3</v>
      </c>
      <c r="P9" s="12">
        <v>0.51</v>
      </c>
      <c r="Q9" s="17">
        <f t="shared" si="0"/>
        <v>5.1000000000000004E-3</v>
      </c>
      <c r="R9" s="17">
        <f t="shared" si="2"/>
        <v>-1.8523080751532781E-4</v>
      </c>
      <c r="S9" s="15">
        <f t="shared" si="3"/>
        <v>-1.9936590682568191E-3</v>
      </c>
    </row>
    <row r="10" spans="1:19" x14ac:dyDescent="0.3">
      <c r="A10" t="s">
        <v>14</v>
      </c>
      <c r="B10" s="1">
        <v>43619</v>
      </c>
      <c r="C10" s="1">
        <v>43671</v>
      </c>
      <c r="D10">
        <v>661.55</v>
      </c>
      <c r="E10">
        <v>665</v>
      </c>
      <c r="F10">
        <v>644.5</v>
      </c>
      <c r="G10">
        <v>663.8</v>
      </c>
      <c r="H10">
        <v>663.4</v>
      </c>
      <c r="I10">
        <v>663.8</v>
      </c>
      <c r="J10">
        <v>202</v>
      </c>
      <c r="K10">
        <v>1320.27</v>
      </c>
      <c r="L10">
        <v>86000</v>
      </c>
      <c r="M10">
        <v>15000</v>
      </c>
      <c r="N10">
        <v>656.85</v>
      </c>
      <c r="O10" s="18">
        <f t="shared" si="1"/>
        <v>-0.17810932953630909</v>
      </c>
      <c r="P10" s="12">
        <v>0.50083333333333335</v>
      </c>
      <c r="Q10" s="17">
        <f t="shared" si="0"/>
        <v>5.0083333333333334E-3</v>
      </c>
      <c r="R10" s="17">
        <f t="shared" si="2"/>
        <v>-0.18311766286964243</v>
      </c>
      <c r="S10" s="15">
        <f t="shared" si="3"/>
        <v>-1.9709150655613692</v>
      </c>
    </row>
    <row r="11" spans="1:19" x14ac:dyDescent="0.3">
      <c r="A11" t="s">
        <v>14</v>
      </c>
      <c r="B11" s="1">
        <v>43647</v>
      </c>
      <c r="C11" s="1">
        <v>43706</v>
      </c>
      <c r="D11">
        <v>620.6</v>
      </c>
      <c r="E11">
        <v>623.70000000000005</v>
      </c>
      <c r="F11">
        <v>616.29999999999995</v>
      </c>
      <c r="G11">
        <v>622.9</v>
      </c>
      <c r="H11">
        <v>621.35</v>
      </c>
      <c r="I11">
        <v>622.9</v>
      </c>
      <c r="J11">
        <v>34</v>
      </c>
      <c r="K11">
        <v>211.01</v>
      </c>
      <c r="L11">
        <v>78000</v>
      </c>
      <c r="M11">
        <v>1000</v>
      </c>
      <c r="N11">
        <v>615.35</v>
      </c>
      <c r="O11" s="18">
        <f t="shared" si="1"/>
        <v>-6.161494426031934E-2</v>
      </c>
      <c r="P11" s="12">
        <v>0.47750000000000004</v>
      </c>
      <c r="Q11" s="17">
        <f t="shared" si="0"/>
        <v>4.7750000000000006E-3</v>
      </c>
      <c r="R11" s="17">
        <f t="shared" si="2"/>
        <v>-6.6389944260319342E-2</v>
      </c>
      <c r="S11" s="15">
        <f t="shared" si="3"/>
        <v>-0.71456209790964575</v>
      </c>
    </row>
    <row r="12" spans="1:19" x14ac:dyDescent="0.3">
      <c r="A12" t="s">
        <v>14</v>
      </c>
      <c r="B12" s="1">
        <v>43678</v>
      </c>
      <c r="C12" s="1">
        <v>43734</v>
      </c>
      <c r="D12">
        <v>569.45000000000005</v>
      </c>
      <c r="E12">
        <v>569.45000000000005</v>
      </c>
      <c r="F12">
        <v>547.5</v>
      </c>
      <c r="G12">
        <v>556.85</v>
      </c>
      <c r="H12">
        <v>556.29999999999995</v>
      </c>
      <c r="I12">
        <v>556.85</v>
      </c>
      <c r="J12">
        <v>127</v>
      </c>
      <c r="K12">
        <v>710.29</v>
      </c>
      <c r="L12">
        <v>150000</v>
      </c>
      <c r="M12">
        <v>2000</v>
      </c>
      <c r="N12">
        <v>550.6</v>
      </c>
      <c r="O12" s="18">
        <f t="shared" si="1"/>
        <v>-0.10603628190720815</v>
      </c>
      <c r="P12" s="12">
        <v>0.45166666666666666</v>
      </c>
      <c r="Q12" s="17">
        <f t="shared" si="0"/>
        <v>4.5166666666666662E-3</v>
      </c>
      <c r="R12" s="17">
        <f t="shared" si="2"/>
        <v>-0.11055294857387482</v>
      </c>
      <c r="S12" s="15">
        <f t="shared" si="3"/>
        <v>-1.1898932548172196</v>
      </c>
    </row>
    <row r="13" spans="1:19" x14ac:dyDescent="0.3">
      <c r="A13" t="s">
        <v>14</v>
      </c>
      <c r="B13" s="1">
        <v>43711</v>
      </c>
      <c r="C13" s="1">
        <v>43769</v>
      </c>
      <c r="D13">
        <v>611.20000000000005</v>
      </c>
      <c r="E13">
        <v>620</v>
      </c>
      <c r="F13">
        <v>605.5</v>
      </c>
      <c r="G13">
        <v>607.5</v>
      </c>
      <c r="H13">
        <v>605.5</v>
      </c>
      <c r="I13">
        <v>607.5</v>
      </c>
      <c r="J13">
        <v>102</v>
      </c>
      <c r="K13">
        <v>625.66</v>
      </c>
      <c r="L13">
        <v>89000</v>
      </c>
      <c r="M13">
        <v>12000</v>
      </c>
      <c r="N13">
        <v>605.04999999999995</v>
      </c>
      <c r="O13" s="18">
        <f t="shared" si="1"/>
        <v>9.0958067702253703E-2</v>
      </c>
      <c r="P13" s="12">
        <v>0.44500000000000001</v>
      </c>
      <c r="Q13" s="17">
        <f t="shared" si="0"/>
        <v>4.45E-3</v>
      </c>
      <c r="R13" s="17">
        <f t="shared" si="2"/>
        <v>8.6508067702253708E-2</v>
      </c>
      <c r="S13" s="15">
        <f t="shared" si="3"/>
        <v>0.93109562046098249</v>
      </c>
    </row>
    <row r="15" spans="1:19" x14ac:dyDescent="0.3">
      <c r="N15" t="s">
        <v>18</v>
      </c>
      <c r="O15" s="17">
        <f>AVERAGE(O3:O13)</f>
        <v>-1.7754650548014721E-2</v>
      </c>
      <c r="P15" s="4"/>
      <c r="Q15" s="4"/>
      <c r="R15" s="17">
        <f>AVERAGE(R3:R13)</f>
        <v>-2.2872832366196538E-2</v>
      </c>
      <c r="S15" s="15">
        <f>AVERAGE(S3:S13)</f>
        <v>-0.24618275045749269</v>
      </c>
    </row>
    <row r="16" spans="1:19" x14ac:dyDescent="0.3">
      <c r="N16" t="s">
        <v>19</v>
      </c>
      <c r="O16" s="17">
        <f t="shared" ref="O16:O18" si="4">AVERAGE(O4:O14)</f>
        <v>-2.2190583121865656E-2</v>
      </c>
      <c r="P16" s="4"/>
      <c r="Q16" s="4"/>
      <c r="R16" s="17">
        <f t="shared" ref="R16" si="5">MAX(R3:R13)</f>
        <v>9.472141618760839E-2</v>
      </c>
      <c r="S16" s="7"/>
    </row>
    <row r="17" spans="14:19" x14ac:dyDescent="0.3">
      <c r="N17" t="s">
        <v>20</v>
      </c>
      <c r="O17" s="17">
        <f t="shared" si="4"/>
        <v>-2.5469381929340423E-2</v>
      </c>
      <c r="P17" s="4"/>
      <c r="Q17" s="4"/>
      <c r="R17" s="17">
        <f t="shared" ref="R17" si="6">MIN(R3:R13)</f>
        <v>-0.18311766286964243</v>
      </c>
      <c r="S17" s="7"/>
    </row>
    <row r="18" spans="14:19" x14ac:dyDescent="0.3">
      <c r="N18" t="s">
        <v>24</v>
      </c>
      <c r="O18" s="17">
        <f t="shared" si="4"/>
        <v>-1.9328769918666482E-2</v>
      </c>
      <c r="R18" s="18">
        <f>_xlfn.STDEV.S(R3:R13)</f>
        <v>9.2827652483527825E-2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B5FBC-E22C-43BB-AE68-D192970F1308}">
  <dimension ref="A1:T249"/>
  <sheetViews>
    <sheetView tabSelected="1" topLeftCell="A239" zoomScale="80" zoomScaleNormal="80" workbookViewId="0">
      <selection activeCell="F265" sqref="F265"/>
    </sheetView>
  </sheetViews>
  <sheetFormatPr defaultRowHeight="14.4" x14ac:dyDescent="0.3"/>
  <cols>
    <col min="9" max="9" width="12.6640625" customWidth="1"/>
    <col min="10" max="10" width="13.77734375" customWidth="1"/>
    <col min="11" max="11" width="14.44140625" customWidth="1"/>
    <col min="12" max="12" width="16.109375" customWidth="1"/>
    <col min="13" max="13" width="12.109375" customWidth="1"/>
    <col min="14" max="14" width="15.109375" customWidth="1"/>
    <col min="15" max="15" width="17.33203125" customWidth="1"/>
    <col min="16" max="16" width="17.33203125" style="15" customWidth="1"/>
    <col min="17" max="17" width="13.21875" style="1" customWidth="1"/>
    <col min="18" max="18" width="17" customWidth="1"/>
    <col min="19" max="19" width="10.5546875" style="7" customWidth="1"/>
  </cols>
  <sheetData>
    <row r="1" spans="1:20" s="2" customFormat="1" x14ac:dyDescent="0.3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31</v>
      </c>
      <c r="P1" s="14" t="s">
        <v>34</v>
      </c>
      <c r="Q1" s="3" t="s">
        <v>16</v>
      </c>
      <c r="R1" s="2" t="s">
        <v>22</v>
      </c>
      <c r="S1" s="6" t="s">
        <v>23</v>
      </c>
      <c r="T1" s="2" t="s">
        <v>33</v>
      </c>
    </row>
    <row r="2" spans="1:20" x14ac:dyDescent="0.3">
      <c r="A2" t="s">
        <v>14</v>
      </c>
      <c r="B2" s="1">
        <v>43374</v>
      </c>
      <c r="C2" s="1">
        <v>43461</v>
      </c>
      <c r="D2">
        <v>752.25</v>
      </c>
      <c r="E2">
        <v>752.25</v>
      </c>
      <c r="F2">
        <v>752.25</v>
      </c>
      <c r="G2">
        <v>752.25</v>
      </c>
      <c r="H2">
        <v>752.25</v>
      </c>
      <c r="I2">
        <v>783.65</v>
      </c>
      <c r="J2">
        <v>1</v>
      </c>
      <c r="K2">
        <v>7.52</v>
      </c>
      <c r="L2">
        <v>1000</v>
      </c>
      <c r="M2">
        <v>1000</v>
      </c>
      <c r="N2">
        <v>769.65</v>
      </c>
      <c r="P2" s="15">
        <v>1.9260273972602739E-2</v>
      </c>
      <c r="Q2" s="17">
        <f>P2/100</f>
        <v>1.9260273972602739E-4</v>
      </c>
      <c r="T2" s="1"/>
    </row>
    <row r="3" spans="1:20" x14ac:dyDescent="0.3">
      <c r="A3" t="s">
        <v>14</v>
      </c>
      <c r="B3" s="1">
        <v>43376</v>
      </c>
      <c r="C3" s="1">
        <v>43461</v>
      </c>
      <c r="D3">
        <v>787.5</v>
      </c>
      <c r="E3">
        <v>787.5</v>
      </c>
      <c r="F3">
        <v>787.5</v>
      </c>
      <c r="G3">
        <v>787.5</v>
      </c>
      <c r="H3">
        <v>787.5</v>
      </c>
      <c r="I3">
        <v>785.3</v>
      </c>
      <c r="J3">
        <v>1</v>
      </c>
      <c r="K3">
        <v>7.88</v>
      </c>
      <c r="L3">
        <v>2000</v>
      </c>
      <c r="M3">
        <v>1000</v>
      </c>
      <c r="N3">
        <v>771.6</v>
      </c>
      <c r="O3" s="18">
        <f>(I3-I2)/I2</f>
        <v>2.1055318062910447E-3</v>
      </c>
      <c r="P3" s="15">
        <v>1.9232876712328765E-2</v>
      </c>
      <c r="Q3" s="17">
        <f t="shared" ref="Q3:Q66" si="0">P3/100</f>
        <v>1.9232876712328766E-4</v>
      </c>
      <c r="R3" s="17">
        <f>O3-Q3</f>
        <v>1.913203039167757E-3</v>
      </c>
      <c r="S3" s="15">
        <f>R3/(_xlfn.STDEV.S($O$3:$O$242))</f>
        <v>9.5088221375845272E-2</v>
      </c>
      <c r="T3" s="1" t="b">
        <f>N2&lt;I2</f>
        <v>1</v>
      </c>
    </row>
    <row r="4" spans="1:20" x14ac:dyDescent="0.3">
      <c r="A4" t="s">
        <v>14</v>
      </c>
      <c r="B4" s="1">
        <v>43377</v>
      </c>
      <c r="C4" s="1">
        <v>43461</v>
      </c>
      <c r="D4">
        <v>770</v>
      </c>
      <c r="E4">
        <v>770</v>
      </c>
      <c r="F4">
        <v>753.5</v>
      </c>
      <c r="G4">
        <v>753.5</v>
      </c>
      <c r="H4">
        <v>753.5</v>
      </c>
      <c r="I4">
        <v>770.35</v>
      </c>
      <c r="J4">
        <v>2</v>
      </c>
      <c r="K4">
        <v>15.24</v>
      </c>
      <c r="L4">
        <v>3000</v>
      </c>
      <c r="M4">
        <v>1000</v>
      </c>
      <c r="N4">
        <v>757.05</v>
      </c>
      <c r="O4" s="18">
        <f t="shared" ref="O4:O67" si="1">(I4-I3)/I3</f>
        <v>-1.903731058194312E-2</v>
      </c>
      <c r="P4" s="15">
        <v>1.9506849315068492E-2</v>
      </c>
      <c r="Q4" s="17">
        <f t="shared" si="0"/>
        <v>1.9506849315068493E-4</v>
      </c>
      <c r="R4" s="17">
        <f>O4-Q4</f>
        <v>-1.9232379075093807E-2</v>
      </c>
      <c r="S4" s="15">
        <f t="shared" ref="S4:S67" si="2">R4/(_xlfn.STDEV.S($O$3:$O$242))</f>
        <v>-0.95586964981626321</v>
      </c>
      <c r="T4" s="1" t="b">
        <f t="shared" ref="T4:T67" si="3">N3&lt;I3</f>
        <v>1</v>
      </c>
    </row>
    <row r="5" spans="1:20" x14ac:dyDescent="0.3">
      <c r="A5" t="s">
        <v>14</v>
      </c>
      <c r="B5" s="1">
        <v>43378</v>
      </c>
      <c r="C5" s="1">
        <v>43461</v>
      </c>
      <c r="D5">
        <v>774.75</v>
      </c>
      <c r="E5">
        <v>774.75</v>
      </c>
      <c r="F5">
        <v>753.5</v>
      </c>
      <c r="G5">
        <v>753.5</v>
      </c>
      <c r="H5">
        <v>753.5</v>
      </c>
      <c r="I5">
        <v>757.15</v>
      </c>
      <c r="J5">
        <v>2</v>
      </c>
      <c r="K5">
        <v>15.28</v>
      </c>
      <c r="L5">
        <v>3000</v>
      </c>
      <c r="M5">
        <v>0</v>
      </c>
      <c r="N5">
        <v>744.25</v>
      </c>
      <c r="O5" s="18">
        <f t="shared" si="1"/>
        <v>-1.7135068475368397E-2</v>
      </c>
      <c r="P5" s="15">
        <v>1.8986301369863012E-2</v>
      </c>
      <c r="Q5" s="17">
        <f t="shared" si="0"/>
        <v>1.8986301369863012E-4</v>
      </c>
      <c r="R5" s="17">
        <f t="shared" ref="R5:R68" si="4">O5-Q5</f>
        <v>-1.7324931489067028E-2</v>
      </c>
      <c r="S5" s="15">
        <f t="shared" si="2"/>
        <v>-0.86106748056932614</v>
      </c>
      <c r="T5" s="1" t="b">
        <f t="shared" si="3"/>
        <v>1</v>
      </c>
    </row>
    <row r="6" spans="1:20" x14ac:dyDescent="0.3">
      <c r="A6" t="s">
        <v>14</v>
      </c>
      <c r="B6" s="1">
        <v>43381</v>
      </c>
      <c r="C6" s="1">
        <v>43461</v>
      </c>
      <c r="D6">
        <v>752.65</v>
      </c>
      <c r="E6">
        <v>752.65</v>
      </c>
      <c r="F6">
        <v>752.65</v>
      </c>
      <c r="G6">
        <v>736.85</v>
      </c>
      <c r="H6">
        <v>752.65</v>
      </c>
      <c r="I6">
        <v>736.85</v>
      </c>
      <c r="J6">
        <v>2</v>
      </c>
      <c r="K6">
        <v>14.9</v>
      </c>
      <c r="L6">
        <v>5000</v>
      </c>
      <c r="M6">
        <v>2000</v>
      </c>
      <c r="N6">
        <v>736.4</v>
      </c>
      <c r="O6" s="18">
        <f t="shared" si="1"/>
        <v>-2.6811067820114845E-2</v>
      </c>
      <c r="P6" s="15">
        <v>1.893150684931507E-2</v>
      </c>
      <c r="Q6" s="17">
        <f t="shared" si="0"/>
        <v>1.893150684931507E-4</v>
      </c>
      <c r="R6" s="17">
        <f t="shared" si="4"/>
        <v>-2.7000382888607996E-2</v>
      </c>
      <c r="S6" s="15">
        <f t="shared" si="2"/>
        <v>-1.3419476829084322</v>
      </c>
      <c r="T6" s="1" t="b">
        <f t="shared" si="3"/>
        <v>1</v>
      </c>
    </row>
    <row r="7" spans="1:20" x14ac:dyDescent="0.3">
      <c r="A7" t="s">
        <v>14</v>
      </c>
      <c r="B7" s="1">
        <v>43382</v>
      </c>
      <c r="C7" s="1">
        <v>43461</v>
      </c>
      <c r="D7">
        <v>745.5</v>
      </c>
      <c r="E7">
        <v>755.15</v>
      </c>
      <c r="F7">
        <v>745.5</v>
      </c>
      <c r="G7">
        <v>755.15</v>
      </c>
      <c r="H7">
        <v>755.15</v>
      </c>
      <c r="I7">
        <v>779.25</v>
      </c>
      <c r="J7">
        <v>2</v>
      </c>
      <c r="K7">
        <v>15.01</v>
      </c>
      <c r="L7">
        <v>6000</v>
      </c>
      <c r="M7">
        <v>1000</v>
      </c>
      <c r="N7">
        <v>766.75</v>
      </c>
      <c r="O7" s="18">
        <f t="shared" si="1"/>
        <v>5.7542240618850479E-2</v>
      </c>
      <c r="P7" s="15">
        <v>1.882191780821918E-2</v>
      </c>
      <c r="Q7" s="17">
        <f t="shared" si="0"/>
        <v>1.8821917808219178E-4</v>
      </c>
      <c r="R7" s="17">
        <f t="shared" si="4"/>
        <v>5.7354021440768288E-2</v>
      </c>
      <c r="S7" s="15">
        <f t="shared" si="2"/>
        <v>2.8505557308371761</v>
      </c>
      <c r="T7" s="1" t="b">
        <f t="shared" si="3"/>
        <v>1</v>
      </c>
    </row>
    <row r="8" spans="1:20" x14ac:dyDescent="0.3">
      <c r="A8" t="s">
        <v>14</v>
      </c>
      <c r="B8" s="1">
        <v>43383</v>
      </c>
      <c r="C8" s="1">
        <v>43461</v>
      </c>
      <c r="D8">
        <v>787.8</v>
      </c>
      <c r="E8">
        <v>787.8</v>
      </c>
      <c r="F8">
        <v>787.8</v>
      </c>
      <c r="G8">
        <v>787.8</v>
      </c>
      <c r="H8">
        <v>787.8</v>
      </c>
      <c r="I8">
        <v>787.8</v>
      </c>
      <c r="J8">
        <v>1</v>
      </c>
      <c r="K8">
        <v>7.88</v>
      </c>
      <c r="L8">
        <v>7000</v>
      </c>
      <c r="M8">
        <v>1000</v>
      </c>
      <c r="N8">
        <v>779.65</v>
      </c>
      <c r="O8" s="18">
        <f t="shared" si="1"/>
        <v>1.0972088546679441E-2</v>
      </c>
      <c r="P8" s="15">
        <v>1.8958904109589041E-2</v>
      </c>
      <c r="Q8" s="17">
        <f t="shared" si="0"/>
        <v>1.8958904109589041E-4</v>
      </c>
      <c r="R8" s="17">
        <f t="shared" si="4"/>
        <v>1.078249950558355E-2</v>
      </c>
      <c r="S8" s="15">
        <f t="shared" si="2"/>
        <v>0.53590166803094319</v>
      </c>
      <c r="T8" s="1" t="b">
        <f t="shared" si="3"/>
        <v>1</v>
      </c>
    </row>
    <row r="9" spans="1:20" x14ac:dyDescent="0.3">
      <c r="A9" t="s">
        <v>14</v>
      </c>
      <c r="B9" s="1">
        <v>43384</v>
      </c>
      <c r="C9" s="1">
        <v>43461</v>
      </c>
      <c r="D9">
        <v>761.55</v>
      </c>
      <c r="E9">
        <v>761.55</v>
      </c>
      <c r="F9">
        <v>761.55</v>
      </c>
      <c r="G9">
        <v>761.55</v>
      </c>
      <c r="H9">
        <v>761.55</v>
      </c>
      <c r="I9">
        <v>768.25</v>
      </c>
      <c r="J9">
        <v>1</v>
      </c>
      <c r="K9">
        <v>7.62</v>
      </c>
      <c r="L9">
        <v>7000</v>
      </c>
      <c r="M9">
        <v>0</v>
      </c>
      <c r="N9">
        <v>756.25</v>
      </c>
      <c r="O9" s="18">
        <f t="shared" si="1"/>
        <v>-2.481594313277476E-2</v>
      </c>
      <c r="P9" s="15">
        <v>1.9013698630136987E-2</v>
      </c>
      <c r="Q9" s="17">
        <f t="shared" si="0"/>
        <v>1.9013698630136988E-4</v>
      </c>
      <c r="R9" s="17">
        <f t="shared" si="4"/>
        <v>-2.5006080119076131E-2</v>
      </c>
      <c r="S9" s="15">
        <f t="shared" si="2"/>
        <v>-1.2428287188688401</v>
      </c>
      <c r="T9" s="1" t="b">
        <f t="shared" si="3"/>
        <v>1</v>
      </c>
    </row>
    <row r="10" spans="1:20" x14ac:dyDescent="0.3">
      <c r="A10" t="s">
        <v>14</v>
      </c>
      <c r="B10" s="1">
        <v>43385</v>
      </c>
      <c r="C10" s="1">
        <v>43461</v>
      </c>
      <c r="D10">
        <v>0</v>
      </c>
      <c r="E10">
        <v>0</v>
      </c>
      <c r="F10">
        <v>0</v>
      </c>
      <c r="G10">
        <v>761.55</v>
      </c>
      <c r="H10">
        <v>761.55</v>
      </c>
      <c r="I10">
        <v>747</v>
      </c>
      <c r="J10">
        <v>0</v>
      </c>
      <c r="K10">
        <v>0</v>
      </c>
      <c r="L10">
        <v>7000</v>
      </c>
      <c r="M10">
        <v>0</v>
      </c>
      <c r="N10">
        <v>735.5</v>
      </c>
      <c r="O10" s="18">
        <f t="shared" si="1"/>
        <v>-2.7660266840221281E-2</v>
      </c>
      <c r="P10" s="15">
        <v>1.8876712328767122E-2</v>
      </c>
      <c r="Q10" s="17">
        <f t="shared" si="0"/>
        <v>1.8876712328767123E-4</v>
      </c>
      <c r="R10" s="17">
        <f t="shared" si="4"/>
        <v>-2.7849033963508952E-2</v>
      </c>
      <c r="S10" s="15">
        <f t="shared" si="2"/>
        <v>-1.3841265419364495</v>
      </c>
      <c r="T10" s="1" t="b">
        <f t="shared" si="3"/>
        <v>1</v>
      </c>
    </row>
    <row r="11" spans="1:20" x14ac:dyDescent="0.3">
      <c r="A11" t="s">
        <v>14</v>
      </c>
      <c r="B11" s="1">
        <v>43388</v>
      </c>
      <c r="C11" s="1">
        <v>43461</v>
      </c>
      <c r="D11">
        <v>754.65</v>
      </c>
      <c r="E11">
        <v>754.65</v>
      </c>
      <c r="F11">
        <v>754.65</v>
      </c>
      <c r="G11">
        <v>754.65</v>
      </c>
      <c r="H11">
        <v>754.65</v>
      </c>
      <c r="I11">
        <v>764.05</v>
      </c>
      <c r="J11">
        <v>1</v>
      </c>
      <c r="K11">
        <v>7.55</v>
      </c>
      <c r="L11">
        <v>7000</v>
      </c>
      <c r="M11">
        <v>0</v>
      </c>
      <c r="N11">
        <v>752.75</v>
      </c>
      <c r="O11" s="18">
        <f t="shared" si="1"/>
        <v>2.2824631860776379E-2</v>
      </c>
      <c r="P11" s="15">
        <v>1.893150684931507E-2</v>
      </c>
      <c r="Q11" s="17">
        <f t="shared" si="0"/>
        <v>1.893150684931507E-4</v>
      </c>
      <c r="R11" s="17">
        <f t="shared" si="4"/>
        <v>2.2635316792283228E-2</v>
      </c>
      <c r="S11" s="15">
        <f t="shared" si="2"/>
        <v>1.1249992656259256</v>
      </c>
      <c r="T11" s="1" t="b">
        <f t="shared" si="3"/>
        <v>1</v>
      </c>
    </row>
    <row r="12" spans="1:20" x14ac:dyDescent="0.3">
      <c r="A12" t="s">
        <v>14</v>
      </c>
      <c r="B12" s="1">
        <v>43389</v>
      </c>
      <c r="C12" s="1">
        <v>43461</v>
      </c>
      <c r="D12">
        <v>773.2</v>
      </c>
      <c r="E12">
        <v>781</v>
      </c>
      <c r="F12">
        <v>769.1</v>
      </c>
      <c r="G12">
        <v>781</v>
      </c>
      <c r="H12">
        <v>781</v>
      </c>
      <c r="I12">
        <v>781</v>
      </c>
      <c r="J12">
        <v>4</v>
      </c>
      <c r="K12">
        <v>30.99</v>
      </c>
      <c r="L12">
        <v>11000</v>
      </c>
      <c r="M12">
        <v>4000</v>
      </c>
      <c r="N12">
        <v>775.5</v>
      </c>
      <c r="O12" s="18">
        <f t="shared" si="1"/>
        <v>2.2184412014920551E-2</v>
      </c>
      <c r="P12" s="15">
        <v>1.8986301369863012E-2</v>
      </c>
      <c r="Q12" s="17">
        <f t="shared" si="0"/>
        <v>1.8986301369863012E-4</v>
      </c>
      <c r="R12" s="17">
        <f t="shared" si="4"/>
        <v>2.1994549001221921E-2</v>
      </c>
      <c r="S12" s="15">
        <f t="shared" si="2"/>
        <v>1.0931524264146242</v>
      </c>
      <c r="T12" s="1" t="b">
        <f t="shared" si="3"/>
        <v>1</v>
      </c>
    </row>
    <row r="13" spans="1:20" x14ac:dyDescent="0.3">
      <c r="A13" t="s">
        <v>14</v>
      </c>
      <c r="B13" s="1">
        <v>43390</v>
      </c>
      <c r="C13" s="1">
        <v>43461</v>
      </c>
      <c r="D13">
        <v>775</v>
      </c>
      <c r="E13">
        <v>775</v>
      </c>
      <c r="F13">
        <v>768.1</v>
      </c>
      <c r="G13">
        <v>768.55</v>
      </c>
      <c r="H13">
        <v>768.55</v>
      </c>
      <c r="I13">
        <v>767.4</v>
      </c>
      <c r="J13">
        <v>5</v>
      </c>
      <c r="K13">
        <v>38.53</v>
      </c>
      <c r="L13">
        <v>13000</v>
      </c>
      <c r="M13">
        <v>2000</v>
      </c>
      <c r="N13">
        <v>756.3</v>
      </c>
      <c r="O13" s="18">
        <f t="shared" si="1"/>
        <v>-1.7413572343149837E-2</v>
      </c>
      <c r="P13" s="15">
        <v>1.8958904109589041E-2</v>
      </c>
      <c r="Q13" s="17">
        <f t="shared" si="0"/>
        <v>1.8958904109589041E-4</v>
      </c>
      <c r="R13" s="17">
        <f t="shared" si="4"/>
        <v>-1.7603161384245728E-2</v>
      </c>
      <c r="S13" s="15">
        <f t="shared" si="2"/>
        <v>-0.87489580162281921</v>
      </c>
      <c r="T13" s="1" t="b">
        <f t="shared" si="3"/>
        <v>1</v>
      </c>
    </row>
    <row r="14" spans="1:20" x14ac:dyDescent="0.3">
      <c r="A14" t="s">
        <v>14</v>
      </c>
      <c r="B14" s="1">
        <v>43392</v>
      </c>
      <c r="C14" s="1">
        <v>43461</v>
      </c>
      <c r="D14">
        <v>768.3</v>
      </c>
      <c r="E14">
        <v>770.4</v>
      </c>
      <c r="F14">
        <v>752.4</v>
      </c>
      <c r="G14">
        <v>752.4</v>
      </c>
      <c r="H14">
        <v>752.4</v>
      </c>
      <c r="I14">
        <v>759.75</v>
      </c>
      <c r="J14">
        <v>10</v>
      </c>
      <c r="K14">
        <v>75.8</v>
      </c>
      <c r="L14">
        <v>20000</v>
      </c>
      <c r="M14">
        <v>7000</v>
      </c>
      <c r="N14">
        <v>749.1</v>
      </c>
      <c r="O14" s="18">
        <f t="shared" si="1"/>
        <v>-9.9687255668490724E-3</v>
      </c>
      <c r="P14" s="15">
        <v>1.9041095890410958E-2</v>
      </c>
      <c r="Q14" s="17">
        <f t="shared" si="0"/>
        <v>1.9041095890410959E-4</v>
      </c>
      <c r="R14" s="17">
        <f t="shared" si="4"/>
        <v>-1.0159136525753181E-2</v>
      </c>
      <c r="S14" s="15">
        <f t="shared" si="2"/>
        <v>-0.50491986640815201</v>
      </c>
      <c r="T14" s="1" t="b">
        <f t="shared" si="3"/>
        <v>1</v>
      </c>
    </row>
    <row r="15" spans="1:20" x14ac:dyDescent="0.3">
      <c r="A15" t="s">
        <v>14</v>
      </c>
      <c r="B15" s="1">
        <v>43395</v>
      </c>
      <c r="C15" s="1">
        <v>43461</v>
      </c>
      <c r="D15">
        <v>758.3</v>
      </c>
      <c r="E15">
        <v>778.55</v>
      </c>
      <c r="F15">
        <v>750.15</v>
      </c>
      <c r="G15">
        <v>762.1</v>
      </c>
      <c r="H15">
        <v>762.1</v>
      </c>
      <c r="I15">
        <v>762.1</v>
      </c>
      <c r="J15">
        <v>27</v>
      </c>
      <c r="K15">
        <v>205.64</v>
      </c>
      <c r="L15">
        <v>43000</v>
      </c>
      <c r="M15">
        <v>23000</v>
      </c>
      <c r="N15">
        <v>759</v>
      </c>
      <c r="O15" s="18">
        <f t="shared" si="1"/>
        <v>3.0931227377427083E-3</v>
      </c>
      <c r="P15" s="15">
        <v>1.9041095890410958E-2</v>
      </c>
      <c r="Q15" s="17">
        <f t="shared" si="0"/>
        <v>1.9041095890410959E-4</v>
      </c>
      <c r="R15" s="17">
        <f t="shared" si="4"/>
        <v>2.9027117788385987E-3</v>
      </c>
      <c r="S15" s="15">
        <f t="shared" si="2"/>
        <v>0.14426785582388801</v>
      </c>
      <c r="T15" s="1" t="b">
        <f t="shared" si="3"/>
        <v>1</v>
      </c>
    </row>
    <row r="16" spans="1:20" x14ac:dyDescent="0.3">
      <c r="A16" t="s">
        <v>14</v>
      </c>
      <c r="B16" s="1">
        <v>43396</v>
      </c>
      <c r="C16" s="1">
        <v>43461</v>
      </c>
      <c r="D16">
        <v>760.75</v>
      </c>
      <c r="E16">
        <v>760.8</v>
      </c>
      <c r="F16">
        <v>744.25</v>
      </c>
      <c r="G16">
        <v>744.95</v>
      </c>
      <c r="H16">
        <v>744.95</v>
      </c>
      <c r="I16">
        <v>744.95</v>
      </c>
      <c r="J16">
        <v>12</v>
      </c>
      <c r="K16">
        <v>90.5</v>
      </c>
      <c r="L16">
        <v>49000</v>
      </c>
      <c r="M16">
        <v>6000</v>
      </c>
      <c r="N16">
        <v>738.85</v>
      </c>
      <c r="O16" s="18">
        <f t="shared" si="1"/>
        <v>-2.250360845033457E-2</v>
      </c>
      <c r="P16" s="15">
        <v>1.9068493150684932E-2</v>
      </c>
      <c r="Q16" s="17">
        <f t="shared" si="0"/>
        <v>1.9068493150684932E-4</v>
      </c>
      <c r="R16" s="17">
        <f t="shared" si="4"/>
        <v>-2.269429338184142E-2</v>
      </c>
      <c r="S16" s="15">
        <f t="shared" si="2"/>
        <v>-1.1279304647141004</v>
      </c>
      <c r="T16" s="1" t="b">
        <f t="shared" si="3"/>
        <v>1</v>
      </c>
    </row>
    <row r="17" spans="1:20" x14ac:dyDescent="0.3">
      <c r="A17" t="s">
        <v>14</v>
      </c>
      <c r="B17" s="1">
        <v>43397</v>
      </c>
      <c r="C17" s="1">
        <v>43461</v>
      </c>
      <c r="D17">
        <v>748</v>
      </c>
      <c r="E17">
        <v>748</v>
      </c>
      <c r="F17">
        <v>729.2</v>
      </c>
      <c r="G17">
        <v>740.35</v>
      </c>
      <c r="H17">
        <v>743.1</v>
      </c>
      <c r="I17">
        <v>740.35</v>
      </c>
      <c r="J17">
        <v>30</v>
      </c>
      <c r="K17">
        <v>221</v>
      </c>
      <c r="L17">
        <v>64000</v>
      </c>
      <c r="M17">
        <v>15000</v>
      </c>
      <c r="N17">
        <v>734.45</v>
      </c>
      <c r="O17" s="18">
        <f t="shared" si="1"/>
        <v>-6.1749110678569336E-3</v>
      </c>
      <c r="P17" s="15">
        <v>1.9041095890410958E-2</v>
      </c>
      <c r="Q17" s="17">
        <f t="shared" si="0"/>
        <v>1.9041095890410959E-4</v>
      </c>
      <c r="R17" s="17">
        <f t="shared" si="4"/>
        <v>-6.3653220267610435E-3</v>
      </c>
      <c r="S17" s="15">
        <f t="shared" si="2"/>
        <v>-0.31636325973666096</v>
      </c>
      <c r="T17" s="1" t="b">
        <f t="shared" si="3"/>
        <v>1</v>
      </c>
    </row>
    <row r="18" spans="1:20" x14ac:dyDescent="0.3">
      <c r="A18" t="s">
        <v>14</v>
      </c>
      <c r="B18" s="1">
        <v>43398</v>
      </c>
      <c r="C18" s="1">
        <v>43461</v>
      </c>
      <c r="D18">
        <v>743.1</v>
      </c>
      <c r="E18">
        <v>746.15</v>
      </c>
      <c r="F18">
        <v>726</v>
      </c>
      <c r="G18">
        <v>727.55</v>
      </c>
      <c r="H18">
        <v>728.9</v>
      </c>
      <c r="I18">
        <v>727.55</v>
      </c>
      <c r="J18">
        <v>26</v>
      </c>
      <c r="K18">
        <v>191.62</v>
      </c>
      <c r="L18">
        <v>80000</v>
      </c>
      <c r="M18">
        <v>16000</v>
      </c>
      <c r="N18">
        <v>720.95</v>
      </c>
      <c r="O18" s="18">
        <f t="shared" si="1"/>
        <v>-1.7289120010805792E-2</v>
      </c>
      <c r="P18" s="15">
        <v>1.9068493150684932E-2</v>
      </c>
      <c r="Q18" s="17">
        <f t="shared" si="0"/>
        <v>1.9068493150684932E-4</v>
      </c>
      <c r="R18" s="17">
        <f t="shared" si="4"/>
        <v>-1.7479804942312643E-2</v>
      </c>
      <c r="S18" s="15">
        <f t="shared" si="2"/>
        <v>-0.86876485555042948</v>
      </c>
      <c r="T18" s="1" t="b">
        <f t="shared" si="3"/>
        <v>1</v>
      </c>
    </row>
    <row r="19" spans="1:20" x14ac:dyDescent="0.3">
      <c r="A19" t="s">
        <v>14</v>
      </c>
      <c r="B19" s="1">
        <v>43399</v>
      </c>
      <c r="C19" s="1">
        <v>43496</v>
      </c>
      <c r="D19">
        <v>0</v>
      </c>
      <c r="E19">
        <v>0</v>
      </c>
      <c r="F19">
        <v>0</v>
      </c>
      <c r="G19">
        <v>735.65</v>
      </c>
      <c r="H19">
        <v>0</v>
      </c>
      <c r="I19">
        <v>734.3</v>
      </c>
      <c r="J19">
        <v>0</v>
      </c>
      <c r="K19">
        <v>0</v>
      </c>
      <c r="L19">
        <v>0</v>
      </c>
      <c r="M19">
        <v>0</v>
      </c>
      <c r="N19">
        <v>719.8</v>
      </c>
      <c r="O19" s="18">
        <f t="shared" si="1"/>
        <v>9.2777128719675628E-3</v>
      </c>
      <c r="P19" s="15">
        <v>1.9041095890410958E-2</v>
      </c>
      <c r="Q19" s="17">
        <f t="shared" si="0"/>
        <v>1.9041095890410959E-4</v>
      </c>
      <c r="R19" s="17">
        <f t="shared" si="4"/>
        <v>9.0873019130634537E-3</v>
      </c>
      <c r="S19" s="15">
        <f t="shared" si="2"/>
        <v>0.45164854870521287</v>
      </c>
      <c r="T19" s="1" t="b">
        <f t="shared" si="3"/>
        <v>1</v>
      </c>
    </row>
    <row r="20" spans="1:20" x14ac:dyDescent="0.3">
      <c r="A20" t="s">
        <v>14</v>
      </c>
      <c r="B20" s="1">
        <v>43402</v>
      </c>
      <c r="C20" s="1">
        <v>43496</v>
      </c>
      <c r="D20">
        <v>0</v>
      </c>
      <c r="E20">
        <v>0</v>
      </c>
      <c r="F20">
        <v>0</v>
      </c>
      <c r="G20">
        <v>735.65</v>
      </c>
      <c r="H20">
        <v>0</v>
      </c>
      <c r="I20">
        <v>788.15</v>
      </c>
      <c r="J20">
        <v>0</v>
      </c>
      <c r="K20">
        <v>0</v>
      </c>
      <c r="L20">
        <v>0</v>
      </c>
      <c r="M20">
        <v>0</v>
      </c>
      <c r="N20">
        <v>773.05</v>
      </c>
      <c r="O20" s="18">
        <f t="shared" si="1"/>
        <v>7.3335149121612458E-2</v>
      </c>
      <c r="P20" s="15">
        <v>1.9041095890410958E-2</v>
      </c>
      <c r="Q20" s="17">
        <f t="shared" si="0"/>
        <v>1.9041095890410959E-4</v>
      </c>
      <c r="R20" s="17">
        <f t="shared" si="4"/>
        <v>7.3144738162708348E-2</v>
      </c>
      <c r="S20" s="15">
        <f t="shared" si="2"/>
        <v>3.6353711093409942</v>
      </c>
      <c r="T20" s="1" t="b">
        <f t="shared" si="3"/>
        <v>1</v>
      </c>
    </row>
    <row r="21" spans="1:20" x14ac:dyDescent="0.3">
      <c r="A21" t="s">
        <v>14</v>
      </c>
      <c r="B21" s="1">
        <v>43403</v>
      </c>
      <c r="C21" s="1">
        <v>43496</v>
      </c>
      <c r="D21">
        <v>0</v>
      </c>
      <c r="E21">
        <v>0</v>
      </c>
      <c r="F21">
        <v>0</v>
      </c>
      <c r="G21">
        <v>735.65</v>
      </c>
      <c r="H21">
        <v>0</v>
      </c>
      <c r="I21">
        <v>785.45</v>
      </c>
      <c r="J21">
        <v>0</v>
      </c>
      <c r="K21">
        <v>0</v>
      </c>
      <c r="L21">
        <v>0</v>
      </c>
      <c r="M21">
        <v>0</v>
      </c>
      <c r="N21">
        <v>770.5</v>
      </c>
      <c r="O21" s="18">
        <f t="shared" si="1"/>
        <v>-3.4257438304890336E-3</v>
      </c>
      <c r="P21" s="15">
        <v>1.9068493150684932E-2</v>
      </c>
      <c r="Q21" s="17">
        <f t="shared" si="0"/>
        <v>1.9068493150684932E-4</v>
      </c>
      <c r="R21" s="17">
        <f t="shared" si="4"/>
        <v>-3.6164287619958831E-3</v>
      </c>
      <c r="S21" s="15">
        <f t="shared" si="2"/>
        <v>-0.17974034729749661</v>
      </c>
      <c r="T21" s="1" t="b">
        <f t="shared" si="3"/>
        <v>1</v>
      </c>
    </row>
    <row r="22" spans="1:20" x14ac:dyDescent="0.3">
      <c r="A22" t="s">
        <v>14</v>
      </c>
      <c r="B22" s="1">
        <v>43404</v>
      </c>
      <c r="C22" s="1">
        <v>43496</v>
      </c>
      <c r="D22">
        <v>799</v>
      </c>
      <c r="E22">
        <v>799</v>
      </c>
      <c r="F22">
        <v>799</v>
      </c>
      <c r="G22">
        <v>799</v>
      </c>
      <c r="H22">
        <v>799</v>
      </c>
      <c r="I22">
        <v>799</v>
      </c>
      <c r="J22">
        <v>1</v>
      </c>
      <c r="K22">
        <v>7.99</v>
      </c>
      <c r="L22">
        <v>1000</v>
      </c>
      <c r="M22">
        <v>1000</v>
      </c>
      <c r="N22">
        <v>791.55</v>
      </c>
      <c r="O22" s="18">
        <f t="shared" si="1"/>
        <v>1.7251257241071939E-2</v>
      </c>
      <c r="P22" s="15">
        <v>1.9041095890410958E-2</v>
      </c>
      <c r="Q22" s="17">
        <f t="shared" si="0"/>
        <v>1.9041095890410959E-4</v>
      </c>
      <c r="R22" s="17">
        <f t="shared" si="4"/>
        <v>1.7060846282167828E-2</v>
      </c>
      <c r="S22" s="15">
        <f t="shared" si="2"/>
        <v>0.84794216553394941</v>
      </c>
      <c r="T22" s="1" t="b">
        <f t="shared" si="3"/>
        <v>1</v>
      </c>
    </row>
    <row r="23" spans="1:20" x14ac:dyDescent="0.3">
      <c r="A23" t="s">
        <v>14</v>
      </c>
      <c r="B23" s="1">
        <v>43405</v>
      </c>
      <c r="C23" s="1">
        <v>43496</v>
      </c>
      <c r="D23">
        <v>802.55</v>
      </c>
      <c r="E23">
        <v>802.55</v>
      </c>
      <c r="F23">
        <v>796.1</v>
      </c>
      <c r="G23">
        <v>796.1</v>
      </c>
      <c r="H23">
        <v>796.1</v>
      </c>
      <c r="I23">
        <v>807.65</v>
      </c>
      <c r="J23">
        <v>2</v>
      </c>
      <c r="K23">
        <v>15.99</v>
      </c>
      <c r="L23">
        <v>2000</v>
      </c>
      <c r="M23">
        <v>1000</v>
      </c>
      <c r="N23">
        <v>792.55</v>
      </c>
      <c r="O23" s="18">
        <f t="shared" si="1"/>
        <v>1.0826032540675816E-2</v>
      </c>
      <c r="P23" s="15">
        <v>1.8986301369863012E-2</v>
      </c>
      <c r="Q23" s="17">
        <f t="shared" si="0"/>
        <v>1.8986301369863012E-4</v>
      </c>
      <c r="R23" s="17">
        <f t="shared" si="4"/>
        <v>1.0636169526977185E-2</v>
      </c>
      <c r="S23" s="15">
        <f t="shared" si="2"/>
        <v>0.52862891280591617</v>
      </c>
      <c r="T23" s="1" t="b">
        <f t="shared" si="3"/>
        <v>1</v>
      </c>
    </row>
    <row r="24" spans="1:20" x14ac:dyDescent="0.3">
      <c r="A24" t="s">
        <v>14</v>
      </c>
      <c r="B24" s="1">
        <v>43406</v>
      </c>
      <c r="C24" s="1">
        <v>43496</v>
      </c>
      <c r="D24">
        <v>0</v>
      </c>
      <c r="E24">
        <v>0</v>
      </c>
      <c r="F24">
        <v>0</v>
      </c>
      <c r="G24">
        <v>796.1</v>
      </c>
      <c r="H24">
        <v>796.1</v>
      </c>
      <c r="I24">
        <v>796.05</v>
      </c>
      <c r="J24">
        <v>0</v>
      </c>
      <c r="K24">
        <v>0</v>
      </c>
      <c r="L24">
        <v>2000</v>
      </c>
      <c r="M24">
        <v>0</v>
      </c>
      <c r="N24">
        <v>781.4</v>
      </c>
      <c r="O24" s="18">
        <f t="shared" si="1"/>
        <v>-1.4362657091561967E-2</v>
      </c>
      <c r="P24" s="15">
        <v>1.9068493150684932E-2</v>
      </c>
      <c r="Q24" s="17">
        <f t="shared" si="0"/>
        <v>1.9068493150684932E-4</v>
      </c>
      <c r="R24" s="17">
        <f t="shared" si="4"/>
        <v>-1.4553342023068816E-2</v>
      </c>
      <c r="S24" s="15">
        <f t="shared" si="2"/>
        <v>-0.72331654284321789</v>
      </c>
      <c r="T24" s="1" t="b">
        <f t="shared" si="3"/>
        <v>1</v>
      </c>
    </row>
    <row r="25" spans="1:20" x14ac:dyDescent="0.3">
      <c r="A25" t="s">
        <v>14</v>
      </c>
      <c r="B25" s="1">
        <v>43409</v>
      </c>
      <c r="C25" s="1">
        <v>43496</v>
      </c>
      <c r="D25">
        <v>0</v>
      </c>
      <c r="E25">
        <v>0</v>
      </c>
      <c r="F25">
        <v>0</v>
      </c>
      <c r="G25">
        <v>796.1</v>
      </c>
      <c r="H25">
        <v>796.1</v>
      </c>
      <c r="I25">
        <v>793.3</v>
      </c>
      <c r="J25">
        <v>0</v>
      </c>
      <c r="K25">
        <v>0</v>
      </c>
      <c r="L25">
        <v>2000</v>
      </c>
      <c r="M25">
        <v>0</v>
      </c>
      <c r="N25">
        <v>779.15</v>
      </c>
      <c r="O25" s="18">
        <f t="shared" si="1"/>
        <v>-3.4545568745681806E-3</v>
      </c>
      <c r="P25" s="15">
        <v>1.8958904109589041E-2</v>
      </c>
      <c r="Q25" s="17">
        <f t="shared" si="0"/>
        <v>1.8958904109589041E-4</v>
      </c>
      <c r="R25" s="17">
        <f t="shared" si="4"/>
        <v>-3.6441459156640712E-3</v>
      </c>
      <c r="S25" s="15">
        <f t="shared" si="2"/>
        <v>-0.18111791924880158</v>
      </c>
      <c r="T25" s="1" t="b">
        <f t="shared" si="3"/>
        <v>1</v>
      </c>
    </row>
    <row r="26" spans="1:20" x14ac:dyDescent="0.3">
      <c r="A26" t="s">
        <v>14</v>
      </c>
      <c r="B26" s="1">
        <v>43410</v>
      </c>
      <c r="C26" s="1">
        <v>43496</v>
      </c>
      <c r="D26">
        <v>0</v>
      </c>
      <c r="E26">
        <v>0</v>
      </c>
      <c r="F26">
        <v>0</v>
      </c>
      <c r="G26">
        <v>796.1</v>
      </c>
      <c r="H26">
        <v>796.1</v>
      </c>
      <c r="I26">
        <v>800.05</v>
      </c>
      <c r="J26">
        <v>0</v>
      </c>
      <c r="K26">
        <v>0</v>
      </c>
      <c r="L26">
        <v>2000</v>
      </c>
      <c r="M26">
        <v>0</v>
      </c>
      <c r="N26">
        <v>785.9</v>
      </c>
      <c r="O26" s="18">
        <f t="shared" si="1"/>
        <v>8.50876087230556E-3</v>
      </c>
      <c r="P26" s="15">
        <v>1.9013698630136987E-2</v>
      </c>
      <c r="Q26" s="17">
        <f t="shared" si="0"/>
        <v>1.9013698630136988E-4</v>
      </c>
      <c r="R26" s="17">
        <f t="shared" si="4"/>
        <v>8.3186238860041908E-3</v>
      </c>
      <c r="S26" s="15">
        <f t="shared" si="2"/>
        <v>0.41344443502392042</v>
      </c>
      <c r="T26" s="1" t="b">
        <f t="shared" si="3"/>
        <v>1</v>
      </c>
    </row>
    <row r="27" spans="1:20" x14ac:dyDescent="0.3">
      <c r="A27" t="s">
        <v>14</v>
      </c>
      <c r="B27" s="1">
        <v>43413</v>
      </c>
      <c r="C27" s="1">
        <v>43496</v>
      </c>
      <c r="D27">
        <v>0</v>
      </c>
      <c r="E27">
        <v>0</v>
      </c>
      <c r="F27">
        <v>0</v>
      </c>
      <c r="G27">
        <v>796.1</v>
      </c>
      <c r="H27">
        <v>796.1</v>
      </c>
      <c r="I27">
        <v>829.5</v>
      </c>
      <c r="J27">
        <v>0</v>
      </c>
      <c r="K27">
        <v>0</v>
      </c>
      <c r="L27">
        <v>2000</v>
      </c>
      <c r="M27">
        <v>0</v>
      </c>
      <c r="N27">
        <v>815.3</v>
      </c>
      <c r="O27" s="18">
        <f t="shared" si="1"/>
        <v>3.6810199362539903E-2</v>
      </c>
      <c r="P27" s="15">
        <v>1.9041095890410958E-2</v>
      </c>
      <c r="Q27" s="17">
        <f t="shared" si="0"/>
        <v>1.9041095890410959E-4</v>
      </c>
      <c r="R27" s="17">
        <f t="shared" si="4"/>
        <v>3.6619788403635792E-2</v>
      </c>
      <c r="S27" s="15">
        <f t="shared" si="2"/>
        <v>1.8200423453102237</v>
      </c>
      <c r="T27" s="1" t="b">
        <f t="shared" si="3"/>
        <v>1</v>
      </c>
    </row>
    <row r="28" spans="1:20" x14ac:dyDescent="0.3">
      <c r="A28" t="s">
        <v>14</v>
      </c>
      <c r="B28" s="1">
        <v>43416</v>
      </c>
      <c r="C28" s="1">
        <v>43496</v>
      </c>
      <c r="D28">
        <v>0</v>
      </c>
      <c r="E28">
        <v>0</v>
      </c>
      <c r="F28">
        <v>0</v>
      </c>
      <c r="G28">
        <v>796.1</v>
      </c>
      <c r="H28">
        <v>796.1</v>
      </c>
      <c r="I28">
        <v>809.3</v>
      </c>
      <c r="J28">
        <v>0</v>
      </c>
      <c r="K28">
        <v>0</v>
      </c>
      <c r="L28">
        <v>2000</v>
      </c>
      <c r="M28">
        <v>0</v>
      </c>
      <c r="N28">
        <v>795.95</v>
      </c>
      <c r="O28" s="18">
        <f t="shared" si="1"/>
        <v>-2.4352019288728204E-2</v>
      </c>
      <c r="P28" s="15">
        <v>1.8958904109589041E-2</v>
      </c>
      <c r="Q28" s="17">
        <f t="shared" si="0"/>
        <v>1.8958904109589041E-4</v>
      </c>
      <c r="R28" s="17">
        <f t="shared" si="4"/>
        <v>-2.4541608329824095E-2</v>
      </c>
      <c r="S28" s="15">
        <f t="shared" si="2"/>
        <v>-1.2197439780362911</v>
      </c>
      <c r="T28" s="1" t="b">
        <f t="shared" si="3"/>
        <v>1</v>
      </c>
    </row>
    <row r="29" spans="1:20" x14ac:dyDescent="0.3">
      <c r="A29" t="s">
        <v>14</v>
      </c>
      <c r="B29" s="1">
        <v>43417</v>
      </c>
      <c r="C29" s="1">
        <v>43496</v>
      </c>
      <c r="D29">
        <v>807.95</v>
      </c>
      <c r="E29">
        <v>807.95</v>
      </c>
      <c r="F29">
        <v>771.65</v>
      </c>
      <c r="G29">
        <v>771.65</v>
      </c>
      <c r="H29">
        <v>771.65</v>
      </c>
      <c r="I29">
        <v>787.6</v>
      </c>
      <c r="J29">
        <v>3</v>
      </c>
      <c r="K29">
        <v>23.52</v>
      </c>
      <c r="L29">
        <v>4000</v>
      </c>
      <c r="M29">
        <v>2000</v>
      </c>
      <c r="N29">
        <v>774.7</v>
      </c>
      <c r="O29" s="18">
        <f t="shared" si="1"/>
        <v>-2.6813295440504058E-2</v>
      </c>
      <c r="P29" s="15">
        <v>1.8986301369863012E-2</v>
      </c>
      <c r="Q29" s="17">
        <f t="shared" si="0"/>
        <v>1.8986301369863012E-4</v>
      </c>
      <c r="R29" s="17">
        <f t="shared" si="4"/>
        <v>-2.7003158454202689E-2</v>
      </c>
      <c r="S29" s="15">
        <f t="shared" si="2"/>
        <v>-1.342085631463974</v>
      </c>
      <c r="T29" s="1" t="b">
        <f t="shared" si="3"/>
        <v>1</v>
      </c>
    </row>
    <row r="30" spans="1:20" x14ac:dyDescent="0.3">
      <c r="A30" t="s">
        <v>14</v>
      </c>
      <c r="B30" s="1">
        <v>43418</v>
      </c>
      <c r="C30" s="1">
        <v>43496</v>
      </c>
      <c r="D30">
        <v>789.95</v>
      </c>
      <c r="E30">
        <v>793.4</v>
      </c>
      <c r="F30">
        <v>775</v>
      </c>
      <c r="G30">
        <v>793.4</v>
      </c>
      <c r="H30">
        <v>793.4</v>
      </c>
      <c r="I30">
        <v>793.4</v>
      </c>
      <c r="J30">
        <v>10</v>
      </c>
      <c r="K30">
        <v>78.3</v>
      </c>
      <c r="L30">
        <v>7000</v>
      </c>
      <c r="M30">
        <v>3000</v>
      </c>
      <c r="N30">
        <v>783.1</v>
      </c>
      <c r="O30" s="18">
        <f t="shared" si="1"/>
        <v>7.3641442356525578E-3</v>
      </c>
      <c r="P30" s="15">
        <v>1.893150684931507E-2</v>
      </c>
      <c r="Q30" s="17">
        <f t="shared" si="0"/>
        <v>1.893150684931507E-4</v>
      </c>
      <c r="R30" s="17">
        <f t="shared" si="4"/>
        <v>7.1748291671594067E-3</v>
      </c>
      <c r="S30" s="15">
        <f t="shared" si="2"/>
        <v>0.35659662367957579</v>
      </c>
      <c r="T30" s="1" t="b">
        <f t="shared" si="3"/>
        <v>1</v>
      </c>
    </row>
    <row r="31" spans="1:20" x14ac:dyDescent="0.3">
      <c r="A31" t="s">
        <v>14</v>
      </c>
      <c r="B31" s="1">
        <v>43419</v>
      </c>
      <c r="C31" s="1">
        <v>43496</v>
      </c>
      <c r="D31">
        <v>784.4</v>
      </c>
      <c r="E31">
        <v>791.7</v>
      </c>
      <c r="F31">
        <v>784.4</v>
      </c>
      <c r="G31">
        <v>781.4</v>
      </c>
      <c r="H31">
        <v>789.1</v>
      </c>
      <c r="I31">
        <v>781.4</v>
      </c>
      <c r="J31">
        <v>4</v>
      </c>
      <c r="K31">
        <v>31.47</v>
      </c>
      <c r="L31">
        <v>8000</v>
      </c>
      <c r="M31">
        <v>1000</v>
      </c>
      <c r="N31">
        <v>780.6</v>
      </c>
      <c r="O31" s="18">
        <f t="shared" si="1"/>
        <v>-1.5124779430299976E-2</v>
      </c>
      <c r="P31" s="15">
        <v>1.873972602739726E-2</v>
      </c>
      <c r="Q31" s="17">
        <f t="shared" si="0"/>
        <v>1.873972602739726E-4</v>
      </c>
      <c r="R31" s="17">
        <f t="shared" si="4"/>
        <v>-1.5312176690573949E-2</v>
      </c>
      <c r="S31" s="15">
        <f t="shared" si="2"/>
        <v>-0.76103143110870064</v>
      </c>
      <c r="T31" s="1" t="b">
        <f t="shared" si="3"/>
        <v>1</v>
      </c>
    </row>
    <row r="32" spans="1:20" x14ac:dyDescent="0.3">
      <c r="A32" t="s">
        <v>14</v>
      </c>
      <c r="B32" s="1">
        <v>43420</v>
      </c>
      <c r="C32" s="1">
        <v>43496</v>
      </c>
      <c r="D32">
        <v>0</v>
      </c>
      <c r="E32">
        <v>0</v>
      </c>
      <c r="F32">
        <v>0</v>
      </c>
      <c r="G32">
        <v>781.4</v>
      </c>
      <c r="H32">
        <v>789.1</v>
      </c>
      <c r="I32">
        <v>795.1</v>
      </c>
      <c r="J32">
        <v>0</v>
      </c>
      <c r="K32">
        <v>0</v>
      </c>
      <c r="L32">
        <v>8000</v>
      </c>
      <c r="M32">
        <v>0</v>
      </c>
      <c r="N32">
        <v>782.65</v>
      </c>
      <c r="O32" s="18">
        <f t="shared" si="1"/>
        <v>1.753263373432307E-2</v>
      </c>
      <c r="P32" s="15">
        <v>1.8684931506849314E-2</v>
      </c>
      <c r="Q32" s="17">
        <f t="shared" si="0"/>
        <v>1.8684931506849313E-4</v>
      </c>
      <c r="R32" s="17">
        <f t="shared" si="4"/>
        <v>1.7345784419254578E-2</v>
      </c>
      <c r="S32" s="15">
        <f t="shared" si="2"/>
        <v>0.86210389332919268</v>
      </c>
      <c r="T32" s="1" t="b">
        <f t="shared" si="3"/>
        <v>1</v>
      </c>
    </row>
    <row r="33" spans="1:20" x14ac:dyDescent="0.3">
      <c r="A33" t="s">
        <v>14</v>
      </c>
      <c r="B33" s="1">
        <v>43423</v>
      </c>
      <c r="C33" s="1">
        <v>43496</v>
      </c>
      <c r="D33">
        <v>0</v>
      </c>
      <c r="E33">
        <v>0</v>
      </c>
      <c r="F33">
        <v>0</v>
      </c>
      <c r="G33">
        <v>781.4</v>
      </c>
      <c r="H33">
        <v>789.1</v>
      </c>
      <c r="I33">
        <v>806.1</v>
      </c>
      <c r="J33">
        <v>0</v>
      </c>
      <c r="K33">
        <v>0</v>
      </c>
      <c r="L33">
        <v>8000</v>
      </c>
      <c r="M33">
        <v>0</v>
      </c>
      <c r="N33">
        <v>794</v>
      </c>
      <c r="O33" s="18">
        <f t="shared" si="1"/>
        <v>1.3834737768834109E-2</v>
      </c>
      <c r="P33" s="15">
        <v>1.8767123287671231E-2</v>
      </c>
      <c r="Q33" s="17">
        <f t="shared" si="0"/>
        <v>1.8767123287671231E-4</v>
      </c>
      <c r="R33" s="17">
        <f t="shared" si="4"/>
        <v>1.3647066535957396E-2</v>
      </c>
      <c r="S33" s="15">
        <f t="shared" si="2"/>
        <v>0.67827368937616539</v>
      </c>
      <c r="T33" s="1" t="b">
        <f t="shared" si="3"/>
        <v>1</v>
      </c>
    </row>
    <row r="34" spans="1:20" x14ac:dyDescent="0.3">
      <c r="A34" t="s">
        <v>14</v>
      </c>
      <c r="B34" s="1">
        <v>43424</v>
      </c>
      <c r="C34" s="1">
        <v>43496</v>
      </c>
      <c r="D34">
        <v>0</v>
      </c>
      <c r="E34">
        <v>0</v>
      </c>
      <c r="F34">
        <v>0</v>
      </c>
      <c r="G34">
        <v>789.1</v>
      </c>
      <c r="H34">
        <v>789.1</v>
      </c>
      <c r="I34">
        <v>790.6</v>
      </c>
      <c r="J34">
        <v>1</v>
      </c>
      <c r="K34">
        <v>7.99</v>
      </c>
      <c r="L34">
        <v>8000</v>
      </c>
      <c r="M34">
        <v>0</v>
      </c>
      <c r="N34">
        <v>778.9</v>
      </c>
      <c r="O34" s="18">
        <f t="shared" si="1"/>
        <v>-1.9228383575238803E-2</v>
      </c>
      <c r="P34" s="15">
        <v>1.8712328767123289E-2</v>
      </c>
      <c r="Q34" s="17">
        <f t="shared" si="0"/>
        <v>1.8712328767123289E-4</v>
      </c>
      <c r="R34" s="17">
        <f t="shared" si="4"/>
        <v>-1.9415506862910034E-2</v>
      </c>
      <c r="S34" s="15">
        <f t="shared" si="2"/>
        <v>-0.96497129520958902</v>
      </c>
      <c r="T34" s="1" t="b">
        <f t="shared" si="3"/>
        <v>1</v>
      </c>
    </row>
    <row r="35" spans="1:20" x14ac:dyDescent="0.3">
      <c r="A35" t="s">
        <v>14</v>
      </c>
      <c r="B35" s="1">
        <v>43426</v>
      </c>
      <c r="C35" s="1">
        <v>43496</v>
      </c>
      <c r="D35">
        <v>807.35</v>
      </c>
      <c r="E35">
        <v>807.35</v>
      </c>
      <c r="F35">
        <v>800.1</v>
      </c>
      <c r="G35">
        <v>800.1</v>
      </c>
      <c r="H35">
        <v>800.1</v>
      </c>
      <c r="I35">
        <v>801.35</v>
      </c>
      <c r="J35">
        <v>8</v>
      </c>
      <c r="K35">
        <v>64.209999999999994</v>
      </c>
      <c r="L35">
        <v>16000</v>
      </c>
      <c r="M35">
        <v>7000</v>
      </c>
      <c r="N35">
        <v>789.8</v>
      </c>
      <c r="O35" s="18">
        <f t="shared" si="1"/>
        <v>1.359726789779914E-2</v>
      </c>
      <c r="P35" s="15">
        <v>1.8575342465753427E-2</v>
      </c>
      <c r="Q35" s="17">
        <f t="shared" si="0"/>
        <v>1.8575342465753427E-4</v>
      </c>
      <c r="R35" s="17">
        <f t="shared" si="4"/>
        <v>1.3411514473141605E-2</v>
      </c>
      <c r="S35" s="15">
        <f t="shared" si="2"/>
        <v>0.66656650188167543</v>
      </c>
      <c r="T35" s="1" t="b">
        <f t="shared" si="3"/>
        <v>1</v>
      </c>
    </row>
    <row r="36" spans="1:20" x14ac:dyDescent="0.3">
      <c r="A36" t="s">
        <v>14</v>
      </c>
      <c r="B36" s="1">
        <v>43430</v>
      </c>
      <c r="C36" s="1">
        <v>43496</v>
      </c>
      <c r="D36">
        <v>791.1</v>
      </c>
      <c r="E36">
        <v>804.2</v>
      </c>
      <c r="F36">
        <v>791.1</v>
      </c>
      <c r="G36">
        <v>800.7</v>
      </c>
      <c r="H36">
        <v>804.2</v>
      </c>
      <c r="I36">
        <v>800.7</v>
      </c>
      <c r="J36">
        <v>15</v>
      </c>
      <c r="K36">
        <v>119.62</v>
      </c>
      <c r="L36">
        <v>24000</v>
      </c>
      <c r="M36">
        <v>8000</v>
      </c>
      <c r="N36">
        <v>796.35</v>
      </c>
      <c r="O36" s="18">
        <f t="shared" si="1"/>
        <v>-8.1113121607284862E-4</v>
      </c>
      <c r="P36" s="15">
        <v>1.865753424657534E-2</v>
      </c>
      <c r="Q36" s="17">
        <f t="shared" si="0"/>
        <v>1.865753424657534E-4</v>
      </c>
      <c r="R36" s="17">
        <f t="shared" si="4"/>
        <v>-9.9770655853860198E-4</v>
      </c>
      <c r="S36" s="15">
        <f t="shared" si="2"/>
        <v>-4.9587074745459224E-2</v>
      </c>
      <c r="T36" s="1" t="b">
        <f t="shared" si="3"/>
        <v>1</v>
      </c>
    </row>
    <row r="37" spans="1:20" x14ac:dyDescent="0.3">
      <c r="A37" t="s">
        <v>14</v>
      </c>
      <c r="B37" s="1">
        <v>43431</v>
      </c>
      <c r="C37" s="1">
        <v>43496</v>
      </c>
      <c r="D37">
        <v>808.5</v>
      </c>
      <c r="E37">
        <v>812</v>
      </c>
      <c r="F37">
        <v>786.65</v>
      </c>
      <c r="G37">
        <v>794.35</v>
      </c>
      <c r="H37">
        <v>795</v>
      </c>
      <c r="I37">
        <v>794.35</v>
      </c>
      <c r="J37">
        <v>14</v>
      </c>
      <c r="K37">
        <v>111.74</v>
      </c>
      <c r="L37">
        <v>26000</v>
      </c>
      <c r="M37">
        <v>2000</v>
      </c>
      <c r="N37">
        <v>787.45</v>
      </c>
      <c r="O37" s="18">
        <f t="shared" si="1"/>
        <v>-7.9305607593356097E-3</v>
      </c>
      <c r="P37" s="15">
        <v>1.8547945205479453E-2</v>
      </c>
      <c r="Q37" s="17">
        <f t="shared" si="0"/>
        <v>1.8547945205479453E-4</v>
      </c>
      <c r="R37" s="17">
        <f t="shared" si="4"/>
        <v>-8.1160402113904049E-3</v>
      </c>
      <c r="S37" s="15">
        <f t="shared" si="2"/>
        <v>-0.40337581140978096</v>
      </c>
      <c r="T37" s="1" t="b">
        <f t="shared" si="3"/>
        <v>1</v>
      </c>
    </row>
    <row r="38" spans="1:20" x14ac:dyDescent="0.3">
      <c r="A38" t="s">
        <v>14</v>
      </c>
      <c r="B38" s="1">
        <v>43432</v>
      </c>
      <c r="C38" s="1">
        <v>43496</v>
      </c>
      <c r="D38">
        <v>791.5</v>
      </c>
      <c r="E38">
        <v>795.2</v>
      </c>
      <c r="F38">
        <v>788.75</v>
      </c>
      <c r="G38">
        <v>792.7</v>
      </c>
      <c r="H38">
        <v>792.7</v>
      </c>
      <c r="I38">
        <v>800.5</v>
      </c>
      <c r="J38">
        <v>14</v>
      </c>
      <c r="K38">
        <v>110.87</v>
      </c>
      <c r="L38">
        <v>36000</v>
      </c>
      <c r="M38">
        <v>10000</v>
      </c>
      <c r="N38">
        <v>790</v>
      </c>
      <c r="O38" s="18">
        <f t="shared" si="1"/>
        <v>7.7421791401774747E-3</v>
      </c>
      <c r="P38" s="15">
        <v>1.8493150684931507E-2</v>
      </c>
      <c r="Q38" s="17">
        <f t="shared" si="0"/>
        <v>1.8493150684931506E-4</v>
      </c>
      <c r="R38" s="17">
        <f t="shared" si="4"/>
        <v>7.5572476333281595E-3</v>
      </c>
      <c r="S38" s="15">
        <f t="shared" si="2"/>
        <v>0.37560322727826317</v>
      </c>
      <c r="T38" s="1" t="b">
        <f t="shared" si="3"/>
        <v>1</v>
      </c>
    </row>
    <row r="39" spans="1:20" x14ac:dyDescent="0.3">
      <c r="A39" t="s">
        <v>14</v>
      </c>
      <c r="B39" s="1">
        <v>43433</v>
      </c>
      <c r="C39" s="1">
        <v>43496</v>
      </c>
      <c r="D39">
        <v>802.1</v>
      </c>
      <c r="E39">
        <v>811.45</v>
      </c>
      <c r="F39">
        <v>798.4</v>
      </c>
      <c r="G39">
        <v>799.45</v>
      </c>
      <c r="H39">
        <v>800</v>
      </c>
      <c r="I39">
        <v>799.45</v>
      </c>
      <c r="J39">
        <v>33</v>
      </c>
      <c r="K39">
        <v>264.97000000000003</v>
      </c>
      <c r="L39">
        <v>47000</v>
      </c>
      <c r="M39">
        <v>11000</v>
      </c>
      <c r="N39">
        <v>792.15</v>
      </c>
      <c r="O39" s="18">
        <f t="shared" si="1"/>
        <v>-1.3116801998750212E-3</v>
      </c>
      <c r="P39" s="15">
        <v>1.8520547945205478E-2</v>
      </c>
      <c r="Q39" s="17">
        <f t="shared" si="0"/>
        <v>1.8520547945205477E-4</v>
      </c>
      <c r="R39" s="17">
        <f t="shared" si="4"/>
        <v>-1.496885679327076E-3</v>
      </c>
      <c r="S39" s="15">
        <f t="shared" si="2"/>
        <v>-7.4396806787481257E-2</v>
      </c>
      <c r="T39" s="1" t="b">
        <f t="shared" si="3"/>
        <v>1</v>
      </c>
    </row>
    <row r="40" spans="1:20" x14ac:dyDescent="0.3">
      <c r="A40" t="s">
        <v>14</v>
      </c>
      <c r="B40" s="1">
        <v>43434</v>
      </c>
      <c r="C40" s="1">
        <v>43524</v>
      </c>
      <c r="D40">
        <v>807.75</v>
      </c>
      <c r="E40">
        <v>807.75</v>
      </c>
      <c r="F40">
        <v>807.75</v>
      </c>
      <c r="G40">
        <v>807.75</v>
      </c>
      <c r="H40">
        <v>807.75</v>
      </c>
      <c r="I40">
        <v>825.85</v>
      </c>
      <c r="J40">
        <v>1</v>
      </c>
      <c r="K40">
        <v>8.08</v>
      </c>
      <c r="L40">
        <v>1000</v>
      </c>
      <c r="M40">
        <v>1000</v>
      </c>
      <c r="N40">
        <v>810.7</v>
      </c>
      <c r="O40" s="18">
        <f t="shared" si="1"/>
        <v>3.3022703108386987E-2</v>
      </c>
      <c r="P40" s="15">
        <v>1.8493150684931507E-2</v>
      </c>
      <c r="Q40" s="17">
        <f t="shared" si="0"/>
        <v>1.8493150684931506E-4</v>
      </c>
      <c r="R40" s="17">
        <f t="shared" si="4"/>
        <v>3.2837771601537676E-2</v>
      </c>
      <c r="S40" s="15">
        <f t="shared" si="2"/>
        <v>1.6320720966943165</v>
      </c>
      <c r="T40" s="1" t="b">
        <f t="shared" si="3"/>
        <v>1</v>
      </c>
    </row>
    <row r="41" spans="1:20" x14ac:dyDescent="0.3">
      <c r="A41" t="s">
        <v>14</v>
      </c>
      <c r="B41" s="1">
        <v>43437</v>
      </c>
      <c r="C41" s="1">
        <v>43524</v>
      </c>
      <c r="D41">
        <v>0</v>
      </c>
      <c r="E41">
        <v>0</v>
      </c>
      <c r="F41">
        <v>0</v>
      </c>
      <c r="G41">
        <v>807.75</v>
      </c>
      <c r="H41">
        <v>807.75</v>
      </c>
      <c r="I41">
        <v>819.35</v>
      </c>
      <c r="J41">
        <v>0</v>
      </c>
      <c r="K41">
        <v>0</v>
      </c>
      <c r="L41">
        <v>1000</v>
      </c>
      <c r="M41">
        <v>0</v>
      </c>
      <c r="N41">
        <v>804.85</v>
      </c>
      <c r="O41" s="18">
        <f t="shared" si="1"/>
        <v>-7.8706786946782098E-3</v>
      </c>
      <c r="P41" s="15">
        <v>1.8547945205479453E-2</v>
      </c>
      <c r="Q41" s="17">
        <f t="shared" si="0"/>
        <v>1.8547945205479453E-4</v>
      </c>
      <c r="R41" s="17">
        <f t="shared" si="4"/>
        <v>-8.056158146733005E-3</v>
      </c>
      <c r="S41" s="15">
        <f t="shared" si="2"/>
        <v>-0.40039960924826734</v>
      </c>
      <c r="T41" s="1" t="b">
        <f t="shared" si="3"/>
        <v>1</v>
      </c>
    </row>
    <row r="42" spans="1:20" x14ac:dyDescent="0.3">
      <c r="A42" t="s">
        <v>14</v>
      </c>
      <c r="B42" s="1">
        <v>43438</v>
      </c>
      <c r="C42" s="1">
        <v>43524</v>
      </c>
      <c r="D42">
        <v>829.7</v>
      </c>
      <c r="E42">
        <v>829.7</v>
      </c>
      <c r="F42">
        <v>829.7</v>
      </c>
      <c r="G42">
        <v>829.7</v>
      </c>
      <c r="H42">
        <v>829.7</v>
      </c>
      <c r="I42">
        <v>838.2</v>
      </c>
      <c r="J42">
        <v>2</v>
      </c>
      <c r="K42">
        <v>16.59</v>
      </c>
      <c r="L42">
        <v>2000</v>
      </c>
      <c r="M42">
        <v>1000</v>
      </c>
      <c r="N42">
        <v>823.55</v>
      </c>
      <c r="O42" s="18">
        <f t="shared" si="1"/>
        <v>2.300604137426011E-2</v>
      </c>
      <c r="P42" s="15">
        <v>1.8520547945205478E-2</v>
      </c>
      <c r="Q42" s="17">
        <f t="shared" si="0"/>
        <v>1.8520547945205477E-4</v>
      </c>
      <c r="R42" s="17">
        <f t="shared" si="4"/>
        <v>2.2820835894808055E-2</v>
      </c>
      <c r="S42" s="15">
        <f t="shared" si="2"/>
        <v>1.1342197618979797</v>
      </c>
      <c r="T42" s="1" t="b">
        <f t="shared" si="3"/>
        <v>1</v>
      </c>
    </row>
    <row r="43" spans="1:20" x14ac:dyDescent="0.3">
      <c r="A43" t="s">
        <v>14</v>
      </c>
      <c r="B43" s="1">
        <v>43439</v>
      </c>
      <c r="C43" s="1">
        <v>43524</v>
      </c>
      <c r="D43">
        <v>0</v>
      </c>
      <c r="E43">
        <v>0</v>
      </c>
      <c r="F43">
        <v>0</v>
      </c>
      <c r="G43">
        <v>829.7</v>
      </c>
      <c r="H43">
        <v>829.7</v>
      </c>
      <c r="I43">
        <v>810.4</v>
      </c>
      <c r="J43">
        <v>0</v>
      </c>
      <c r="K43">
        <v>0</v>
      </c>
      <c r="L43">
        <v>2000</v>
      </c>
      <c r="M43">
        <v>0</v>
      </c>
      <c r="N43">
        <v>796.35</v>
      </c>
      <c r="O43" s="18">
        <f t="shared" si="1"/>
        <v>-3.3166308756860018E-2</v>
      </c>
      <c r="P43" s="15">
        <v>1.8410958904109587E-2</v>
      </c>
      <c r="Q43" s="17">
        <f t="shared" si="0"/>
        <v>1.8410958904109588E-4</v>
      </c>
      <c r="R43" s="17">
        <f t="shared" si="4"/>
        <v>-3.3350418345901113E-2</v>
      </c>
      <c r="S43" s="15">
        <f t="shared" si="2"/>
        <v>-1.6575511839201249</v>
      </c>
      <c r="T43" s="1" t="b">
        <f t="shared" si="3"/>
        <v>1</v>
      </c>
    </row>
    <row r="44" spans="1:20" x14ac:dyDescent="0.3">
      <c r="A44" t="s">
        <v>14</v>
      </c>
      <c r="B44" s="1">
        <v>43440</v>
      </c>
      <c r="C44" s="1">
        <v>43524</v>
      </c>
      <c r="D44">
        <v>0</v>
      </c>
      <c r="E44">
        <v>0</v>
      </c>
      <c r="F44">
        <v>0</v>
      </c>
      <c r="G44">
        <v>829.7</v>
      </c>
      <c r="H44">
        <v>829.7</v>
      </c>
      <c r="I44">
        <v>765.4</v>
      </c>
      <c r="J44">
        <v>0</v>
      </c>
      <c r="K44">
        <v>0</v>
      </c>
      <c r="L44">
        <v>2000</v>
      </c>
      <c r="M44">
        <v>0</v>
      </c>
      <c r="N44">
        <v>752.35</v>
      </c>
      <c r="O44" s="18">
        <f t="shared" si="1"/>
        <v>-5.5528134254689047E-2</v>
      </c>
      <c r="P44" s="15">
        <v>1.8383561643835616E-2</v>
      </c>
      <c r="Q44" s="17">
        <f t="shared" si="0"/>
        <v>1.8383561643835618E-4</v>
      </c>
      <c r="R44" s="17">
        <f t="shared" si="4"/>
        <v>-5.5711969871127406E-2</v>
      </c>
      <c r="S44" s="15">
        <f t="shared" si="2"/>
        <v>-2.7689440252481616</v>
      </c>
      <c r="T44" s="1" t="b">
        <f t="shared" si="3"/>
        <v>1</v>
      </c>
    </row>
    <row r="45" spans="1:20" x14ac:dyDescent="0.3">
      <c r="A45" t="s">
        <v>14</v>
      </c>
      <c r="B45" s="1">
        <v>43441</v>
      </c>
      <c r="C45" s="1">
        <v>43524</v>
      </c>
      <c r="D45">
        <v>0</v>
      </c>
      <c r="E45">
        <v>0</v>
      </c>
      <c r="F45">
        <v>0</v>
      </c>
      <c r="G45">
        <v>829.7</v>
      </c>
      <c r="H45">
        <v>829.7</v>
      </c>
      <c r="I45">
        <v>764.25</v>
      </c>
      <c r="J45">
        <v>0</v>
      </c>
      <c r="K45">
        <v>0</v>
      </c>
      <c r="L45">
        <v>2000</v>
      </c>
      <c r="M45">
        <v>0</v>
      </c>
      <c r="N45">
        <v>751.35</v>
      </c>
      <c r="O45" s="18">
        <f t="shared" si="1"/>
        <v>-1.5024823621635449E-3</v>
      </c>
      <c r="P45" s="15">
        <v>1.8328767123287671E-2</v>
      </c>
      <c r="Q45" s="17">
        <f t="shared" si="0"/>
        <v>1.832876712328767E-4</v>
      </c>
      <c r="R45" s="17">
        <f t="shared" si="4"/>
        <v>-1.6857700333964215E-3</v>
      </c>
      <c r="S45" s="15">
        <f t="shared" si="2"/>
        <v>-8.3784559632569963E-2</v>
      </c>
      <c r="T45" s="1" t="b">
        <f t="shared" si="3"/>
        <v>1</v>
      </c>
    </row>
    <row r="46" spans="1:20" x14ac:dyDescent="0.3">
      <c r="A46" t="s">
        <v>14</v>
      </c>
      <c r="B46" s="1">
        <v>43444</v>
      </c>
      <c r="C46" s="1">
        <v>43524</v>
      </c>
      <c r="D46">
        <v>755</v>
      </c>
      <c r="E46">
        <v>755</v>
      </c>
      <c r="F46">
        <v>735</v>
      </c>
      <c r="G46">
        <v>740.15</v>
      </c>
      <c r="H46">
        <v>740.15</v>
      </c>
      <c r="I46">
        <v>740.15</v>
      </c>
      <c r="J46">
        <v>4</v>
      </c>
      <c r="K46">
        <v>29.72</v>
      </c>
      <c r="L46">
        <v>4000</v>
      </c>
      <c r="M46">
        <v>2000</v>
      </c>
      <c r="N46">
        <v>733.3</v>
      </c>
      <c r="O46" s="18">
        <f t="shared" si="1"/>
        <v>-3.1534183840366402E-2</v>
      </c>
      <c r="P46" s="15">
        <v>1.8383561643835616E-2</v>
      </c>
      <c r="Q46" s="17">
        <f t="shared" si="0"/>
        <v>1.8383561643835618E-4</v>
      </c>
      <c r="R46" s="17">
        <f t="shared" si="4"/>
        <v>-3.1718019456804761E-2</v>
      </c>
      <c r="S46" s="15">
        <f t="shared" si="2"/>
        <v>-1.5764192267977908</v>
      </c>
      <c r="T46" s="1" t="b">
        <f t="shared" si="3"/>
        <v>1</v>
      </c>
    </row>
    <row r="47" spans="1:20" x14ac:dyDescent="0.3">
      <c r="A47" t="s">
        <v>14</v>
      </c>
      <c r="B47" s="1">
        <v>43445</v>
      </c>
      <c r="C47" s="1">
        <v>43524</v>
      </c>
      <c r="D47">
        <v>736</v>
      </c>
      <c r="E47">
        <v>736</v>
      </c>
      <c r="F47">
        <v>733.3</v>
      </c>
      <c r="G47">
        <v>733.3</v>
      </c>
      <c r="H47">
        <v>733.3</v>
      </c>
      <c r="I47">
        <v>746.55</v>
      </c>
      <c r="J47">
        <v>2</v>
      </c>
      <c r="K47">
        <v>14.69</v>
      </c>
      <c r="L47">
        <v>5000</v>
      </c>
      <c r="M47">
        <v>1000</v>
      </c>
      <c r="N47">
        <v>734.55</v>
      </c>
      <c r="O47" s="18">
        <f t="shared" si="1"/>
        <v>8.6468958994798048E-3</v>
      </c>
      <c r="P47" s="15">
        <v>1.8383561643835616E-2</v>
      </c>
      <c r="Q47" s="17">
        <f t="shared" si="0"/>
        <v>1.8383561643835618E-4</v>
      </c>
      <c r="R47" s="17">
        <f t="shared" si="4"/>
        <v>8.4630602830414493E-3</v>
      </c>
      <c r="S47" s="15">
        <f t="shared" si="2"/>
        <v>0.42062307723545628</v>
      </c>
      <c r="T47" s="1" t="b">
        <f t="shared" si="3"/>
        <v>1</v>
      </c>
    </row>
    <row r="48" spans="1:20" x14ac:dyDescent="0.3">
      <c r="A48" t="s">
        <v>14</v>
      </c>
      <c r="B48" s="1">
        <v>43446</v>
      </c>
      <c r="C48" s="1">
        <v>43524</v>
      </c>
      <c r="D48">
        <v>0</v>
      </c>
      <c r="E48">
        <v>0</v>
      </c>
      <c r="F48">
        <v>0</v>
      </c>
      <c r="G48">
        <v>733.3</v>
      </c>
      <c r="H48">
        <v>733.3</v>
      </c>
      <c r="I48">
        <v>751.95</v>
      </c>
      <c r="J48">
        <v>0</v>
      </c>
      <c r="K48">
        <v>0</v>
      </c>
      <c r="L48">
        <v>5000</v>
      </c>
      <c r="M48">
        <v>0</v>
      </c>
      <c r="N48">
        <v>740</v>
      </c>
      <c r="O48" s="18">
        <f t="shared" si="1"/>
        <v>7.2332730560579882E-3</v>
      </c>
      <c r="P48" s="15">
        <v>1.8356164383561645E-2</v>
      </c>
      <c r="Q48" s="17">
        <f t="shared" si="0"/>
        <v>1.8356164383561647E-4</v>
      </c>
      <c r="R48" s="17">
        <f t="shared" si="4"/>
        <v>7.0497114122223719E-3</v>
      </c>
      <c r="S48" s="15">
        <f t="shared" si="2"/>
        <v>0.3503781384817492</v>
      </c>
      <c r="T48" s="1" t="b">
        <f t="shared" si="3"/>
        <v>1</v>
      </c>
    </row>
    <row r="49" spans="1:20" x14ac:dyDescent="0.3">
      <c r="A49" t="s">
        <v>14</v>
      </c>
      <c r="B49" s="1">
        <v>43447</v>
      </c>
      <c r="C49" s="1">
        <v>43524</v>
      </c>
      <c r="D49">
        <v>755.35</v>
      </c>
      <c r="E49">
        <v>760</v>
      </c>
      <c r="F49">
        <v>753</v>
      </c>
      <c r="G49">
        <v>760</v>
      </c>
      <c r="H49">
        <v>760</v>
      </c>
      <c r="I49">
        <v>760</v>
      </c>
      <c r="J49">
        <v>4</v>
      </c>
      <c r="K49">
        <v>30.27</v>
      </c>
      <c r="L49">
        <v>7000</v>
      </c>
      <c r="M49">
        <v>2000</v>
      </c>
      <c r="N49">
        <v>750.6</v>
      </c>
      <c r="O49" s="18">
        <f t="shared" si="1"/>
        <v>1.0705499035840088E-2</v>
      </c>
      <c r="P49" s="15">
        <v>1.8356164383561645E-2</v>
      </c>
      <c r="Q49" s="17">
        <f t="shared" si="0"/>
        <v>1.8356164383561647E-4</v>
      </c>
      <c r="R49" s="17">
        <f t="shared" si="4"/>
        <v>1.0521937392004471E-2</v>
      </c>
      <c r="S49" s="15">
        <f t="shared" si="2"/>
        <v>0.52295145447235336</v>
      </c>
      <c r="T49" s="1" t="b">
        <f t="shared" si="3"/>
        <v>1</v>
      </c>
    </row>
    <row r="50" spans="1:20" x14ac:dyDescent="0.3">
      <c r="A50" t="s">
        <v>14</v>
      </c>
      <c r="B50" s="1">
        <v>43448</v>
      </c>
      <c r="C50" s="1">
        <v>43524</v>
      </c>
      <c r="D50">
        <v>748</v>
      </c>
      <c r="E50">
        <v>748.6</v>
      </c>
      <c r="F50">
        <v>730.5</v>
      </c>
      <c r="G50">
        <v>730.85</v>
      </c>
      <c r="H50">
        <v>730.85</v>
      </c>
      <c r="I50">
        <v>737.6</v>
      </c>
      <c r="J50">
        <v>15</v>
      </c>
      <c r="K50">
        <v>110.81</v>
      </c>
      <c r="L50">
        <v>14000</v>
      </c>
      <c r="M50">
        <v>7000</v>
      </c>
      <c r="N50">
        <v>726.2</v>
      </c>
      <c r="O50" s="18">
        <f t="shared" si="1"/>
        <v>-2.9473684210526287E-2</v>
      </c>
      <c r="P50" s="15">
        <v>1.8301369863013697E-2</v>
      </c>
      <c r="Q50" s="17">
        <f t="shared" si="0"/>
        <v>1.8301369863013697E-4</v>
      </c>
      <c r="R50" s="17">
        <f t="shared" si="4"/>
        <v>-2.9656697909156423E-2</v>
      </c>
      <c r="S50" s="15">
        <f t="shared" si="2"/>
        <v>-1.4739693583641464</v>
      </c>
      <c r="T50" s="1" t="b">
        <f t="shared" si="3"/>
        <v>1</v>
      </c>
    </row>
    <row r="51" spans="1:20" x14ac:dyDescent="0.3">
      <c r="A51" t="s">
        <v>14</v>
      </c>
      <c r="B51" s="1">
        <v>43451</v>
      </c>
      <c r="C51" s="1">
        <v>43524</v>
      </c>
      <c r="D51">
        <v>745.4</v>
      </c>
      <c r="E51">
        <v>750.55</v>
      </c>
      <c r="F51">
        <v>745.4</v>
      </c>
      <c r="G51">
        <v>750.55</v>
      </c>
      <c r="H51">
        <v>750.55</v>
      </c>
      <c r="I51">
        <v>756.9</v>
      </c>
      <c r="J51">
        <v>3</v>
      </c>
      <c r="K51">
        <v>22.42</v>
      </c>
      <c r="L51">
        <v>14000</v>
      </c>
      <c r="M51">
        <v>0</v>
      </c>
      <c r="N51">
        <v>745.65</v>
      </c>
      <c r="O51" s="18">
        <f t="shared" si="1"/>
        <v>2.6165943600867617E-2</v>
      </c>
      <c r="P51" s="15">
        <v>1.8383561643835616E-2</v>
      </c>
      <c r="Q51" s="17">
        <f t="shared" si="0"/>
        <v>1.8383561643835618E-4</v>
      </c>
      <c r="R51" s="17">
        <f t="shared" si="4"/>
        <v>2.5982107984429261E-2</v>
      </c>
      <c r="S51" s="15">
        <f t="shared" si="2"/>
        <v>1.2913383395571199</v>
      </c>
      <c r="T51" s="1" t="b">
        <f t="shared" si="3"/>
        <v>1</v>
      </c>
    </row>
    <row r="52" spans="1:20" x14ac:dyDescent="0.3">
      <c r="A52" t="s">
        <v>14</v>
      </c>
      <c r="B52" s="1">
        <v>43452</v>
      </c>
      <c r="C52" s="1">
        <v>43524</v>
      </c>
      <c r="D52">
        <v>747.55</v>
      </c>
      <c r="E52">
        <v>747.55</v>
      </c>
      <c r="F52">
        <v>746</v>
      </c>
      <c r="G52">
        <v>746</v>
      </c>
      <c r="H52">
        <v>746</v>
      </c>
      <c r="I52">
        <v>746.65</v>
      </c>
      <c r="J52">
        <v>2</v>
      </c>
      <c r="K52">
        <v>14.94</v>
      </c>
      <c r="L52">
        <v>16000</v>
      </c>
      <c r="M52">
        <v>2000</v>
      </c>
      <c r="N52">
        <v>735.7</v>
      </c>
      <c r="O52" s="18">
        <f t="shared" si="1"/>
        <v>-1.3542079534945172E-2</v>
      </c>
      <c r="P52" s="15">
        <v>1.8356164383561645E-2</v>
      </c>
      <c r="Q52" s="17">
        <f t="shared" si="0"/>
        <v>1.8356164383561647E-4</v>
      </c>
      <c r="R52" s="17">
        <f t="shared" si="4"/>
        <v>-1.3725641178780789E-2</v>
      </c>
      <c r="S52" s="15">
        <f t="shared" si="2"/>
        <v>-0.68217893250946549</v>
      </c>
      <c r="T52" s="1" t="b">
        <f t="shared" si="3"/>
        <v>1</v>
      </c>
    </row>
    <row r="53" spans="1:20" x14ac:dyDescent="0.3">
      <c r="A53" t="s">
        <v>14</v>
      </c>
      <c r="B53" s="1">
        <v>43453</v>
      </c>
      <c r="C53" s="1">
        <v>43524</v>
      </c>
      <c r="D53">
        <v>742.5</v>
      </c>
      <c r="E53">
        <v>747.5</v>
      </c>
      <c r="F53">
        <v>740.25</v>
      </c>
      <c r="G53">
        <v>740.25</v>
      </c>
      <c r="H53">
        <v>740.25</v>
      </c>
      <c r="I53">
        <v>745.05</v>
      </c>
      <c r="J53">
        <v>3</v>
      </c>
      <c r="K53">
        <v>22.3</v>
      </c>
      <c r="L53">
        <v>15000</v>
      </c>
      <c r="M53">
        <v>-1000</v>
      </c>
      <c r="N53">
        <v>734.35</v>
      </c>
      <c r="O53" s="18">
        <f t="shared" si="1"/>
        <v>-2.1429049755575208E-3</v>
      </c>
      <c r="P53" s="15">
        <v>1.821917808219178E-2</v>
      </c>
      <c r="Q53" s="17">
        <f t="shared" si="0"/>
        <v>1.8219178082191782E-4</v>
      </c>
      <c r="R53" s="17">
        <f t="shared" si="4"/>
        <v>-2.3250967563794387E-3</v>
      </c>
      <c r="S53" s="15">
        <f t="shared" si="2"/>
        <v>-0.11555977623109029</v>
      </c>
      <c r="T53" s="1" t="b">
        <f t="shared" si="3"/>
        <v>1</v>
      </c>
    </row>
    <row r="54" spans="1:20" x14ac:dyDescent="0.3">
      <c r="A54" t="s">
        <v>14</v>
      </c>
      <c r="B54" s="1">
        <v>43454</v>
      </c>
      <c r="C54" s="1">
        <v>43524</v>
      </c>
      <c r="D54">
        <v>738</v>
      </c>
      <c r="E54">
        <v>744</v>
      </c>
      <c r="F54">
        <v>735.8</v>
      </c>
      <c r="G54">
        <v>735.8</v>
      </c>
      <c r="H54">
        <v>735.8</v>
      </c>
      <c r="I54">
        <v>736.05</v>
      </c>
      <c r="J54">
        <v>7</v>
      </c>
      <c r="K54">
        <v>51.72</v>
      </c>
      <c r="L54">
        <v>17000</v>
      </c>
      <c r="M54">
        <v>2000</v>
      </c>
      <c r="N54">
        <v>725.6</v>
      </c>
      <c r="O54" s="18">
        <f t="shared" si="1"/>
        <v>-1.2079726192872963E-2</v>
      </c>
      <c r="P54" s="15">
        <v>1.8164383561643835E-2</v>
      </c>
      <c r="Q54" s="17">
        <f t="shared" si="0"/>
        <v>1.8164383561643834E-4</v>
      </c>
      <c r="R54" s="17">
        <f t="shared" si="4"/>
        <v>-1.2261370028489401E-2</v>
      </c>
      <c r="S54" s="15">
        <f t="shared" si="2"/>
        <v>-0.6094031024262464</v>
      </c>
      <c r="T54" s="1" t="b">
        <f t="shared" si="3"/>
        <v>1</v>
      </c>
    </row>
    <row r="55" spans="1:20" x14ac:dyDescent="0.3">
      <c r="A55" t="s">
        <v>14</v>
      </c>
      <c r="B55" s="1">
        <v>43455</v>
      </c>
      <c r="C55" s="1">
        <v>43524</v>
      </c>
      <c r="D55">
        <v>732</v>
      </c>
      <c r="E55">
        <v>734.4</v>
      </c>
      <c r="F55">
        <v>729</v>
      </c>
      <c r="G55">
        <v>729</v>
      </c>
      <c r="H55">
        <v>729</v>
      </c>
      <c r="I55">
        <v>729</v>
      </c>
      <c r="J55">
        <v>5</v>
      </c>
      <c r="K55">
        <v>36.56</v>
      </c>
      <c r="L55">
        <v>17000</v>
      </c>
      <c r="M55">
        <v>0</v>
      </c>
      <c r="N55">
        <v>720.65</v>
      </c>
      <c r="O55" s="18">
        <f t="shared" si="1"/>
        <v>-9.5781536580394743E-3</v>
      </c>
      <c r="P55" s="15">
        <v>1.8164383561643835E-2</v>
      </c>
      <c r="Q55" s="17">
        <f t="shared" si="0"/>
        <v>1.8164383561643834E-4</v>
      </c>
      <c r="R55" s="17">
        <f t="shared" si="4"/>
        <v>-9.7597974936559119E-3</v>
      </c>
      <c r="S55" s="15">
        <f t="shared" si="2"/>
        <v>-0.48507229272637542</v>
      </c>
      <c r="T55" s="1" t="b">
        <f t="shared" si="3"/>
        <v>1</v>
      </c>
    </row>
    <row r="56" spans="1:20" x14ac:dyDescent="0.3">
      <c r="A56" t="s">
        <v>14</v>
      </c>
      <c r="B56" s="1">
        <v>43458</v>
      </c>
      <c r="C56" s="1">
        <v>43524</v>
      </c>
      <c r="D56">
        <v>742.55</v>
      </c>
      <c r="E56">
        <v>742.55</v>
      </c>
      <c r="F56">
        <v>722.5</v>
      </c>
      <c r="G56">
        <v>720.5</v>
      </c>
      <c r="H56">
        <v>724.75</v>
      </c>
      <c r="I56">
        <v>720.5</v>
      </c>
      <c r="J56">
        <v>17</v>
      </c>
      <c r="K56">
        <v>123.64</v>
      </c>
      <c r="L56">
        <v>23000</v>
      </c>
      <c r="M56">
        <v>6000</v>
      </c>
      <c r="N56">
        <v>715.4</v>
      </c>
      <c r="O56" s="18">
        <f t="shared" si="1"/>
        <v>-1.1659807956104253E-2</v>
      </c>
      <c r="P56" s="15">
        <v>1.8246575342465755E-2</v>
      </c>
      <c r="Q56" s="17">
        <f t="shared" si="0"/>
        <v>1.8246575342465755E-4</v>
      </c>
      <c r="R56" s="17">
        <f t="shared" si="4"/>
        <v>-1.184227370952891E-2</v>
      </c>
      <c r="S56" s="15">
        <f t="shared" si="2"/>
        <v>-0.58857357062054094</v>
      </c>
      <c r="T56" s="1" t="b">
        <f t="shared" si="3"/>
        <v>1</v>
      </c>
    </row>
    <row r="57" spans="1:20" x14ac:dyDescent="0.3">
      <c r="A57" t="s">
        <v>14</v>
      </c>
      <c r="B57" s="1">
        <v>43460</v>
      </c>
      <c r="C57" s="1">
        <v>43524</v>
      </c>
      <c r="D57">
        <v>714</v>
      </c>
      <c r="E57">
        <v>726.1</v>
      </c>
      <c r="F57">
        <v>707.5</v>
      </c>
      <c r="G57">
        <v>726.1</v>
      </c>
      <c r="H57">
        <v>726.1</v>
      </c>
      <c r="I57">
        <v>726.1</v>
      </c>
      <c r="J57">
        <v>14</v>
      </c>
      <c r="K57">
        <v>100.31</v>
      </c>
      <c r="L57">
        <v>27000</v>
      </c>
      <c r="M57">
        <v>4000</v>
      </c>
      <c r="N57">
        <v>718.5</v>
      </c>
      <c r="O57" s="18">
        <f t="shared" si="1"/>
        <v>7.7723802914642925E-3</v>
      </c>
      <c r="P57" s="15">
        <v>1.8246575342465755E-2</v>
      </c>
      <c r="Q57" s="17">
        <f t="shared" si="0"/>
        <v>1.8246575342465755E-4</v>
      </c>
      <c r="R57" s="17">
        <f t="shared" si="4"/>
        <v>7.5899145380396351E-3</v>
      </c>
      <c r="S57" s="15">
        <f t="shared" si="2"/>
        <v>0.37722680710919404</v>
      </c>
      <c r="T57" s="1" t="b">
        <f t="shared" si="3"/>
        <v>1</v>
      </c>
    </row>
    <row r="58" spans="1:20" x14ac:dyDescent="0.3">
      <c r="A58" t="s">
        <v>14</v>
      </c>
      <c r="B58" s="1">
        <v>43461</v>
      </c>
      <c r="C58" s="1">
        <v>43524</v>
      </c>
      <c r="D58">
        <v>729.5</v>
      </c>
      <c r="E58">
        <v>732.3</v>
      </c>
      <c r="F58">
        <v>718</v>
      </c>
      <c r="G58">
        <v>719.4</v>
      </c>
      <c r="H58">
        <v>718</v>
      </c>
      <c r="I58">
        <v>719.4</v>
      </c>
      <c r="J58">
        <v>61</v>
      </c>
      <c r="K58">
        <v>443.76</v>
      </c>
      <c r="L58">
        <v>57000</v>
      </c>
      <c r="M58">
        <v>30000</v>
      </c>
      <c r="N58">
        <v>711.85</v>
      </c>
      <c r="O58" s="18">
        <f t="shared" si="1"/>
        <v>-9.2273791488776281E-3</v>
      </c>
      <c r="P58" s="15">
        <v>1.8273972602739726E-2</v>
      </c>
      <c r="Q58" s="17">
        <f t="shared" si="0"/>
        <v>1.8273972602739726E-4</v>
      </c>
      <c r="R58" s="17">
        <f t="shared" si="4"/>
        <v>-9.4101188749050255E-3</v>
      </c>
      <c r="S58" s="15">
        <f t="shared" si="2"/>
        <v>-0.46769289428853472</v>
      </c>
      <c r="T58" s="1" t="b">
        <f t="shared" si="3"/>
        <v>1</v>
      </c>
    </row>
    <row r="59" spans="1:20" x14ac:dyDescent="0.3">
      <c r="A59" t="s">
        <v>14</v>
      </c>
      <c r="B59" s="1">
        <v>43462</v>
      </c>
      <c r="C59" s="1">
        <v>43552</v>
      </c>
      <c r="D59">
        <v>0</v>
      </c>
      <c r="E59">
        <v>0</v>
      </c>
      <c r="F59">
        <v>0</v>
      </c>
      <c r="G59">
        <v>725.25</v>
      </c>
      <c r="H59">
        <v>0</v>
      </c>
      <c r="I59">
        <v>737.45</v>
      </c>
      <c r="J59">
        <v>0</v>
      </c>
      <c r="K59">
        <v>0</v>
      </c>
      <c r="L59">
        <v>0</v>
      </c>
      <c r="M59">
        <v>0</v>
      </c>
      <c r="N59">
        <v>723.95</v>
      </c>
      <c r="O59" s="18">
        <f t="shared" si="1"/>
        <v>2.5090353072004544E-2</v>
      </c>
      <c r="P59" s="15">
        <v>1.8273972602739726E-2</v>
      </c>
      <c r="Q59" s="17">
        <f t="shared" si="0"/>
        <v>1.8273972602739726E-4</v>
      </c>
      <c r="R59" s="17">
        <f t="shared" si="4"/>
        <v>2.4907613345977148E-2</v>
      </c>
      <c r="S59" s="15">
        <f t="shared" si="2"/>
        <v>1.237934815750918</v>
      </c>
      <c r="T59" s="1" t="b">
        <f t="shared" si="3"/>
        <v>1</v>
      </c>
    </row>
    <row r="60" spans="1:20" x14ac:dyDescent="0.3">
      <c r="A60" t="s">
        <v>14</v>
      </c>
      <c r="B60" s="1">
        <v>43465</v>
      </c>
      <c r="C60" s="1">
        <v>43552</v>
      </c>
      <c r="D60">
        <v>0</v>
      </c>
      <c r="E60">
        <v>0</v>
      </c>
      <c r="F60">
        <v>0</v>
      </c>
      <c r="G60">
        <v>725.25</v>
      </c>
      <c r="H60">
        <v>0</v>
      </c>
      <c r="I60">
        <v>746.15</v>
      </c>
      <c r="J60">
        <v>0</v>
      </c>
      <c r="K60">
        <v>0</v>
      </c>
      <c r="L60">
        <v>0</v>
      </c>
      <c r="M60">
        <v>0</v>
      </c>
      <c r="N60">
        <v>732.95</v>
      </c>
      <c r="O60" s="18">
        <f t="shared" si="1"/>
        <v>1.1797409993897797E-2</v>
      </c>
      <c r="P60" s="15">
        <v>1.8273972602739726E-2</v>
      </c>
      <c r="Q60" s="17">
        <f t="shared" si="0"/>
        <v>1.8273972602739726E-4</v>
      </c>
      <c r="R60" s="17">
        <f t="shared" si="4"/>
        <v>1.16146702678704E-2</v>
      </c>
      <c r="S60" s="15">
        <f t="shared" si="2"/>
        <v>0.57726143803280316</v>
      </c>
      <c r="T60" s="1" t="b">
        <f t="shared" si="3"/>
        <v>1</v>
      </c>
    </row>
    <row r="61" spans="1:20" x14ac:dyDescent="0.3">
      <c r="A61" t="s">
        <v>14</v>
      </c>
      <c r="B61" s="1">
        <v>43466</v>
      </c>
      <c r="C61" s="1">
        <v>43552</v>
      </c>
      <c r="D61">
        <v>0</v>
      </c>
      <c r="E61">
        <v>0</v>
      </c>
      <c r="F61">
        <v>0</v>
      </c>
      <c r="G61">
        <v>725.25</v>
      </c>
      <c r="H61">
        <v>0</v>
      </c>
      <c r="I61">
        <v>746.15</v>
      </c>
      <c r="J61">
        <v>0</v>
      </c>
      <c r="K61">
        <v>0</v>
      </c>
      <c r="L61">
        <v>0</v>
      </c>
      <c r="M61">
        <v>0</v>
      </c>
      <c r="N61">
        <v>733.15</v>
      </c>
      <c r="O61" s="18">
        <f t="shared" si="1"/>
        <v>0</v>
      </c>
      <c r="P61" s="15">
        <v>1.8273972602739726E-2</v>
      </c>
      <c r="Q61" s="17">
        <f t="shared" si="0"/>
        <v>1.8273972602739726E-4</v>
      </c>
      <c r="R61" s="17">
        <f t="shared" si="4"/>
        <v>-1.8273972602739726E-4</v>
      </c>
      <c r="S61" s="15">
        <f t="shared" si="2"/>
        <v>-9.0823583106020966E-3</v>
      </c>
      <c r="T61" s="1" t="b">
        <f t="shared" si="3"/>
        <v>1</v>
      </c>
    </row>
    <row r="62" spans="1:20" x14ac:dyDescent="0.3">
      <c r="A62" t="s">
        <v>14</v>
      </c>
      <c r="B62" s="1">
        <v>43467</v>
      </c>
      <c r="C62" s="1">
        <v>43552</v>
      </c>
      <c r="D62">
        <v>0</v>
      </c>
      <c r="E62">
        <v>0</v>
      </c>
      <c r="F62">
        <v>0</v>
      </c>
      <c r="G62">
        <v>725.25</v>
      </c>
      <c r="H62">
        <v>0</v>
      </c>
      <c r="I62">
        <v>737.1</v>
      </c>
      <c r="J62">
        <v>0</v>
      </c>
      <c r="K62">
        <v>0</v>
      </c>
      <c r="L62">
        <v>0</v>
      </c>
      <c r="M62">
        <v>0</v>
      </c>
      <c r="N62">
        <v>724.35</v>
      </c>
      <c r="O62" s="18">
        <f t="shared" si="1"/>
        <v>-1.212892849963138E-2</v>
      </c>
      <c r="P62" s="15">
        <v>1.8027397260273973E-2</v>
      </c>
      <c r="Q62" s="17">
        <f t="shared" si="0"/>
        <v>1.8027397260273972E-4</v>
      </c>
      <c r="R62" s="17">
        <f t="shared" si="4"/>
        <v>-1.230920247223412E-2</v>
      </c>
      <c r="S62" s="15">
        <f t="shared" si="2"/>
        <v>-0.6117804256411018</v>
      </c>
      <c r="T62" s="1" t="b">
        <f t="shared" si="3"/>
        <v>1</v>
      </c>
    </row>
    <row r="63" spans="1:20" x14ac:dyDescent="0.3">
      <c r="A63" t="s">
        <v>14</v>
      </c>
      <c r="B63" s="1">
        <v>43468</v>
      </c>
      <c r="C63" s="1">
        <v>43552</v>
      </c>
      <c r="D63">
        <v>0</v>
      </c>
      <c r="E63">
        <v>0</v>
      </c>
      <c r="F63">
        <v>0</v>
      </c>
      <c r="G63">
        <v>725.25</v>
      </c>
      <c r="H63">
        <v>0</v>
      </c>
      <c r="I63">
        <v>728.4</v>
      </c>
      <c r="J63">
        <v>0</v>
      </c>
      <c r="K63">
        <v>0</v>
      </c>
      <c r="L63">
        <v>0</v>
      </c>
      <c r="M63">
        <v>0</v>
      </c>
      <c r="N63">
        <v>715.9</v>
      </c>
      <c r="O63" s="18">
        <f t="shared" si="1"/>
        <v>-1.1803011803011864E-2</v>
      </c>
      <c r="P63" s="15">
        <v>1.8164383561643835E-2</v>
      </c>
      <c r="Q63" s="17">
        <f t="shared" si="0"/>
        <v>1.8164383561643834E-4</v>
      </c>
      <c r="R63" s="17">
        <f t="shared" si="4"/>
        <v>-1.1984655638628302E-2</v>
      </c>
      <c r="S63" s="15">
        <f t="shared" si="2"/>
        <v>-0.59565010359532256</v>
      </c>
      <c r="T63" s="1" t="b">
        <f t="shared" si="3"/>
        <v>1</v>
      </c>
    </row>
    <row r="64" spans="1:20" x14ac:dyDescent="0.3">
      <c r="A64" t="s">
        <v>14</v>
      </c>
      <c r="B64" s="1">
        <v>43469</v>
      </c>
      <c r="C64" s="1">
        <v>43552</v>
      </c>
      <c r="D64">
        <v>0</v>
      </c>
      <c r="E64">
        <v>0</v>
      </c>
      <c r="F64">
        <v>0</v>
      </c>
      <c r="G64">
        <v>725.25</v>
      </c>
      <c r="H64">
        <v>0</v>
      </c>
      <c r="I64">
        <v>738.4</v>
      </c>
      <c r="J64">
        <v>0</v>
      </c>
      <c r="K64">
        <v>0</v>
      </c>
      <c r="L64">
        <v>0</v>
      </c>
      <c r="M64">
        <v>0</v>
      </c>
      <c r="N64">
        <v>725.85</v>
      </c>
      <c r="O64" s="18">
        <f t="shared" si="1"/>
        <v>1.3728720483250962E-2</v>
      </c>
      <c r="P64" s="15">
        <v>1.8109589041095893E-2</v>
      </c>
      <c r="Q64" s="17">
        <f t="shared" si="0"/>
        <v>1.8109589041095893E-4</v>
      </c>
      <c r="R64" s="17">
        <f t="shared" si="4"/>
        <v>1.3547624592840002E-2</v>
      </c>
      <c r="S64" s="15">
        <f t="shared" si="2"/>
        <v>0.67333131927345835</v>
      </c>
      <c r="T64" s="1" t="b">
        <f t="shared" si="3"/>
        <v>1</v>
      </c>
    </row>
    <row r="65" spans="1:20" x14ac:dyDescent="0.3">
      <c r="A65" t="s">
        <v>14</v>
      </c>
      <c r="B65" s="1">
        <v>43472</v>
      </c>
      <c r="C65" s="1">
        <v>43552</v>
      </c>
      <c r="D65">
        <v>732.35</v>
      </c>
      <c r="E65">
        <v>732.35</v>
      </c>
      <c r="F65">
        <v>732.35</v>
      </c>
      <c r="G65">
        <v>732.35</v>
      </c>
      <c r="H65">
        <v>732.35</v>
      </c>
      <c r="I65">
        <v>736.85</v>
      </c>
      <c r="J65">
        <v>1</v>
      </c>
      <c r="K65">
        <v>7.32</v>
      </c>
      <c r="L65">
        <v>1000</v>
      </c>
      <c r="M65">
        <v>1000</v>
      </c>
      <c r="N65">
        <v>724.75</v>
      </c>
      <c r="O65" s="18">
        <f t="shared" si="1"/>
        <v>-2.0991332611050304E-3</v>
      </c>
      <c r="P65" s="15">
        <v>1.8136986301369864E-2</v>
      </c>
      <c r="Q65" s="17">
        <f t="shared" si="0"/>
        <v>1.8136986301369864E-4</v>
      </c>
      <c r="R65" s="17">
        <f t="shared" si="4"/>
        <v>-2.2805031241187289E-3</v>
      </c>
      <c r="S65" s="15">
        <f t="shared" si="2"/>
        <v>-0.11334342538408142</v>
      </c>
      <c r="T65" s="1" t="b">
        <f t="shared" si="3"/>
        <v>1</v>
      </c>
    </row>
    <row r="66" spans="1:20" x14ac:dyDescent="0.3">
      <c r="A66" t="s">
        <v>14</v>
      </c>
      <c r="B66" s="1">
        <v>43473</v>
      </c>
      <c r="C66" s="1">
        <v>43552</v>
      </c>
      <c r="D66">
        <v>742.25</v>
      </c>
      <c r="E66">
        <v>742.25</v>
      </c>
      <c r="F66">
        <v>742.25</v>
      </c>
      <c r="G66">
        <v>742.25</v>
      </c>
      <c r="H66">
        <v>742.25</v>
      </c>
      <c r="I66">
        <v>758.85</v>
      </c>
      <c r="J66">
        <v>1</v>
      </c>
      <c r="K66">
        <v>7.42</v>
      </c>
      <c r="L66">
        <v>0</v>
      </c>
      <c r="M66">
        <v>-1000</v>
      </c>
      <c r="N66">
        <v>746.55</v>
      </c>
      <c r="O66" s="18">
        <f t="shared" si="1"/>
        <v>2.9856822962611114E-2</v>
      </c>
      <c r="P66" s="15">
        <v>1.8164383561643835E-2</v>
      </c>
      <c r="Q66" s="17">
        <f t="shared" si="0"/>
        <v>1.8164383561643834E-4</v>
      </c>
      <c r="R66" s="17">
        <f t="shared" si="4"/>
        <v>2.9675179126994675E-2</v>
      </c>
      <c r="S66" s="15">
        <f t="shared" si="2"/>
        <v>1.4748878945033443</v>
      </c>
      <c r="T66" s="1" t="b">
        <f t="shared" si="3"/>
        <v>1</v>
      </c>
    </row>
    <row r="67" spans="1:20" x14ac:dyDescent="0.3">
      <c r="A67" t="s">
        <v>14</v>
      </c>
      <c r="B67" s="1">
        <v>43474</v>
      </c>
      <c r="C67" s="1">
        <v>43552</v>
      </c>
      <c r="D67">
        <v>0</v>
      </c>
      <c r="E67">
        <v>0</v>
      </c>
      <c r="F67">
        <v>0</v>
      </c>
      <c r="G67">
        <v>742.25</v>
      </c>
      <c r="H67">
        <v>742.25</v>
      </c>
      <c r="I67">
        <v>769.65</v>
      </c>
      <c r="J67">
        <v>0</v>
      </c>
      <c r="K67">
        <v>0</v>
      </c>
      <c r="L67">
        <v>0</v>
      </c>
      <c r="M67">
        <v>0</v>
      </c>
      <c r="N67">
        <v>757.25</v>
      </c>
      <c r="O67" s="18">
        <f t="shared" si="1"/>
        <v>1.4232061672267185E-2</v>
      </c>
      <c r="P67" s="15">
        <v>1.8136986301369864E-2</v>
      </c>
      <c r="Q67" s="17">
        <f t="shared" ref="Q67:Q130" si="5">P67/100</f>
        <v>1.8136986301369864E-4</v>
      </c>
      <c r="R67" s="17">
        <f t="shared" si="4"/>
        <v>1.4050691809253486E-2</v>
      </c>
      <c r="S67" s="15">
        <f t="shared" si="2"/>
        <v>0.698334293794168</v>
      </c>
      <c r="T67" s="1" t="b">
        <f t="shared" si="3"/>
        <v>1</v>
      </c>
    </row>
    <row r="68" spans="1:20" x14ac:dyDescent="0.3">
      <c r="A68" t="s">
        <v>14</v>
      </c>
      <c r="B68" s="1">
        <v>43475</v>
      </c>
      <c r="C68" s="1">
        <v>43552</v>
      </c>
      <c r="D68">
        <v>0</v>
      </c>
      <c r="E68">
        <v>0</v>
      </c>
      <c r="F68">
        <v>0</v>
      </c>
      <c r="G68">
        <v>742.25</v>
      </c>
      <c r="H68">
        <v>742.25</v>
      </c>
      <c r="I68">
        <v>789.5</v>
      </c>
      <c r="J68">
        <v>0</v>
      </c>
      <c r="K68">
        <v>0</v>
      </c>
      <c r="L68">
        <v>0</v>
      </c>
      <c r="M68">
        <v>0</v>
      </c>
      <c r="N68">
        <v>776.95</v>
      </c>
      <c r="O68" s="18">
        <f t="shared" ref="O68:O131" si="6">(I68-I67)/I67</f>
        <v>2.5790943935555154E-2</v>
      </c>
      <c r="P68" s="15">
        <v>1.8191780821917806E-2</v>
      </c>
      <c r="Q68" s="17">
        <f t="shared" si="5"/>
        <v>1.8191780821917805E-4</v>
      </c>
      <c r="R68" s="17">
        <f t="shared" si="4"/>
        <v>2.5609026127335975E-2</v>
      </c>
      <c r="S68" s="15">
        <f t="shared" ref="S68:S131" si="7">R68/(_xlfn.STDEV.S($O$3:$O$242))</f>
        <v>1.2727957753376788</v>
      </c>
      <c r="T68" s="1" t="b">
        <f t="shared" ref="T68:T131" si="8">N67&lt;I67</f>
        <v>1</v>
      </c>
    </row>
    <row r="69" spans="1:20" x14ac:dyDescent="0.3">
      <c r="A69" t="s">
        <v>14</v>
      </c>
      <c r="B69" s="1">
        <v>43476</v>
      </c>
      <c r="C69" s="1">
        <v>43552</v>
      </c>
      <c r="D69">
        <v>0</v>
      </c>
      <c r="E69">
        <v>0</v>
      </c>
      <c r="F69">
        <v>0</v>
      </c>
      <c r="G69">
        <v>742.25</v>
      </c>
      <c r="H69">
        <v>742.25</v>
      </c>
      <c r="I69">
        <v>782.15</v>
      </c>
      <c r="J69">
        <v>0</v>
      </c>
      <c r="K69">
        <v>0</v>
      </c>
      <c r="L69">
        <v>0</v>
      </c>
      <c r="M69">
        <v>0</v>
      </c>
      <c r="N69">
        <v>769.85</v>
      </c>
      <c r="O69" s="18">
        <f t="shared" si="6"/>
        <v>-9.3096896770107958E-3</v>
      </c>
      <c r="P69" s="15">
        <v>1.8164383561643835E-2</v>
      </c>
      <c r="Q69" s="17">
        <f t="shared" si="5"/>
        <v>1.8164383561643834E-4</v>
      </c>
      <c r="R69" s="17">
        <f t="shared" ref="R69:R132" si="9">O69-Q69</f>
        <v>-9.4913335126272334E-3</v>
      </c>
      <c r="S69" s="15">
        <f t="shared" si="7"/>
        <v>-0.47172934796992116</v>
      </c>
      <c r="T69" s="1" t="b">
        <f t="shared" si="8"/>
        <v>1</v>
      </c>
    </row>
    <row r="70" spans="1:20" x14ac:dyDescent="0.3">
      <c r="A70" t="s">
        <v>14</v>
      </c>
      <c r="B70" s="1">
        <v>43479</v>
      </c>
      <c r="C70" s="1">
        <v>43552</v>
      </c>
      <c r="D70">
        <v>0</v>
      </c>
      <c r="E70">
        <v>0</v>
      </c>
      <c r="F70">
        <v>0</v>
      </c>
      <c r="G70">
        <v>742.25</v>
      </c>
      <c r="H70">
        <v>742.25</v>
      </c>
      <c r="I70">
        <v>782.05</v>
      </c>
      <c r="J70">
        <v>0</v>
      </c>
      <c r="K70">
        <v>0</v>
      </c>
      <c r="L70">
        <v>0</v>
      </c>
      <c r="M70">
        <v>0</v>
      </c>
      <c r="N70">
        <v>770.2</v>
      </c>
      <c r="O70" s="18">
        <f t="shared" si="6"/>
        <v>-1.278527136738768E-4</v>
      </c>
      <c r="P70" s="15">
        <v>1.8191780821917806E-2</v>
      </c>
      <c r="Q70" s="17">
        <f t="shared" si="5"/>
        <v>1.8191780821917805E-4</v>
      </c>
      <c r="R70" s="17">
        <f t="shared" si="9"/>
        <v>-3.0977052189305482E-4</v>
      </c>
      <c r="S70" s="15">
        <f t="shared" si="7"/>
        <v>-1.53959236727384E-2</v>
      </c>
      <c r="T70" s="1" t="b">
        <f t="shared" si="8"/>
        <v>1</v>
      </c>
    </row>
    <row r="71" spans="1:20" x14ac:dyDescent="0.3">
      <c r="A71" t="s">
        <v>14</v>
      </c>
      <c r="B71" s="1">
        <v>43480</v>
      </c>
      <c r="C71" s="1">
        <v>43552</v>
      </c>
      <c r="D71">
        <v>0</v>
      </c>
      <c r="E71">
        <v>0</v>
      </c>
      <c r="F71">
        <v>0</v>
      </c>
      <c r="G71">
        <v>742.25</v>
      </c>
      <c r="H71">
        <v>742.25</v>
      </c>
      <c r="I71">
        <v>798.5</v>
      </c>
      <c r="J71">
        <v>0</v>
      </c>
      <c r="K71">
        <v>0</v>
      </c>
      <c r="L71">
        <v>0</v>
      </c>
      <c r="M71">
        <v>0</v>
      </c>
      <c r="N71">
        <v>786.55</v>
      </c>
      <c r="O71" s="18">
        <f t="shared" si="6"/>
        <v>2.1034460712230734E-2</v>
      </c>
      <c r="P71" s="15">
        <v>1.8164383561643835E-2</v>
      </c>
      <c r="Q71" s="17">
        <f t="shared" si="5"/>
        <v>1.8164383561643834E-4</v>
      </c>
      <c r="R71" s="17">
        <f t="shared" si="9"/>
        <v>2.0852816876614295E-2</v>
      </c>
      <c r="S71" s="15">
        <f t="shared" si="7"/>
        <v>1.0364071281927323</v>
      </c>
      <c r="T71" s="1" t="b">
        <f t="shared" si="8"/>
        <v>1</v>
      </c>
    </row>
    <row r="72" spans="1:20" x14ac:dyDescent="0.3">
      <c r="A72" t="s">
        <v>14</v>
      </c>
      <c r="B72" s="1">
        <v>43481</v>
      </c>
      <c r="C72" s="1">
        <v>43552</v>
      </c>
      <c r="D72">
        <v>0</v>
      </c>
      <c r="E72">
        <v>0</v>
      </c>
      <c r="F72">
        <v>0</v>
      </c>
      <c r="G72">
        <v>742.25</v>
      </c>
      <c r="H72">
        <v>742.25</v>
      </c>
      <c r="I72">
        <v>800.1</v>
      </c>
      <c r="J72">
        <v>0</v>
      </c>
      <c r="K72">
        <v>0</v>
      </c>
      <c r="L72">
        <v>0</v>
      </c>
      <c r="M72">
        <v>0</v>
      </c>
      <c r="N72">
        <v>788.3</v>
      </c>
      <c r="O72" s="18">
        <f t="shared" si="6"/>
        <v>2.003757044458388E-3</v>
      </c>
      <c r="P72" s="15">
        <v>1.8246575342465755E-2</v>
      </c>
      <c r="Q72" s="17">
        <f t="shared" si="5"/>
        <v>1.8246575342465755E-4</v>
      </c>
      <c r="R72" s="17">
        <f t="shared" si="9"/>
        <v>1.8212912910337306E-3</v>
      </c>
      <c r="S72" s="15">
        <f t="shared" si="7"/>
        <v>9.0520109955004646E-2</v>
      </c>
      <c r="T72" s="1" t="b">
        <f t="shared" si="8"/>
        <v>1</v>
      </c>
    </row>
    <row r="73" spans="1:20" x14ac:dyDescent="0.3">
      <c r="A73" t="s">
        <v>14</v>
      </c>
      <c r="B73" s="1">
        <v>43482</v>
      </c>
      <c r="C73" s="1">
        <v>43552</v>
      </c>
      <c r="D73">
        <v>0</v>
      </c>
      <c r="E73">
        <v>0</v>
      </c>
      <c r="F73">
        <v>0</v>
      </c>
      <c r="G73">
        <v>742.25</v>
      </c>
      <c r="H73">
        <v>742.25</v>
      </c>
      <c r="I73">
        <v>786.45</v>
      </c>
      <c r="J73">
        <v>0</v>
      </c>
      <c r="K73">
        <v>0</v>
      </c>
      <c r="L73">
        <v>0</v>
      </c>
      <c r="M73">
        <v>0</v>
      </c>
      <c r="N73">
        <v>788.3</v>
      </c>
      <c r="O73" s="18">
        <f t="shared" si="6"/>
        <v>-1.7060367454068213E-2</v>
      </c>
      <c r="P73" s="15">
        <v>1.8191780821917806E-2</v>
      </c>
      <c r="Q73" s="17">
        <f t="shared" si="5"/>
        <v>1.8191780821917805E-4</v>
      </c>
      <c r="R73" s="17">
        <f t="shared" si="9"/>
        <v>-1.7242285262287393E-2</v>
      </c>
      <c r="S73" s="15">
        <f t="shared" si="7"/>
        <v>-0.8569598753925548</v>
      </c>
      <c r="T73" s="1" t="b">
        <f t="shared" si="8"/>
        <v>1</v>
      </c>
    </row>
    <row r="74" spans="1:20" x14ac:dyDescent="0.3">
      <c r="A74" t="s">
        <v>14</v>
      </c>
      <c r="B74" s="1">
        <v>43483</v>
      </c>
      <c r="C74" s="1">
        <v>43552</v>
      </c>
      <c r="D74">
        <v>0</v>
      </c>
      <c r="E74">
        <v>0</v>
      </c>
      <c r="F74">
        <v>0</v>
      </c>
      <c r="G74">
        <v>742.25</v>
      </c>
      <c r="H74">
        <v>742.25</v>
      </c>
      <c r="I74">
        <v>781.25</v>
      </c>
      <c r="J74">
        <v>0</v>
      </c>
      <c r="K74">
        <v>0</v>
      </c>
      <c r="L74">
        <v>0</v>
      </c>
      <c r="M74">
        <v>0</v>
      </c>
      <c r="N74">
        <v>770.05</v>
      </c>
      <c r="O74" s="18">
        <f t="shared" si="6"/>
        <v>-6.6119905906288322E-3</v>
      </c>
      <c r="P74" s="15">
        <v>1.8082191780821918E-2</v>
      </c>
      <c r="Q74" s="17">
        <f t="shared" si="5"/>
        <v>1.8082191780821919E-4</v>
      </c>
      <c r="R74" s="17">
        <f t="shared" si="9"/>
        <v>-6.7928125084370516E-3</v>
      </c>
      <c r="S74" s="15">
        <f t="shared" si="7"/>
        <v>-0.33760999033738037</v>
      </c>
      <c r="T74" s="1" t="b">
        <f t="shared" si="8"/>
        <v>0</v>
      </c>
    </row>
    <row r="75" spans="1:20" x14ac:dyDescent="0.3">
      <c r="A75" t="s">
        <v>14</v>
      </c>
      <c r="B75" s="1">
        <v>43486</v>
      </c>
      <c r="C75" s="1">
        <v>43552</v>
      </c>
      <c r="D75">
        <v>0</v>
      </c>
      <c r="E75">
        <v>0</v>
      </c>
      <c r="F75">
        <v>0</v>
      </c>
      <c r="G75">
        <v>742.25</v>
      </c>
      <c r="H75">
        <v>742.25</v>
      </c>
      <c r="I75">
        <v>787</v>
      </c>
      <c r="J75">
        <v>0</v>
      </c>
      <c r="K75">
        <v>0</v>
      </c>
      <c r="L75">
        <v>0</v>
      </c>
      <c r="M75">
        <v>0</v>
      </c>
      <c r="N75">
        <v>776.2</v>
      </c>
      <c r="O75" s="18">
        <f t="shared" si="6"/>
        <v>7.3600000000000002E-3</v>
      </c>
      <c r="P75" s="15">
        <v>1.7972602739726028E-2</v>
      </c>
      <c r="Q75" s="17">
        <f t="shared" si="5"/>
        <v>1.7972602739726028E-4</v>
      </c>
      <c r="R75" s="17">
        <f t="shared" si="9"/>
        <v>7.1802739726027397E-3</v>
      </c>
      <c r="S75" s="15">
        <f t="shared" si="7"/>
        <v>0.35686723628824552</v>
      </c>
      <c r="T75" s="1" t="b">
        <f t="shared" si="8"/>
        <v>1</v>
      </c>
    </row>
    <row r="76" spans="1:20" x14ac:dyDescent="0.3">
      <c r="A76" t="s">
        <v>14</v>
      </c>
      <c r="B76" s="1">
        <v>43487</v>
      </c>
      <c r="C76" s="1">
        <v>43552</v>
      </c>
      <c r="D76">
        <v>0</v>
      </c>
      <c r="E76">
        <v>0</v>
      </c>
      <c r="F76">
        <v>0</v>
      </c>
      <c r="G76">
        <v>742.25</v>
      </c>
      <c r="H76">
        <v>742.25</v>
      </c>
      <c r="I76">
        <v>799.75</v>
      </c>
      <c r="J76">
        <v>0</v>
      </c>
      <c r="K76">
        <v>0</v>
      </c>
      <c r="L76">
        <v>0</v>
      </c>
      <c r="M76">
        <v>0</v>
      </c>
      <c r="N76">
        <v>788.95</v>
      </c>
      <c r="O76" s="18">
        <f t="shared" si="6"/>
        <v>1.6200762388818297E-2</v>
      </c>
      <c r="P76" s="15">
        <v>1.7972602739726028E-2</v>
      </c>
      <c r="Q76" s="17">
        <f t="shared" si="5"/>
        <v>1.7972602739726028E-4</v>
      </c>
      <c r="R76" s="17">
        <f t="shared" si="9"/>
        <v>1.6021036361421038E-2</v>
      </c>
      <c r="S76" s="15">
        <f t="shared" si="7"/>
        <v>0.79626250900581586</v>
      </c>
      <c r="T76" s="1" t="b">
        <f t="shared" si="8"/>
        <v>1</v>
      </c>
    </row>
    <row r="77" spans="1:20" x14ac:dyDescent="0.3">
      <c r="A77" t="s">
        <v>14</v>
      </c>
      <c r="B77" s="1">
        <v>43488</v>
      </c>
      <c r="C77" s="1">
        <v>43552</v>
      </c>
      <c r="D77">
        <v>0</v>
      </c>
      <c r="E77">
        <v>0</v>
      </c>
      <c r="F77">
        <v>0</v>
      </c>
      <c r="G77">
        <v>742.25</v>
      </c>
      <c r="H77">
        <v>742.25</v>
      </c>
      <c r="I77">
        <v>793.65</v>
      </c>
      <c r="J77">
        <v>0</v>
      </c>
      <c r="K77">
        <v>0</v>
      </c>
      <c r="L77">
        <v>0</v>
      </c>
      <c r="M77">
        <v>0</v>
      </c>
      <c r="N77">
        <v>783.1</v>
      </c>
      <c r="O77" s="18">
        <f t="shared" si="6"/>
        <v>-7.6273835573617043E-3</v>
      </c>
      <c r="P77" s="15">
        <v>1.8027397260273973E-2</v>
      </c>
      <c r="Q77" s="17">
        <f t="shared" si="5"/>
        <v>1.8027397260273972E-4</v>
      </c>
      <c r="R77" s="17">
        <f t="shared" si="9"/>
        <v>-7.8076575299644438E-3</v>
      </c>
      <c r="S77" s="15">
        <f t="shared" si="7"/>
        <v>-0.38804886488106111</v>
      </c>
      <c r="T77" s="1" t="b">
        <f t="shared" si="8"/>
        <v>1</v>
      </c>
    </row>
    <row r="78" spans="1:20" x14ac:dyDescent="0.3">
      <c r="A78" t="s">
        <v>14</v>
      </c>
      <c r="B78" s="1">
        <v>43489</v>
      </c>
      <c r="C78" s="1">
        <v>43552</v>
      </c>
      <c r="D78">
        <v>0</v>
      </c>
      <c r="E78">
        <v>0</v>
      </c>
      <c r="F78">
        <v>0</v>
      </c>
      <c r="G78">
        <v>742.25</v>
      </c>
      <c r="H78">
        <v>742.25</v>
      </c>
      <c r="I78">
        <v>799.25</v>
      </c>
      <c r="J78">
        <v>0</v>
      </c>
      <c r="K78">
        <v>0</v>
      </c>
      <c r="L78">
        <v>0</v>
      </c>
      <c r="M78">
        <v>0</v>
      </c>
      <c r="N78">
        <v>788.8</v>
      </c>
      <c r="O78" s="18">
        <f t="shared" si="6"/>
        <v>7.0560070560070848E-3</v>
      </c>
      <c r="P78" s="15">
        <v>1.8000000000000002E-2</v>
      </c>
      <c r="Q78" s="17">
        <f t="shared" si="5"/>
        <v>1.8000000000000001E-4</v>
      </c>
      <c r="R78" s="17">
        <f t="shared" si="9"/>
        <v>6.8760070560070852E-3</v>
      </c>
      <c r="S78" s="15">
        <f t="shared" si="7"/>
        <v>0.34174484763932356</v>
      </c>
      <c r="T78" s="1" t="b">
        <f t="shared" si="8"/>
        <v>1</v>
      </c>
    </row>
    <row r="79" spans="1:20" x14ac:dyDescent="0.3">
      <c r="A79" t="s">
        <v>14</v>
      </c>
      <c r="B79" s="1">
        <v>43490</v>
      </c>
      <c r="C79" s="1">
        <v>43552</v>
      </c>
      <c r="D79">
        <v>794</v>
      </c>
      <c r="E79">
        <v>794.65</v>
      </c>
      <c r="F79">
        <v>792.9</v>
      </c>
      <c r="G79">
        <v>794.65</v>
      </c>
      <c r="H79">
        <v>794.65</v>
      </c>
      <c r="I79">
        <v>796.4</v>
      </c>
      <c r="J79">
        <v>10</v>
      </c>
      <c r="K79">
        <v>79.37</v>
      </c>
      <c r="L79">
        <v>10000</v>
      </c>
      <c r="M79">
        <v>10000</v>
      </c>
      <c r="N79">
        <v>786.15</v>
      </c>
      <c r="O79" s="18">
        <f t="shared" si="6"/>
        <v>-3.5658429777917083E-3</v>
      </c>
      <c r="P79" s="15">
        <v>1.8027397260273973E-2</v>
      </c>
      <c r="Q79" s="17">
        <f t="shared" si="5"/>
        <v>1.8027397260273972E-4</v>
      </c>
      <c r="R79" s="17">
        <f t="shared" si="9"/>
        <v>-3.7461169503944479E-3</v>
      </c>
      <c r="S79" s="15">
        <f t="shared" si="7"/>
        <v>-0.18618598788859633</v>
      </c>
      <c r="T79" s="1" t="b">
        <f t="shared" si="8"/>
        <v>1</v>
      </c>
    </row>
    <row r="80" spans="1:20" x14ac:dyDescent="0.3">
      <c r="A80" t="s">
        <v>14</v>
      </c>
      <c r="B80" s="1">
        <v>43493</v>
      </c>
      <c r="C80" s="1">
        <v>43552</v>
      </c>
      <c r="D80">
        <v>773</v>
      </c>
      <c r="E80">
        <v>773</v>
      </c>
      <c r="F80">
        <v>753.15</v>
      </c>
      <c r="G80">
        <v>754.6</v>
      </c>
      <c r="H80">
        <v>759.8</v>
      </c>
      <c r="I80">
        <v>754.6</v>
      </c>
      <c r="J80">
        <v>13</v>
      </c>
      <c r="K80">
        <v>98.88</v>
      </c>
      <c r="L80">
        <v>16000</v>
      </c>
      <c r="M80">
        <v>6000</v>
      </c>
      <c r="N80">
        <v>755.6</v>
      </c>
      <c r="O80" s="18">
        <f t="shared" si="6"/>
        <v>-5.248618784530381E-2</v>
      </c>
      <c r="P80" s="15">
        <v>1.8000000000000002E-2</v>
      </c>
      <c r="Q80" s="17">
        <f t="shared" si="5"/>
        <v>1.8000000000000001E-4</v>
      </c>
      <c r="R80" s="17">
        <f t="shared" si="9"/>
        <v>-5.2666187845303809E-2</v>
      </c>
      <c r="S80" s="15">
        <f t="shared" si="7"/>
        <v>-2.6175654263201209</v>
      </c>
      <c r="T80" s="1" t="b">
        <f t="shared" si="8"/>
        <v>1</v>
      </c>
    </row>
    <row r="81" spans="1:20" x14ac:dyDescent="0.3">
      <c r="A81" t="s">
        <v>14</v>
      </c>
      <c r="B81" s="1">
        <v>43494</v>
      </c>
      <c r="C81" s="1">
        <v>43552</v>
      </c>
      <c r="D81">
        <v>762</v>
      </c>
      <c r="E81">
        <v>774.3</v>
      </c>
      <c r="F81">
        <v>762</v>
      </c>
      <c r="G81">
        <v>771.6</v>
      </c>
      <c r="H81">
        <v>771.6</v>
      </c>
      <c r="I81">
        <v>771.6</v>
      </c>
      <c r="J81">
        <v>21</v>
      </c>
      <c r="K81">
        <v>161.13999999999999</v>
      </c>
      <c r="L81">
        <v>30000</v>
      </c>
      <c r="M81">
        <v>14000</v>
      </c>
      <c r="N81">
        <v>762.9</v>
      </c>
      <c r="O81" s="18">
        <f t="shared" si="6"/>
        <v>2.2528491916247017E-2</v>
      </c>
      <c r="P81" s="15">
        <v>1.7972602739726028E-2</v>
      </c>
      <c r="Q81" s="17">
        <f t="shared" si="5"/>
        <v>1.7972602739726028E-4</v>
      </c>
      <c r="R81" s="17">
        <f t="shared" si="9"/>
        <v>2.2348765888849757E-2</v>
      </c>
      <c r="S81" s="15">
        <f t="shared" si="7"/>
        <v>1.1107573816317506</v>
      </c>
      <c r="T81" s="1" t="b">
        <f t="shared" si="8"/>
        <v>0</v>
      </c>
    </row>
    <row r="82" spans="1:20" x14ac:dyDescent="0.3">
      <c r="A82" t="s">
        <v>14</v>
      </c>
      <c r="B82" s="1">
        <v>43495</v>
      </c>
      <c r="C82" s="1">
        <v>43552</v>
      </c>
      <c r="D82">
        <v>779.6</v>
      </c>
      <c r="E82">
        <v>781.75</v>
      </c>
      <c r="F82">
        <v>779.6</v>
      </c>
      <c r="G82">
        <v>781.65</v>
      </c>
      <c r="H82">
        <v>780.75</v>
      </c>
      <c r="I82">
        <v>781.65</v>
      </c>
      <c r="J82">
        <v>15</v>
      </c>
      <c r="K82">
        <v>117.21</v>
      </c>
      <c r="L82">
        <v>34000</v>
      </c>
      <c r="M82">
        <v>4000</v>
      </c>
      <c r="N82">
        <v>778.3</v>
      </c>
      <c r="O82" s="18">
        <f t="shared" si="6"/>
        <v>1.302488335925344E-2</v>
      </c>
      <c r="P82" s="15">
        <v>1.8000000000000002E-2</v>
      </c>
      <c r="Q82" s="17">
        <f t="shared" si="5"/>
        <v>1.8000000000000001E-4</v>
      </c>
      <c r="R82" s="17">
        <f t="shared" si="9"/>
        <v>1.2844883359253441E-2</v>
      </c>
      <c r="S82" s="15">
        <f t="shared" si="7"/>
        <v>0.63840433420119902</v>
      </c>
      <c r="T82" s="1" t="b">
        <f t="shared" si="8"/>
        <v>1</v>
      </c>
    </row>
    <row r="83" spans="1:20" x14ac:dyDescent="0.3">
      <c r="A83" t="s">
        <v>14</v>
      </c>
      <c r="B83" s="1">
        <v>43496</v>
      </c>
      <c r="C83" s="1">
        <v>43552</v>
      </c>
      <c r="D83">
        <v>789.1</v>
      </c>
      <c r="E83">
        <v>796.4</v>
      </c>
      <c r="F83">
        <v>783.05</v>
      </c>
      <c r="G83">
        <v>794.55</v>
      </c>
      <c r="H83">
        <v>793</v>
      </c>
      <c r="I83">
        <v>794.55</v>
      </c>
      <c r="J83">
        <v>23</v>
      </c>
      <c r="K83">
        <v>181.66</v>
      </c>
      <c r="L83">
        <v>35000</v>
      </c>
      <c r="M83">
        <v>1000</v>
      </c>
      <c r="N83">
        <v>787.8</v>
      </c>
      <c r="O83" s="18">
        <f t="shared" si="6"/>
        <v>1.650355018230663E-2</v>
      </c>
      <c r="P83" s="15">
        <v>1.8027397260273973E-2</v>
      </c>
      <c r="Q83" s="17">
        <f t="shared" si="5"/>
        <v>1.8027397260273972E-4</v>
      </c>
      <c r="R83" s="17">
        <f t="shared" si="9"/>
        <v>1.6323276209703891E-2</v>
      </c>
      <c r="S83" s="15">
        <f t="shared" si="7"/>
        <v>0.81128415020842626</v>
      </c>
      <c r="T83" s="1" t="b">
        <f t="shared" si="8"/>
        <v>1</v>
      </c>
    </row>
    <row r="84" spans="1:20" x14ac:dyDescent="0.3">
      <c r="A84" t="s">
        <v>14</v>
      </c>
      <c r="B84" s="1">
        <v>43497</v>
      </c>
      <c r="C84" s="1">
        <v>43580</v>
      </c>
      <c r="D84">
        <v>0</v>
      </c>
      <c r="E84">
        <v>0</v>
      </c>
      <c r="F84">
        <v>0</v>
      </c>
      <c r="G84">
        <v>801.7</v>
      </c>
      <c r="H84">
        <v>0</v>
      </c>
      <c r="I84">
        <v>811.7</v>
      </c>
      <c r="J84">
        <v>0</v>
      </c>
      <c r="K84">
        <v>0</v>
      </c>
      <c r="L84">
        <v>0</v>
      </c>
      <c r="M84">
        <v>0</v>
      </c>
      <c r="N84">
        <v>797.8</v>
      </c>
      <c r="O84" s="18">
        <f t="shared" si="6"/>
        <v>2.1584544710842733E-2</v>
      </c>
      <c r="P84" s="15">
        <v>1.7945205479452053E-2</v>
      </c>
      <c r="Q84" s="17">
        <f t="shared" si="5"/>
        <v>1.7945205479452054E-4</v>
      </c>
      <c r="R84" s="17">
        <f t="shared" si="9"/>
        <v>2.1405092656048213E-2</v>
      </c>
      <c r="S84" s="15">
        <f t="shared" si="7"/>
        <v>1.0638558205166657</v>
      </c>
      <c r="T84" s="1" t="b">
        <f t="shared" si="8"/>
        <v>1</v>
      </c>
    </row>
    <row r="85" spans="1:20" x14ac:dyDescent="0.3">
      <c r="A85" t="s">
        <v>14</v>
      </c>
      <c r="B85" s="1">
        <v>43500</v>
      </c>
      <c r="C85" s="1">
        <v>43580</v>
      </c>
      <c r="D85">
        <v>0</v>
      </c>
      <c r="E85">
        <v>0</v>
      </c>
      <c r="F85">
        <v>0</v>
      </c>
      <c r="G85">
        <v>801.7</v>
      </c>
      <c r="H85">
        <v>0</v>
      </c>
      <c r="I85">
        <v>776.8</v>
      </c>
      <c r="J85">
        <v>0</v>
      </c>
      <c r="K85">
        <v>0</v>
      </c>
      <c r="L85">
        <v>0</v>
      </c>
      <c r="M85">
        <v>0</v>
      </c>
      <c r="N85">
        <v>763.95</v>
      </c>
      <c r="O85" s="18">
        <f t="shared" si="6"/>
        <v>-4.2996180854995798E-2</v>
      </c>
      <c r="P85" s="15">
        <v>1.8027397260273973E-2</v>
      </c>
      <c r="Q85" s="17">
        <f t="shared" si="5"/>
        <v>1.8027397260273972E-4</v>
      </c>
      <c r="R85" s="17">
        <f t="shared" si="9"/>
        <v>-4.3176454827598541E-2</v>
      </c>
      <c r="S85" s="15">
        <f t="shared" si="7"/>
        <v>-2.1459156246462983</v>
      </c>
      <c r="T85" s="1" t="b">
        <f t="shared" si="8"/>
        <v>1</v>
      </c>
    </row>
    <row r="86" spans="1:20" x14ac:dyDescent="0.3">
      <c r="A86" t="s">
        <v>14</v>
      </c>
      <c r="B86" s="1">
        <v>43501</v>
      </c>
      <c r="C86" s="1">
        <v>43580</v>
      </c>
      <c r="D86">
        <v>759.35</v>
      </c>
      <c r="E86">
        <v>759.35</v>
      </c>
      <c r="F86">
        <v>751.5</v>
      </c>
      <c r="G86">
        <v>757</v>
      </c>
      <c r="H86">
        <v>757</v>
      </c>
      <c r="I86">
        <v>757</v>
      </c>
      <c r="J86">
        <v>5</v>
      </c>
      <c r="K86">
        <v>37.840000000000003</v>
      </c>
      <c r="L86">
        <v>1000</v>
      </c>
      <c r="M86">
        <v>1000</v>
      </c>
      <c r="N86">
        <v>743.5</v>
      </c>
      <c r="O86" s="18">
        <f t="shared" si="6"/>
        <v>-2.5489186405767195E-2</v>
      </c>
      <c r="P86" s="15">
        <v>1.8000000000000002E-2</v>
      </c>
      <c r="Q86" s="17">
        <f t="shared" si="5"/>
        <v>1.8000000000000001E-4</v>
      </c>
      <c r="R86" s="17">
        <f t="shared" si="9"/>
        <v>-2.5669186405767194E-2</v>
      </c>
      <c r="S86" s="15">
        <f t="shared" si="7"/>
        <v>-1.2757858050189974</v>
      </c>
      <c r="T86" s="1" t="b">
        <f t="shared" si="8"/>
        <v>1</v>
      </c>
    </row>
    <row r="87" spans="1:20" x14ac:dyDescent="0.3">
      <c r="A87" t="s">
        <v>14</v>
      </c>
      <c r="B87" s="1">
        <v>43502</v>
      </c>
      <c r="C87" s="1">
        <v>43580</v>
      </c>
      <c r="D87">
        <v>0</v>
      </c>
      <c r="E87">
        <v>0</v>
      </c>
      <c r="F87">
        <v>0</v>
      </c>
      <c r="G87">
        <v>757</v>
      </c>
      <c r="H87">
        <v>757</v>
      </c>
      <c r="I87">
        <v>772.3</v>
      </c>
      <c r="J87">
        <v>0</v>
      </c>
      <c r="K87">
        <v>0</v>
      </c>
      <c r="L87">
        <v>1000</v>
      </c>
      <c r="M87">
        <v>0</v>
      </c>
      <c r="N87">
        <v>759.85</v>
      </c>
      <c r="O87" s="18">
        <f t="shared" si="6"/>
        <v>2.0211360634081844E-2</v>
      </c>
      <c r="P87" s="15">
        <v>1.7917808219178082E-2</v>
      </c>
      <c r="Q87" s="17">
        <f t="shared" si="5"/>
        <v>1.7917808219178083E-4</v>
      </c>
      <c r="R87" s="17">
        <f t="shared" si="9"/>
        <v>2.0032182551890064E-2</v>
      </c>
      <c r="S87" s="15">
        <f t="shared" si="7"/>
        <v>0.99562073138043206</v>
      </c>
      <c r="T87" s="1" t="b">
        <f t="shared" si="8"/>
        <v>1</v>
      </c>
    </row>
    <row r="88" spans="1:20" x14ac:dyDescent="0.3">
      <c r="A88" t="s">
        <v>14</v>
      </c>
      <c r="B88" s="1">
        <v>43503</v>
      </c>
      <c r="C88" s="1">
        <v>43580</v>
      </c>
      <c r="D88">
        <v>0</v>
      </c>
      <c r="E88">
        <v>0</v>
      </c>
      <c r="F88">
        <v>0</v>
      </c>
      <c r="G88">
        <v>757</v>
      </c>
      <c r="H88">
        <v>757</v>
      </c>
      <c r="I88">
        <v>791.05</v>
      </c>
      <c r="J88">
        <v>0</v>
      </c>
      <c r="K88">
        <v>0</v>
      </c>
      <c r="L88">
        <v>1000</v>
      </c>
      <c r="M88">
        <v>0</v>
      </c>
      <c r="N88">
        <v>778.45</v>
      </c>
      <c r="O88" s="18">
        <f t="shared" si="6"/>
        <v>2.4278130260261557E-2</v>
      </c>
      <c r="P88" s="15">
        <v>1.7726027397260272E-2</v>
      </c>
      <c r="Q88" s="17">
        <f t="shared" si="5"/>
        <v>1.7726027397260271E-4</v>
      </c>
      <c r="R88" s="17">
        <f t="shared" si="9"/>
        <v>2.4100869986288954E-2</v>
      </c>
      <c r="S88" s="15">
        <f t="shared" si="7"/>
        <v>1.1978388146422776</v>
      </c>
      <c r="T88" s="1" t="b">
        <f t="shared" si="8"/>
        <v>1</v>
      </c>
    </row>
    <row r="89" spans="1:20" x14ac:dyDescent="0.3">
      <c r="A89" t="s">
        <v>14</v>
      </c>
      <c r="B89" s="1">
        <v>43504</v>
      </c>
      <c r="C89" s="1">
        <v>43580</v>
      </c>
      <c r="D89">
        <v>792.5</v>
      </c>
      <c r="E89">
        <v>792.5</v>
      </c>
      <c r="F89">
        <v>792.5</v>
      </c>
      <c r="G89">
        <v>792.5</v>
      </c>
      <c r="H89">
        <v>792.5</v>
      </c>
      <c r="I89">
        <v>773.05</v>
      </c>
      <c r="J89">
        <v>1</v>
      </c>
      <c r="K89">
        <v>7.93</v>
      </c>
      <c r="L89">
        <v>2000</v>
      </c>
      <c r="M89">
        <v>1000</v>
      </c>
      <c r="N89">
        <v>761.15</v>
      </c>
      <c r="O89" s="18">
        <f t="shared" si="6"/>
        <v>-2.2754566715125466E-2</v>
      </c>
      <c r="P89" s="15">
        <v>1.7479452054794519E-2</v>
      </c>
      <c r="Q89" s="17">
        <f t="shared" si="5"/>
        <v>1.747945205479452E-4</v>
      </c>
      <c r="R89" s="17">
        <f t="shared" si="9"/>
        <v>-2.292936123567341E-2</v>
      </c>
      <c r="S89" s="15">
        <f t="shared" si="7"/>
        <v>-1.1396135865082433</v>
      </c>
      <c r="T89" s="1" t="b">
        <f t="shared" si="8"/>
        <v>1</v>
      </c>
    </row>
    <row r="90" spans="1:20" x14ac:dyDescent="0.3">
      <c r="A90" t="s">
        <v>14</v>
      </c>
      <c r="B90" s="1">
        <v>43507</v>
      </c>
      <c r="C90" s="1">
        <v>43580</v>
      </c>
      <c r="D90">
        <v>0</v>
      </c>
      <c r="E90">
        <v>0</v>
      </c>
      <c r="F90">
        <v>0</v>
      </c>
      <c r="G90">
        <v>792.5</v>
      </c>
      <c r="H90">
        <v>792.5</v>
      </c>
      <c r="I90">
        <v>774.65</v>
      </c>
      <c r="J90">
        <v>0</v>
      </c>
      <c r="K90">
        <v>0</v>
      </c>
      <c r="L90">
        <v>2000</v>
      </c>
      <c r="M90">
        <v>0</v>
      </c>
      <c r="N90">
        <v>763.15</v>
      </c>
      <c r="O90" s="18">
        <f t="shared" si="6"/>
        <v>2.0697238212276344E-3</v>
      </c>
      <c r="P90" s="15">
        <v>1.7452054794520548E-2</v>
      </c>
      <c r="Q90" s="17">
        <f t="shared" si="5"/>
        <v>1.7452054794520549E-4</v>
      </c>
      <c r="R90" s="17">
        <f t="shared" si="9"/>
        <v>1.8952032732824288E-3</v>
      </c>
      <c r="S90" s="15">
        <f t="shared" si="7"/>
        <v>9.4193613909634058E-2</v>
      </c>
      <c r="T90" s="1" t="b">
        <f t="shared" si="8"/>
        <v>1</v>
      </c>
    </row>
    <row r="91" spans="1:20" x14ac:dyDescent="0.3">
      <c r="A91" t="s">
        <v>14</v>
      </c>
      <c r="B91" s="1">
        <v>43508</v>
      </c>
      <c r="C91" s="1">
        <v>43580</v>
      </c>
      <c r="D91">
        <v>0</v>
      </c>
      <c r="E91">
        <v>0</v>
      </c>
      <c r="F91">
        <v>0</v>
      </c>
      <c r="G91">
        <v>792.5</v>
      </c>
      <c r="H91">
        <v>792.5</v>
      </c>
      <c r="I91">
        <v>779.25</v>
      </c>
      <c r="J91">
        <v>0</v>
      </c>
      <c r="K91">
        <v>0</v>
      </c>
      <c r="L91">
        <v>2000</v>
      </c>
      <c r="M91">
        <v>0</v>
      </c>
      <c r="N91">
        <v>767.9</v>
      </c>
      <c r="O91" s="18">
        <f t="shared" si="6"/>
        <v>5.9381656231846935E-3</v>
      </c>
      <c r="P91" s="15">
        <v>1.7561643835616439E-2</v>
      </c>
      <c r="Q91" s="17">
        <f t="shared" si="5"/>
        <v>1.7561643835616438E-4</v>
      </c>
      <c r="R91" s="17">
        <f t="shared" si="9"/>
        <v>5.7625491848285288E-3</v>
      </c>
      <c r="S91" s="15">
        <f t="shared" si="7"/>
        <v>0.28640480981805794</v>
      </c>
      <c r="T91" s="1" t="b">
        <f t="shared" si="8"/>
        <v>1</v>
      </c>
    </row>
    <row r="92" spans="1:20" x14ac:dyDescent="0.3">
      <c r="A92" t="s">
        <v>14</v>
      </c>
      <c r="B92" s="1">
        <v>43509</v>
      </c>
      <c r="C92" s="1">
        <v>43580</v>
      </c>
      <c r="D92">
        <v>760</v>
      </c>
      <c r="E92">
        <v>760</v>
      </c>
      <c r="F92">
        <v>740</v>
      </c>
      <c r="G92">
        <v>740</v>
      </c>
      <c r="H92">
        <v>740</v>
      </c>
      <c r="I92">
        <v>760.6</v>
      </c>
      <c r="J92">
        <v>4</v>
      </c>
      <c r="K92">
        <v>29.82</v>
      </c>
      <c r="L92">
        <v>6000</v>
      </c>
      <c r="M92">
        <v>4000</v>
      </c>
      <c r="N92">
        <v>749.7</v>
      </c>
      <c r="O92" s="18">
        <f t="shared" si="6"/>
        <v>-2.3933269169072797E-2</v>
      </c>
      <c r="P92" s="15">
        <v>1.7479452054794519E-2</v>
      </c>
      <c r="Q92" s="17">
        <f t="shared" si="5"/>
        <v>1.747945205479452E-4</v>
      </c>
      <c r="R92" s="17">
        <f t="shared" si="9"/>
        <v>-2.4108063689620741E-2</v>
      </c>
      <c r="S92" s="15">
        <f t="shared" si="7"/>
        <v>-1.1981963493319689</v>
      </c>
      <c r="T92" s="1" t="b">
        <f t="shared" si="8"/>
        <v>1</v>
      </c>
    </row>
    <row r="93" spans="1:20" x14ac:dyDescent="0.3">
      <c r="A93" t="s">
        <v>14</v>
      </c>
      <c r="B93" s="1">
        <v>43510</v>
      </c>
      <c r="C93" s="1">
        <v>43580</v>
      </c>
      <c r="D93">
        <v>0</v>
      </c>
      <c r="E93">
        <v>0</v>
      </c>
      <c r="F93">
        <v>0</v>
      </c>
      <c r="G93">
        <v>740</v>
      </c>
      <c r="H93">
        <v>740</v>
      </c>
      <c r="I93">
        <v>759.5</v>
      </c>
      <c r="J93">
        <v>0</v>
      </c>
      <c r="K93">
        <v>0</v>
      </c>
      <c r="L93">
        <v>6000</v>
      </c>
      <c r="M93">
        <v>0</v>
      </c>
      <c r="N93">
        <v>748.75</v>
      </c>
      <c r="O93" s="18">
        <f t="shared" si="6"/>
        <v>-1.4462266631606925E-3</v>
      </c>
      <c r="P93" s="15">
        <v>1.7534246575342468E-2</v>
      </c>
      <c r="Q93" s="17">
        <f t="shared" si="5"/>
        <v>1.7534246575342467E-4</v>
      </c>
      <c r="R93" s="17">
        <f t="shared" si="9"/>
        <v>-1.6215691289141172E-3</v>
      </c>
      <c r="S93" s="15">
        <f t="shared" si="7"/>
        <v>-8.0593706548519661E-2</v>
      </c>
      <c r="T93" s="1" t="b">
        <f t="shared" si="8"/>
        <v>1</v>
      </c>
    </row>
    <row r="94" spans="1:20" x14ac:dyDescent="0.3">
      <c r="A94" t="s">
        <v>14</v>
      </c>
      <c r="B94" s="1">
        <v>43511</v>
      </c>
      <c r="C94" s="1">
        <v>43580</v>
      </c>
      <c r="D94">
        <v>738.1</v>
      </c>
      <c r="E94">
        <v>738.1</v>
      </c>
      <c r="F94">
        <v>730</v>
      </c>
      <c r="G94">
        <v>730</v>
      </c>
      <c r="H94">
        <v>730</v>
      </c>
      <c r="I94">
        <v>732.8</v>
      </c>
      <c r="J94">
        <v>6</v>
      </c>
      <c r="K94">
        <v>43.96</v>
      </c>
      <c r="L94">
        <v>11000</v>
      </c>
      <c r="M94">
        <v>5000</v>
      </c>
      <c r="N94">
        <v>722.6</v>
      </c>
      <c r="O94" s="18">
        <f t="shared" si="6"/>
        <v>-3.5154707044108023E-2</v>
      </c>
      <c r="P94" s="15">
        <v>1.7452054794520548E-2</v>
      </c>
      <c r="Q94" s="17">
        <f t="shared" si="5"/>
        <v>1.7452054794520549E-4</v>
      </c>
      <c r="R94" s="17">
        <f t="shared" si="9"/>
        <v>-3.5329227592053231E-2</v>
      </c>
      <c r="S94" s="15">
        <f t="shared" si="7"/>
        <v>-1.7559001034057078</v>
      </c>
      <c r="T94" s="1" t="b">
        <f t="shared" si="8"/>
        <v>1</v>
      </c>
    </row>
    <row r="95" spans="1:20" x14ac:dyDescent="0.3">
      <c r="A95" t="s">
        <v>14</v>
      </c>
      <c r="B95" s="1">
        <v>43514</v>
      </c>
      <c r="C95" s="1">
        <v>43580</v>
      </c>
      <c r="D95">
        <v>725</v>
      </c>
      <c r="E95">
        <v>725</v>
      </c>
      <c r="F95">
        <v>725</v>
      </c>
      <c r="G95">
        <v>725</v>
      </c>
      <c r="H95">
        <v>725</v>
      </c>
      <c r="I95">
        <v>725</v>
      </c>
      <c r="J95">
        <v>1</v>
      </c>
      <c r="K95">
        <v>7.25</v>
      </c>
      <c r="L95">
        <v>11000</v>
      </c>
      <c r="M95">
        <v>0</v>
      </c>
      <c r="N95">
        <v>716.75</v>
      </c>
      <c r="O95" s="18">
        <f t="shared" si="6"/>
        <v>-1.0644104803493388E-2</v>
      </c>
      <c r="P95" s="15">
        <v>1.7534246575342468E-2</v>
      </c>
      <c r="Q95" s="17">
        <f t="shared" si="5"/>
        <v>1.7534246575342467E-4</v>
      </c>
      <c r="R95" s="17">
        <f t="shared" si="9"/>
        <v>-1.0819447269246812E-2</v>
      </c>
      <c r="S95" s="15">
        <f t="shared" si="7"/>
        <v>-0.53773801109471064</v>
      </c>
      <c r="T95" s="1" t="b">
        <f t="shared" si="8"/>
        <v>1</v>
      </c>
    </row>
    <row r="96" spans="1:20" x14ac:dyDescent="0.3">
      <c r="A96" t="s">
        <v>14</v>
      </c>
      <c r="B96" s="1">
        <v>43516</v>
      </c>
      <c r="C96" s="1">
        <v>43580</v>
      </c>
      <c r="D96">
        <v>727</v>
      </c>
      <c r="E96">
        <v>731.95</v>
      </c>
      <c r="F96">
        <v>727</v>
      </c>
      <c r="G96">
        <v>731.95</v>
      </c>
      <c r="H96">
        <v>731.95</v>
      </c>
      <c r="I96">
        <v>732.3</v>
      </c>
      <c r="J96">
        <v>2</v>
      </c>
      <c r="K96">
        <v>14.59</v>
      </c>
      <c r="L96">
        <v>13000</v>
      </c>
      <c r="M96">
        <v>0</v>
      </c>
      <c r="N96">
        <v>722.8</v>
      </c>
      <c r="O96" s="18">
        <f t="shared" si="6"/>
        <v>1.0068965517241317E-2</v>
      </c>
      <c r="P96" s="15">
        <v>1.7561643835616439E-2</v>
      </c>
      <c r="Q96" s="17">
        <f t="shared" si="5"/>
        <v>1.7561643835616438E-4</v>
      </c>
      <c r="R96" s="17">
        <f t="shared" si="9"/>
        <v>9.8933490788851528E-3</v>
      </c>
      <c r="S96" s="15">
        <f t="shared" si="7"/>
        <v>0.49170994823987346</v>
      </c>
      <c r="T96" s="1" t="b">
        <f t="shared" si="8"/>
        <v>1</v>
      </c>
    </row>
    <row r="97" spans="1:20" x14ac:dyDescent="0.3">
      <c r="A97" t="s">
        <v>14</v>
      </c>
      <c r="B97" s="1">
        <v>43517</v>
      </c>
      <c r="C97" s="1">
        <v>43580</v>
      </c>
      <c r="D97">
        <v>734.2</v>
      </c>
      <c r="E97">
        <v>738</v>
      </c>
      <c r="F97">
        <v>734.2</v>
      </c>
      <c r="G97">
        <v>738</v>
      </c>
      <c r="H97">
        <v>738</v>
      </c>
      <c r="I97">
        <v>740.6</v>
      </c>
      <c r="J97">
        <v>3</v>
      </c>
      <c r="K97">
        <v>22.08</v>
      </c>
      <c r="L97">
        <v>12000</v>
      </c>
      <c r="M97">
        <v>-1000</v>
      </c>
      <c r="N97">
        <v>731.1</v>
      </c>
      <c r="O97" s="18">
        <f t="shared" si="6"/>
        <v>1.1334152669670994E-2</v>
      </c>
      <c r="P97" s="15">
        <v>1.7616438356164384E-2</v>
      </c>
      <c r="Q97" s="17">
        <f t="shared" si="5"/>
        <v>1.7616438356164385E-4</v>
      </c>
      <c r="R97" s="17">
        <f t="shared" si="9"/>
        <v>1.115798828610935E-2</v>
      </c>
      <c r="S97" s="15">
        <f t="shared" si="7"/>
        <v>0.5545638588992553</v>
      </c>
      <c r="T97" s="1" t="b">
        <f t="shared" si="8"/>
        <v>1</v>
      </c>
    </row>
    <row r="98" spans="1:20" x14ac:dyDescent="0.3">
      <c r="A98" t="s">
        <v>14</v>
      </c>
      <c r="B98" s="1">
        <v>43518</v>
      </c>
      <c r="C98" s="1">
        <v>43580</v>
      </c>
      <c r="D98">
        <v>740</v>
      </c>
      <c r="E98">
        <v>740</v>
      </c>
      <c r="F98">
        <v>740</v>
      </c>
      <c r="G98">
        <v>740</v>
      </c>
      <c r="H98">
        <v>740</v>
      </c>
      <c r="I98">
        <v>740.55</v>
      </c>
      <c r="J98">
        <v>1</v>
      </c>
      <c r="K98">
        <v>7.4</v>
      </c>
      <c r="L98">
        <v>13000</v>
      </c>
      <c r="M98">
        <v>1000</v>
      </c>
      <c r="N98">
        <v>731.2</v>
      </c>
      <c r="O98" s="18">
        <f t="shared" si="6"/>
        <v>-6.7512827437305169E-5</v>
      </c>
      <c r="P98" s="15">
        <v>1.7616438356164384E-2</v>
      </c>
      <c r="Q98" s="17">
        <f t="shared" si="5"/>
        <v>1.7616438356164385E-4</v>
      </c>
      <c r="R98" s="17">
        <f t="shared" si="9"/>
        <v>-2.4367721099894903E-4</v>
      </c>
      <c r="S98" s="15">
        <f t="shared" si="7"/>
        <v>-1.2111015981762152E-2</v>
      </c>
      <c r="T98" s="1" t="b">
        <f t="shared" si="8"/>
        <v>1</v>
      </c>
    </row>
    <row r="99" spans="1:20" x14ac:dyDescent="0.3">
      <c r="A99" t="s">
        <v>14</v>
      </c>
      <c r="B99" s="1">
        <v>43521</v>
      </c>
      <c r="C99" s="1">
        <v>43580</v>
      </c>
      <c r="D99">
        <v>726.8</v>
      </c>
      <c r="E99">
        <v>726.8</v>
      </c>
      <c r="F99">
        <v>715</v>
      </c>
      <c r="G99">
        <v>716.9</v>
      </c>
      <c r="H99">
        <v>716</v>
      </c>
      <c r="I99">
        <v>716.9</v>
      </c>
      <c r="J99">
        <v>24</v>
      </c>
      <c r="K99">
        <v>173.03</v>
      </c>
      <c r="L99">
        <v>21000</v>
      </c>
      <c r="M99">
        <v>8000</v>
      </c>
      <c r="N99">
        <v>708.85</v>
      </c>
      <c r="O99" s="18">
        <f t="shared" si="6"/>
        <v>-3.1935723448788034E-2</v>
      </c>
      <c r="P99" s="15">
        <v>1.7534246575342468E-2</v>
      </c>
      <c r="Q99" s="17">
        <f t="shared" si="5"/>
        <v>1.7534246575342467E-4</v>
      </c>
      <c r="R99" s="17">
        <f t="shared" si="9"/>
        <v>-3.2111065914541458E-2</v>
      </c>
      <c r="S99" s="15">
        <f t="shared" si="7"/>
        <v>-1.5959540528560416</v>
      </c>
      <c r="T99" s="1" t="b">
        <f t="shared" si="8"/>
        <v>1</v>
      </c>
    </row>
    <row r="100" spans="1:20" x14ac:dyDescent="0.3">
      <c r="A100" t="s">
        <v>14</v>
      </c>
      <c r="B100" s="1">
        <v>43522</v>
      </c>
      <c r="C100" s="1">
        <v>43580</v>
      </c>
      <c r="D100">
        <v>716</v>
      </c>
      <c r="E100">
        <v>725.35</v>
      </c>
      <c r="F100">
        <v>716</v>
      </c>
      <c r="G100">
        <v>725.35</v>
      </c>
      <c r="H100">
        <v>725.35</v>
      </c>
      <c r="I100">
        <v>725.35</v>
      </c>
      <c r="J100">
        <v>17</v>
      </c>
      <c r="K100">
        <v>122.75</v>
      </c>
      <c r="L100">
        <v>31000</v>
      </c>
      <c r="M100">
        <v>10000</v>
      </c>
      <c r="N100">
        <v>719.25</v>
      </c>
      <c r="O100" s="18">
        <f t="shared" si="6"/>
        <v>1.1786860092063114E-2</v>
      </c>
      <c r="P100" s="15">
        <v>1.7534246575342468E-2</v>
      </c>
      <c r="Q100" s="17">
        <f t="shared" si="5"/>
        <v>1.7534246575342467E-4</v>
      </c>
      <c r="R100" s="17">
        <f t="shared" si="9"/>
        <v>1.161151762630969E-2</v>
      </c>
      <c r="S100" s="15">
        <f t="shared" si="7"/>
        <v>0.57710474840158976</v>
      </c>
      <c r="T100" s="1" t="b">
        <f t="shared" si="8"/>
        <v>1</v>
      </c>
    </row>
    <row r="101" spans="1:20" x14ac:dyDescent="0.3">
      <c r="A101" t="s">
        <v>14</v>
      </c>
      <c r="B101" s="1">
        <v>43523</v>
      </c>
      <c r="C101" s="1">
        <v>43580</v>
      </c>
      <c r="D101">
        <v>730.3</v>
      </c>
      <c r="E101">
        <v>730.3</v>
      </c>
      <c r="F101">
        <v>720.6</v>
      </c>
      <c r="G101">
        <v>726.7</v>
      </c>
      <c r="H101">
        <v>726.7</v>
      </c>
      <c r="I101">
        <v>726.7</v>
      </c>
      <c r="J101">
        <v>5</v>
      </c>
      <c r="K101">
        <v>36.28</v>
      </c>
      <c r="L101">
        <v>31000</v>
      </c>
      <c r="M101">
        <v>0</v>
      </c>
      <c r="N101">
        <v>719.45</v>
      </c>
      <c r="O101" s="18">
        <f t="shared" si="6"/>
        <v>1.8611704694285831E-3</v>
      </c>
      <c r="P101" s="15">
        <v>1.7506849315068494E-2</v>
      </c>
      <c r="Q101" s="17">
        <f t="shared" si="5"/>
        <v>1.7506849315068493E-4</v>
      </c>
      <c r="R101" s="17">
        <f t="shared" si="9"/>
        <v>1.6861019762778981E-3</v>
      </c>
      <c r="S101" s="15">
        <f t="shared" si="7"/>
        <v>8.380105754604375E-2</v>
      </c>
      <c r="T101" s="1" t="b">
        <f t="shared" si="8"/>
        <v>1</v>
      </c>
    </row>
    <row r="102" spans="1:20" x14ac:dyDescent="0.3">
      <c r="A102" t="s">
        <v>14</v>
      </c>
      <c r="B102" s="1">
        <v>43524</v>
      </c>
      <c r="C102" s="1">
        <v>43580</v>
      </c>
      <c r="D102">
        <v>730.4</v>
      </c>
      <c r="E102">
        <v>731.65</v>
      </c>
      <c r="F102">
        <v>718</v>
      </c>
      <c r="G102">
        <v>719</v>
      </c>
      <c r="H102">
        <v>719.2</v>
      </c>
      <c r="I102">
        <v>719</v>
      </c>
      <c r="J102">
        <v>27</v>
      </c>
      <c r="K102">
        <v>195.05</v>
      </c>
      <c r="L102">
        <v>38000</v>
      </c>
      <c r="M102">
        <v>7000</v>
      </c>
      <c r="N102">
        <v>712.05</v>
      </c>
      <c r="O102" s="18">
        <f t="shared" si="6"/>
        <v>-1.0595844227329083E-2</v>
      </c>
      <c r="P102" s="15">
        <v>1.758904109589041E-2</v>
      </c>
      <c r="Q102" s="17">
        <f t="shared" si="5"/>
        <v>1.7589041095890411E-4</v>
      </c>
      <c r="R102" s="17">
        <f t="shared" si="9"/>
        <v>-1.0771734638287987E-2</v>
      </c>
      <c r="S102" s="15">
        <f t="shared" si="7"/>
        <v>-0.53536664270246193</v>
      </c>
      <c r="T102" s="1" t="b">
        <f t="shared" si="8"/>
        <v>1</v>
      </c>
    </row>
    <row r="103" spans="1:20" x14ac:dyDescent="0.3">
      <c r="A103" t="s">
        <v>14</v>
      </c>
      <c r="B103" s="1">
        <v>43525</v>
      </c>
      <c r="C103" s="1">
        <v>43615</v>
      </c>
      <c r="D103">
        <v>730</v>
      </c>
      <c r="E103">
        <v>730</v>
      </c>
      <c r="F103">
        <v>730</v>
      </c>
      <c r="G103">
        <v>730</v>
      </c>
      <c r="H103">
        <v>730</v>
      </c>
      <c r="I103">
        <v>738.5</v>
      </c>
      <c r="J103">
        <v>1</v>
      </c>
      <c r="K103">
        <v>7.3</v>
      </c>
      <c r="L103">
        <v>1000</v>
      </c>
      <c r="M103">
        <v>1000</v>
      </c>
      <c r="N103">
        <v>724.95</v>
      </c>
      <c r="O103" s="18">
        <f t="shared" si="6"/>
        <v>2.7121001390820583E-2</v>
      </c>
      <c r="P103" s="15">
        <v>1.758904109589041E-2</v>
      </c>
      <c r="Q103" s="17">
        <f t="shared" si="5"/>
        <v>1.7589041095890411E-4</v>
      </c>
      <c r="R103" s="17">
        <f t="shared" si="9"/>
        <v>2.6945110979861679E-2</v>
      </c>
      <c r="S103" s="15">
        <f t="shared" si="7"/>
        <v>1.3392006103880887</v>
      </c>
      <c r="T103" s="1" t="b">
        <f t="shared" si="8"/>
        <v>1</v>
      </c>
    </row>
    <row r="104" spans="1:20" x14ac:dyDescent="0.3">
      <c r="A104" t="s">
        <v>14</v>
      </c>
      <c r="B104" s="1">
        <v>43529</v>
      </c>
      <c r="C104" s="1">
        <v>43615</v>
      </c>
      <c r="D104">
        <v>0</v>
      </c>
      <c r="E104">
        <v>0</v>
      </c>
      <c r="F104">
        <v>0</v>
      </c>
      <c r="G104">
        <v>730</v>
      </c>
      <c r="H104">
        <v>730</v>
      </c>
      <c r="I104">
        <v>749.25</v>
      </c>
      <c r="J104">
        <v>0</v>
      </c>
      <c r="K104">
        <v>0</v>
      </c>
      <c r="L104">
        <v>1000</v>
      </c>
      <c r="M104">
        <v>0</v>
      </c>
      <c r="N104">
        <v>736.1</v>
      </c>
      <c r="O104" s="18">
        <f t="shared" si="6"/>
        <v>1.4556533513879486E-2</v>
      </c>
      <c r="P104" s="15">
        <v>1.7534246575342468E-2</v>
      </c>
      <c r="Q104" s="17">
        <f t="shared" si="5"/>
        <v>1.7534246575342467E-4</v>
      </c>
      <c r="R104" s="17">
        <f t="shared" si="9"/>
        <v>1.4381191048126062E-2</v>
      </c>
      <c r="S104" s="15">
        <f t="shared" si="7"/>
        <v>0.71476045669851629</v>
      </c>
      <c r="T104" s="1" t="b">
        <f t="shared" si="8"/>
        <v>1</v>
      </c>
    </row>
    <row r="105" spans="1:20" x14ac:dyDescent="0.3">
      <c r="A105" t="s">
        <v>14</v>
      </c>
      <c r="B105" s="1">
        <v>43530</v>
      </c>
      <c r="C105" s="1">
        <v>43615</v>
      </c>
      <c r="D105">
        <v>745</v>
      </c>
      <c r="E105">
        <v>745</v>
      </c>
      <c r="F105">
        <v>745</v>
      </c>
      <c r="G105">
        <v>745</v>
      </c>
      <c r="H105">
        <v>745</v>
      </c>
      <c r="I105">
        <v>746.3</v>
      </c>
      <c r="J105">
        <v>1</v>
      </c>
      <c r="K105">
        <v>7.45</v>
      </c>
      <c r="L105">
        <v>1000</v>
      </c>
      <c r="M105">
        <v>0</v>
      </c>
      <c r="N105">
        <v>733.35</v>
      </c>
      <c r="O105" s="18">
        <f t="shared" si="6"/>
        <v>-3.9372706039373312E-3</v>
      </c>
      <c r="P105" s="15">
        <v>1.758904109589041E-2</v>
      </c>
      <c r="Q105" s="17">
        <f t="shared" si="5"/>
        <v>1.7589041095890411E-4</v>
      </c>
      <c r="R105" s="17">
        <f t="shared" si="9"/>
        <v>-4.113161014896235E-3</v>
      </c>
      <c r="S105" s="15">
        <f t="shared" si="7"/>
        <v>-0.20442846740881396</v>
      </c>
      <c r="T105" s="1" t="b">
        <f t="shared" si="8"/>
        <v>1</v>
      </c>
    </row>
    <row r="106" spans="1:20" x14ac:dyDescent="0.3">
      <c r="A106" t="s">
        <v>14</v>
      </c>
      <c r="B106" s="1">
        <v>43531</v>
      </c>
      <c r="C106" s="1">
        <v>43615</v>
      </c>
      <c r="D106">
        <v>732.05</v>
      </c>
      <c r="E106">
        <v>732.05</v>
      </c>
      <c r="F106">
        <v>732.05</v>
      </c>
      <c r="G106">
        <v>732.05</v>
      </c>
      <c r="H106">
        <v>732.05</v>
      </c>
      <c r="I106">
        <v>732.05</v>
      </c>
      <c r="J106">
        <v>1</v>
      </c>
      <c r="K106">
        <v>7.32</v>
      </c>
      <c r="L106">
        <v>2000</v>
      </c>
      <c r="M106">
        <v>1000</v>
      </c>
      <c r="N106">
        <v>725.2</v>
      </c>
      <c r="O106" s="18">
        <f t="shared" si="6"/>
        <v>-1.9094198043682165E-2</v>
      </c>
      <c r="P106" s="15">
        <v>1.758904109589041E-2</v>
      </c>
      <c r="Q106" s="17">
        <f t="shared" si="5"/>
        <v>1.7589041095890411E-4</v>
      </c>
      <c r="R106" s="17">
        <f t="shared" si="9"/>
        <v>-1.9270088454641069E-2</v>
      </c>
      <c r="S106" s="15">
        <f t="shared" si="7"/>
        <v>-0.95774384599770757</v>
      </c>
      <c r="T106" s="1" t="b">
        <f t="shared" si="8"/>
        <v>1</v>
      </c>
    </row>
    <row r="107" spans="1:20" x14ac:dyDescent="0.3">
      <c r="A107" t="s">
        <v>14</v>
      </c>
      <c r="B107" s="1">
        <v>43532</v>
      </c>
      <c r="C107" s="1">
        <v>43615</v>
      </c>
      <c r="D107">
        <v>734.85</v>
      </c>
      <c r="E107">
        <v>742.05</v>
      </c>
      <c r="F107">
        <v>734</v>
      </c>
      <c r="G107">
        <v>742.05</v>
      </c>
      <c r="H107">
        <v>742.05</v>
      </c>
      <c r="I107">
        <v>748.55</v>
      </c>
      <c r="J107">
        <v>10</v>
      </c>
      <c r="K107">
        <v>73.790000000000006</v>
      </c>
      <c r="L107">
        <v>5000</v>
      </c>
      <c r="M107">
        <v>3000</v>
      </c>
      <c r="N107">
        <v>735.85</v>
      </c>
      <c r="O107" s="18">
        <f t="shared" si="6"/>
        <v>2.2539444027047335E-2</v>
      </c>
      <c r="P107" s="15">
        <v>1.7561643835616439E-2</v>
      </c>
      <c r="Q107" s="17">
        <f t="shared" si="5"/>
        <v>1.7561643835616438E-4</v>
      </c>
      <c r="R107" s="17">
        <f t="shared" si="9"/>
        <v>2.2363827588691172E-2</v>
      </c>
      <c r="S107" s="15">
        <f t="shared" si="7"/>
        <v>1.111505964097645</v>
      </c>
      <c r="T107" s="1" t="b">
        <f t="shared" si="8"/>
        <v>1</v>
      </c>
    </row>
    <row r="108" spans="1:20" x14ac:dyDescent="0.3">
      <c r="A108" t="s">
        <v>14</v>
      </c>
      <c r="B108" s="1">
        <v>43535</v>
      </c>
      <c r="C108" s="1">
        <v>43615</v>
      </c>
      <c r="D108">
        <v>0</v>
      </c>
      <c r="E108">
        <v>0</v>
      </c>
      <c r="F108">
        <v>0</v>
      </c>
      <c r="G108">
        <v>742.05</v>
      </c>
      <c r="H108">
        <v>742.05</v>
      </c>
      <c r="I108">
        <v>763.25</v>
      </c>
      <c r="J108">
        <v>0</v>
      </c>
      <c r="K108">
        <v>0</v>
      </c>
      <c r="L108">
        <v>5000</v>
      </c>
      <c r="M108">
        <v>0</v>
      </c>
      <c r="N108">
        <v>750.75</v>
      </c>
      <c r="O108" s="18">
        <f t="shared" si="6"/>
        <v>1.9637966735689062E-2</v>
      </c>
      <c r="P108" s="15">
        <v>1.7561643835616439E-2</v>
      </c>
      <c r="Q108" s="17">
        <f t="shared" si="5"/>
        <v>1.7561643835616438E-4</v>
      </c>
      <c r="R108" s="17">
        <f t="shared" si="9"/>
        <v>1.9462350297332898E-2</v>
      </c>
      <c r="S108" s="15">
        <f t="shared" si="7"/>
        <v>0.96729946361159191</v>
      </c>
      <c r="T108" s="1" t="b">
        <f t="shared" si="8"/>
        <v>1</v>
      </c>
    </row>
    <row r="109" spans="1:20" x14ac:dyDescent="0.3">
      <c r="A109" t="s">
        <v>14</v>
      </c>
      <c r="B109" s="1">
        <v>43536</v>
      </c>
      <c r="C109" s="1">
        <v>43615</v>
      </c>
      <c r="D109">
        <v>764.25</v>
      </c>
      <c r="E109">
        <v>793.9</v>
      </c>
      <c r="F109">
        <v>764.25</v>
      </c>
      <c r="G109">
        <v>792.2</v>
      </c>
      <c r="H109">
        <v>792.2</v>
      </c>
      <c r="I109">
        <v>786</v>
      </c>
      <c r="J109">
        <v>8</v>
      </c>
      <c r="K109">
        <v>62.4</v>
      </c>
      <c r="L109">
        <v>5000</v>
      </c>
      <c r="M109">
        <v>0</v>
      </c>
      <c r="N109">
        <v>773.25</v>
      </c>
      <c r="O109" s="18">
        <f t="shared" si="6"/>
        <v>2.9806747461513267E-2</v>
      </c>
      <c r="P109" s="15">
        <v>1.7561643835616439E-2</v>
      </c>
      <c r="Q109" s="17">
        <f t="shared" si="5"/>
        <v>1.7561643835616438E-4</v>
      </c>
      <c r="R109" s="17">
        <f t="shared" si="9"/>
        <v>2.9631131023157103E-2</v>
      </c>
      <c r="S109" s="15">
        <f t="shared" si="7"/>
        <v>1.472698656997891</v>
      </c>
      <c r="T109" s="1" t="b">
        <f t="shared" si="8"/>
        <v>1</v>
      </c>
    </row>
    <row r="110" spans="1:20" x14ac:dyDescent="0.3">
      <c r="A110" t="s">
        <v>14</v>
      </c>
      <c r="B110" s="1">
        <v>43537</v>
      </c>
      <c r="C110" s="1">
        <v>43615</v>
      </c>
      <c r="D110">
        <v>787.2</v>
      </c>
      <c r="E110">
        <v>787.2</v>
      </c>
      <c r="F110">
        <v>772.9</v>
      </c>
      <c r="G110">
        <v>772.9</v>
      </c>
      <c r="H110">
        <v>772.9</v>
      </c>
      <c r="I110">
        <v>778.75</v>
      </c>
      <c r="J110">
        <v>4</v>
      </c>
      <c r="K110">
        <v>31.24</v>
      </c>
      <c r="L110">
        <v>7000</v>
      </c>
      <c r="M110">
        <v>2000</v>
      </c>
      <c r="N110">
        <v>766.25</v>
      </c>
      <c r="O110" s="18">
        <f t="shared" si="6"/>
        <v>-9.2239185750636124E-3</v>
      </c>
      <c r="P110" s="15">
        <v>1.7561643835616439E-2</v>
      </c>
      <c r="Q110" s="17">
        <f t="shared" si="5"/>
        <v>1.7561643835616438E-4</v>
      </c>
      <c r="R110" s="17">
        <f t="shared" si="9"/>
        <v>-9.3995350134197762E-3</v>
      </c>
      <c r="S110" s="15">
        <f t="shared" si="7"/>
        <v>-0.46716686514091305</v>
      </c>
      <c r="T110" s="1" t="b">
        <f t="shared" si="8"/>
        <v>1</v>
      </c>
    </row>
    <row r="111" spans="1:20" x14ac:dyDescent="0.3">
      <c r="A111" t="s">
        <v>14</v>
      </c>
      <c r="B111" s="1">
        <v>43538</v>
      </c>
      <c r="C111" s="1">
        <v>43615</v>
      </c>
      <c r="D111">
        <v>778.55</v>
      </c>
      <c r="E111">
        <v>778.55</v>
      </c>
      <c r="F111">
        <v>778.55</v>
      </c>
      <c r="G111">
        <v>778.55</v>
      </c>
      <c r="H111">
        <v>778.55</v>
      </c>
      <c r="I111">
        <v>791.1</v>
      </c>
      <c r="J111">
        <v>1</v>
      </c>
      <c r="K111">
        <v>7.79</v>
      </c>
      <c r="L111">
        <v>8000</v>
      </c>
      <c r="M111">
        <v>1000</v>
      </c>
      <c r="N111">
        <v>778.65</v>
      </c>
      <c r="O111" s="18">
        <f t="shared" si="6"/>
        <v>1.5858747993579482E-2</v>
      </c>
      <c r="P111" s="15">
        <v>1.7369863013698628E-2</v>
      </c>
      <c r="Q111" s="17">
        <f t="shared" si="5"/>
        <v>1.7369863013698628E-4</v>
      </c>
      <c r="R111" s="17">
        <f t="shared" si="9"/>
        <v>1.5685049363442494E-2</v>
      </c>
      <c r="S111" s="15">
        <f t="shared" si="7"/>
        <v>0.77956359865018166</v>
      </c>
      <c r="T111" s="1" t="b">
        <f t="shared" si="8"/>
        <v>1</v>
      </c>
    </row>
    <row r="112" spans="1:20" x14ac:dyDescent="0.3">
      <c r="A112" t="s">
        <v>14</v>
      </c>
      <c r="B112" s="1">
        <v>43539</v>
      </c>
      <c r="C112" s="1">
        <v>43615</v>
      </c>
      <c r="D112">
        <v>0</v>
      </c>
      <c r="E112">
        <v>0</v>
      </c>
      <c r="F112">
        <v>0</v>
      </c>
      <c r="G112">
        <v>778.55</v>
      </c>
      <c r="H112">
        <v>778.55</v>
      </c>
      <c r="I112">
        <v>783.8</v>
      </c>
      <c r="J112">
        <v>0</v>
      </c>
      <c r="K112">
        <v>0</v>
      </c>
      <c r="L112">
        <v>8000</v>
      </c>
      <c r="M112">
        <v>0</v>
      </c>
      <c r="N112">
        <v>771.6</v>
      </c>
      <c r="O112" s="18">
        <f t="shared" si="6"/>
        <v>-9.2276576918216002E-3</v>
      </c>
      <c r="P112" s="15">
        <v>1.7315068493150686E-2</v>
      </c>
      <c r="Q112" s="17">
        <f t="shared" si="5"/>
        <v>1.7315068493150686E-4</v>
      </c>
      <c r="R112" s="17">
        <f t="shared" si="9"/>
        <v>-9.400808376753108E-3</v>
      </c>
      <c r="S112" s="15">
        <f t="shared" si="7"/>
        <v>-0.4672301526498982</v>
      </c>
      <c r="T112" s="1" t="b">
        <f t="shared" si="8"/>
        <v>1</v>
      </c>
    </row>
    <row r="113" spans="1:20" x14ac:dyDescent="0.3">
      <c r="A113" t="s">
        <v>14</v>
      </c>
      <c r="B113" s="1">
        <v>43542</v>
      </c>
      <c r="C113" s="1">
        <v>43615</v>
      </c>
      <c r="D113">
        <v>0</v>
      </c>
      <c r="E113">
        <v>0</v>
      </c>
      <c r="F113">
        <v>0</v>
      </c>
      <c r="G113">
        <v>778.55</v>
      </c>
      <c r="H113">
        <v>778.55</v>
      </c>
      <c r="I113">
        <v>789.1</v>
      </c>
      <c r="J113">
        <v>0</v>
      </c>
      <c r="K113">
        <v>0</v>
      </c>
      <c r="L113">
        <v>8000</v>
      </c>
      <c r="M113">
        <v>0</v>
      </c>
      <c r="N113">
        <v>777.35</v>
      </c>
      <c r="O113" s="18">
        <f t="shared" si="6"/>
        <v>6.7619290635367035E-3</v>
      </c>
      <c r="P113" s="15">
        <v>1.7342465753424657E-2</v>
      </c>
      <c r="Q113" s="17">
        <f t="shared" si="5"/>
        <v>1.7342465753424657E-4</v>
      </c>
      <c r="R113" s="17">
        <f t="shared" si="9"/>
        <v>6.5885044060024567E-3</v>
      </c>
      <c r="S113" s="15">
        <f t="shared" si="7"/>
        <v>0.32745566083054956</v>
      </c>
      <c r="T113" s="1" t="b">
        <f t="shared" si="8"/>
        <v>1</v>
      </c>
    </row>
    <row r="114" spans="1:20" x14ac:dyDescent="0.3">
      <c r="A114" t="s">
        <v>14</v>
      </c>
      <c r="B114" s="1">
        <v>43543</v>
      </c>
      <c r="C114" s="1">
        <v>43615</v>
      </c>
      <c r="D114">
        <v>792.7</v>
      </c>
      <c r="E114">
        <v>797</v>
      </c>
      <c r="F114">
        <v>787.7</v>
      </c>
      <c r="G114">
        <v>788.05</v>
      </c>
      <c r="H114">
        <v>788.4</v>
      </c>
      <c r="I114">
        <v>788.05</v>
      </c>
      <c r="J114">
        <v>7</v>
      </c>
      <c r="K114">
        <v>55.48</v>
      </c>
      <c r="L114">
        <v>8000</v>
      </c>
      <c r="M114">
        <v>0</v>
      </c>
      <c r="N114">
        <v>777.35</v>
      </c>
      <c r="O114" s="18">
        <f t="shared" si="6"/>
        <v>-1.330629831453641E-3</v>
      </c>
      <c r="P114" s="15">
        <v>1.7205479452054796E-2</v>
      </c>
      <c r="Q114" s="17">
        <f t="shared" si="5"/>
        <v>1.7205479452054795E-4</v>
      </c>
      <c r="R114" s="17">
        <f t="shared" si="9"/>
        <v>-1.5026846259741889E-3</v>
      </c>
      <c r="S114" s="15">
        <f t="shared" si="7"/>
        <v>-7.468502058980056E-2</v>
      </c>
      <c r="T114" s="1" t="b">
        <f t="shared" si="8"/>
        <v>1</v>
      </c>
    </row>
    <row r="115" spans="1:20" x14ac:dyDescent="0.3">
      <c r="A115" t="s">
        <v>14</v>
      </c>
      <c r="B115" s="1">
        <v>43544</v>
      </c>
      <c r="C115" s="1">
        <v>43615</v>
      </c>
      <c r="D115">
        <v>0</v>
      </c>
      <c r="E115">
        <v>0</v>
      </c>
      <c r="F115">
        <v>0</v>
      </c>
      <c r="G115">
        <v>788.05</v>
      </c>
      <c r="H115">
        <v>788.4</v>
      </c>
      <c r="I115">
        <v>788.05</v>
      </c>
      <c r="J115">
        <v>0</v>
      </c>
      <c r="K115">
        <v>0</v>
      </c>
      <c r="L115">
        <v>8000</v>
      </c>
      <c r="M115">
        <v>0</v>
      </c>
      <c r="N115">
        <v>776.6</v>
      </c>
      <c r="O115" s="18">
        <f t="shared" si="6"/>
        <v>0</v>
      </c>
      <c r="P115" s="15">
        <v>1.7287671232876712E-2</v>
      </c>
      <c r="Q115" s="17">
        <f t="shared" si="5"/>
        <v>1.7287671232876713E-4</v>
      </c>
      <c r="R115" s="17">
        <f t="shared" si="9"/>
        <v>-1.7287671232876713E-4</v>
      </c>
      <c r="S115" s="15">
        <f t="shared" si="7"/>
        <v>-8.5921560629534082E-3</v>
      </c>
      <c r="T115" s="1" t="b">
        <f t="shared" si="8"/>
        <v>1</v>
      </c>
    </row>
    <row r="116" spans="1:20" x14ac:dyDescent="0.3">
      <c r="A116" t="s">
        <v>14</v>
      </c>
      <c r="B116" s="1">
        <v>43546</v>
      </c>
      <c r="C116" s="1">
        <v>43615</v>
      </c>
      <c r="D116">
        <v>793.15</v>
      </c>
      <c r="E116">
        <v>793.15</v>
      </c>
      <c r="F116">
        <v>777.3</v>
      </c>
      <c r="G116">
        <v>777.85</v>
      </c>
      <c r="H116">
        <v>777.35</v>
      </c>
      <c r="I116">
        <v>777.85</v>
      </c>
      <c r="J116">
        <v>6</v>
      </c>
      <c r="K116">
        <v>46.93</v>
      </c>
      <c r="L116">
        <v>8000</v>
      </c>
      <c r="M116">
        <v>0</v>
      </c>
      <c r="N116">
        <v>768.3</v>
      </c>
      <c r="O116" s="18">
        <f t="shared" si="6"/>
        <v>-1.2943341158555843E-2</v>
      </c>
      <c r="P116" s="15">
        <v>1.7205479452054796E-2</v>
      </c>
      <c r="Q116" s="17">
        <f t="shared" si="5"/>
        <v>1.7205479452054795E-4</v>
      </c>
      <c r="R116" s="17">
        <f t="shared" si="9"/>
        <v>-1.3115395953076391E-2</v>
      </c>
      <c r="S116" s="15">
        <f t="shared" si="7"/>
        <v>-0.65184909718755724</v>
      </c>
      <c r="T116" s="1" t="b">
        <f t="shared" si="8"/>
        <v>1</v>
      </c>
    </row>
    <row r="117" spans="1:20" x14ac:dyDescent="0.3">
      <c r="A117" t="s">
        <v>14</v>
      </c>
      <c r="B117" s="1">
        <v>43549</v>
      </c>
      <c r="C117" s="1">
        <v>43615</v>
      </c>
      <c r="D117">
        <v>771</v>
      </c>
      <c r="E117">
        <v>783.1</v>
      </c>
      <c r="F117">
        <v>771</v>
      </c>
      <c r="G117">
        <v>783.1</v>
      </c>
      <c r="H117">
        <v>783.1</v>
      </c>
      <c r="I117">
        <v>783.1</v>
      </c>
      <c r="J117">
        <v>4</v>
      </c>
      <c r="K117">
        <v>31.15</v>
      </c>
      <c r="L117">
        <v>11000</v>
      </c>
      <c r="M117">
        <v>3000</v>
      </c>
      <c r="N117">
        <v>775.85</v>
      </c>
      <c r="O117" s="18">
        <f t="shared" si="6"/>
        <v>6.7493732724818404E-3</v>
      </c>
      <c r="P117" s="15">
        <v>1.7178082191780821E-2</v>
      </c>
      <c r="Q117" s="17">
        <f t="shared" si="5"/>
        <v>1.7178082191780821E-4</v>
      </c>
      <c r="R117" s="17">
        <f t="shared" si="9"/>
        <v>6.5775924505640324E-3</v>
      </c>
      <c r="S117" s="15">
        <f t="shared" si="7"/>
        <v>0.32691332506527521</v>
      </c>
      <c r="T117" s="1" t="b">
        <f t="shared" si="8"/>
        <v>1</v>
      </c>
    </row>
    <row r="118" spans="1:20" x14ac:dyDescent="0.3">
      <c r="A118" t="s">
        <v>14</v>
      </c>
      <c r="B118" s="1">
        <v>43550</v>
      </c>
      <c r="C118" s="1">
        <v>43615</v>
      </c>
      <c r="D118">
        <v>784</v>
      </c>
      <c r="E118">
        <v>790.9</v>
      </c>
      <c r="F118">
        <v>784</v>
      </c>
      <c r="G118">
        <v>790.9</v>
      </c>
      <c r="H118">
        <v>790.9</v>
      </c>
      <c r="I118">
        <v>790.9</v>
      </c>
      <c r="J118">
        <v>6</v>
      </c>
      <c r="K118">
        <v>47.24</v>
      </c>
      <c r="L118">
        <v>9000</v>
      </c>
      <c r="M118">
        <v>-2000</v>
      </c>
      <c r="N118">
        <v>781.9</v>
      </c>
      <c r="O118" s="18">
        <f t="shared" si="6"/>
        <v>9.960413740262998E-3</v>
      </c>
      <c r="P118" s="15">
        <v>1.7232876712328767E-2</v>
      </c>
      <c r="Q118" s="17">
        <f t="shared" si="5"/>
        <v>1.7232876712328766E-4</v>
      </c>
      <c r="R118" s="17">
        <f t="shared" si="9"/>
        <v>9.7880849731397102E-3</v>
      </c>
      <c r="S118" s="15">
        <f t="shared" si="7"/>
        <v>0.48647821047595735</v>
      </c>
      <c r="T118" s="1" t="b">
        <f t="shared" si="8"/>
        <v>1</v>
      </c>
    </row>
    <row r="119" spans="1:20" x14ac:dyDescent="0.3">
      <c r="A119" t="s">
        <v>14</v>
      </c>
      <c r="B119" s="1">
        <v>43551</v>
      </c>
      <c r="C119" s="1">
        <v>43615</v>
      </c>
      <c r="D119">
        <v>796.2</v>
      </c>
      <c r="E119">
        <v>796.2</v>
      </c>
      <c r="F119">
        <v>786.1</v>
      </c>
      <c r="G119">
        <v>785.45</v>
      </c>
      <c r="H119">
        <v>790.55</v>
      </c>
      <c r="I119">
        <v>785.45</v>
      </c>
      <c r="J119">
        <v>16</v>
      </c>
      <c r="K119">
        <v>126.26</v>
      </c>
      <c r="L119">
        <v>20000</v>
      </c>
      <c r="M119">
        <v>11000</v>
      </c>
      <c r="N119">
        <v>775.05</v>
      </c>
      <c r="O119" s="18">
        <f t="shared" si="6"/>
        <v>-6.8908838032620207E-3</v>
      </c>
      <c r="P119" s="15">
        <v>1.7232876712328767E-2</v>
      </c>
      <c r="Q119" s="17">
        <f t="shared" si="5"/>
        <v>1.7232876712328766E-4</v>
      </c>
      <c r="R119" s="17">
        <f t="shared" si="9"/>
        <v>-7.0632125703853086E-3</v>
      </c>
      <c r="S119" s="15">
        <f t="shared" si="7"/>
        <v>-0.35104916037014533</v>
      </c>
      <c r="T119" s="1" t="b">
        <f t="shared" si="8"/>
        <v>1</v>
      </c>
    </row>
    <row r="120" spans="1:20" x14ac:dyDescent="0.3">
      <c r="A120" t="s">
        <v>14</v>
      </c>
      <c r="B120" s="1">
        <v>43552</v>
      </c>
      <c r="C120" s="1">
        <v>43615</v>
      </c>
      <c r="D120">
        <v>781.35</v>
      </c>
      <c r="E120">
        <v>782</v>
      </c>
      <c r="F120">
        <v>775</v>
      </c>
      <c r="G120">
        <v>780.9</v>
      </c>
      <c r="H120">
        <v>782</v>
      </c>
      <c r="I120">
        <v>780.9</v>
      </c>
      <c r="J120">
        <v>15</v>
      </c>
      <c r="K120">
        <v>116.86</v>
      </c>
      <c r="L120">
        <v>29000</v>
      </c>
      <c r="M120">
        <v>9000</v>
      </c>
      <c r="N120">
        <v>769.25</v>
      </c>
      <c r="O120" s="18">
        <f t="shared" si="6"/>
        <v>-5.7928575975556276E-3</v>
      </c>
      <c r="P120" s="15">
        <v>1.7041095890410959E-2</v>
      </c>
      <c r="Q120" s="17">
        <f t="shared" si="5"/>
        <v>1.7041095890410959E-4</v>
      </c>
      <c r="R120" s="17">
        <f t="shared" si="9"/>
        <v>-5.9632685564597375E-3</v>
      </c>
      <c r="S120" s="15">
        <f t="shared" si="7"/>
        <v>-0.29638077559552783</v>
      </c>
      <c r="T120" s="1" t="b">
        <f t="shared" si="8"/>
        <v>1</v>
      </c>
    </row>
    <row r="121" spans="1:20" x14ac:dyDescent="0.3">
      <c r="A121" t="s">
        <v>14</v>
      </c>
      <c r="B121" s="1">
        <v>43553</v>
      </c>
      <c r="C121" s="1">
        <v>43643</v>
      </c>
      <c r="D121">
        <v>807.2</v>
      </c>
      <c r="E121">
        <v>807.2</v>
      </c>
      <c r="F121">
        <v>807.2</v>
      </c>
      <c r="G121">
        <v>807.2</v>
      </c>
      <c r="H121">
        <v>807.2</v>
      </c>
      <c r="I121">
        <v>799.55</v>
      </c>
      <c r="J121">
        <v>1</v>
      </c>
      <c r="K121">
        <v>8.07</v>
      </c>
      <c r="L121">
        <v>1000</v>
      </c>
      <c r="M121">
        <v>1000</v>
      </c>
      <c r="N121">
        <v>784.25</v>
      </c>
      <c r="O121" s="18">
        <f t="shared" si="6"/>
        <v>2.3882699449353281E-2</v>
      </c>
      <c r="P121" s="15">
        <v>1.6767123287671232E-2</v>
      </c>
      <c r="Q121" s="17">
        <f t="shared" si="5"/>
        <v>1.6767123287671231E-4</v>
      </c>
      <c r="R121" s="17">
        <f t="shared" si="9"/>
        <v>2.3715028216476568E-2</v>
      </c>
      <c r="S121" s="15">
        <f t="shared" si="7"/>
        <v>1.1786620692196237</v>
      </c>
      <c r="T121" s="1" t="b">
        <f t="shared" si="8"/>
        <v>1</v>
      </c>
    </row>
    <row r="122" spans="1:20" x14ac:dyDescent="0.3">
      <c r="A122" t="s">
        <v>14</v>
      </c>
      <c r="B122" s="1">
        <v>43557</v>
      </c>
      <c r="C122" s="1">
        <v>43643</v>
      </c>
      <c r="D122">
        <v>808.35</v>
      </c>
      <c r="E122">
        <v>811.45</v>
      </c>
      <c r="F122">
        <v>795.9</v>
      </c>
      <c r="G122">
        <v>795.9</v>
      </c>
      <c r="H122">
        <v>795.9</v>
      </c>
      <c r="I122">
        <v>799.65</v>
      </c>
      <c r="J122">
        <v>5</v>
      </c>
      <c r="K122">
        <v>40.24</v>
      </c>
      <c r="L122">
        <v>3000</v>
      </c>
      <c r="M122">
        <v>2000</v>
      </c>
      <c r="N122">
        <v>786.25</v>
      </c>
      <c r="O122" s="18">
        <f t="shared" si="6"/>
        <v>1.2507035207306953E-4</v>
      </c>
      <c r="P122" s="15">
        <v>1.6931506849315069E-2</v>
      </c>
      <c r="Q122" s="17">
        <f t="shared" si="5"/>
        <v>1.6931506849315067E-4</v>
      </c>
      <c r="R122" s="17">
        <f t="shared" si="9"/>
        <v>-4.4244716420081142E-5</v>
      </c>
      <c r="S122" s="15">
        <f t="shared" si="7"/>
        <v>-2.199009359453183E-3</v>
      </c>
      <c r="T122" s="1" t="b">
        <f t="shared" si="8"/>
        <v>1</v>
      </c>
    </row>
    <row r="123" spans="1:20" x14ac:dyDescent="0.3">
      <c r="A123" t="s">
        <v>14</v>
      </c>
      <c r="B123" s="1">
        <v>43558</v>
      </c>
      <c r="C123" s="1">
        <v>43643</v>
      </c>
      <c r="D123">
        <v>795.9</v>
      </c>
      <c r="E123">
        <v>795.9</v>
      </c>
      <c r="F123">
        <v>795.9</v>
      </c>
      <c r="G123">
        <v>795.9</v>
      </c>
      <c r="H123">
        <v>795.9</v>
      </c>
      <c r="I123">
        <v>785.6</v>
      </c>
      <c r="J123">
        <v>2</v>
      </c>
      <c r="K123">
        <v>15.92</v>
      </c>
      <c r="L123">
        <v>4000</v>
      </c>
      <c r="M123">
        <v>1000</v>
      </c>
      <c r="N123">
        <v>772.65</v>
      </c>
      <c r="O123" s="18">
        <f t="shared" si="6"/>
        <v>-1.7570186956793542E-2</v>
      </c>
      <c r="P123" s="15">
        <v>1.7041095890410959E-2</v>
      </c>
      <c r="Q123" s="17">
        <f t="shared" si="5"/>
        <v>1.7041095890410959E-4</v>
      </c>
      <c r="R123" s="17">
        <f t="shared" si="9"/>
        <v>-1.774059791569765E-2</v>
      </c>
      <c r="S123" s="15">
        <f t="shared" si="7"/>
        <v>-0.881726543086367</v>
      </c>
      <c r="T123" s="1" t="b">
        <f t="shared" si="8"/>
        <v>1</v>
      </c>
    </row>
    <row r="124" spans="1:20" x14ac:dyDescent="0.3">
      <c r="A124" t="s">
        <v>14</v>
      </c>
      <c r="B124" s="1">
        <v>43559</v>
      </c>
      <c r="C124" s="1">
        <v>43643</v>
      </c>
      <c r="D124">
        <v>0</v>
      </c>
      <c r="E124">
        <v>0</v>
      </c>
      <c r="F124">
        <v>0</v>
      </c>
      <c r="G124">
        <v>795.9</v>
      </c>
      <c r="H124">
        <v>795.9</v>
      </c>
      <c r="I124">
        <v>797.25</v>
      </c>
      <c r="J124">
        <v>0</v>
      </c>
      <c r="K124">
        <v>0</v>
      </c>
      <c r="L124">
        <v>4000</v>
      </c>
      <c r="M124">
        <v>0</v>
      </c>
      <c r="N124">
        <v>784.35</v>
      </c>
      <c r="O124" s="18">
        <f t="shared" si="6"/>
        <v>1.4829429735234186E-2</v>
      </c>
      <c r="P124" s="15">
        <v>1.7041095890410959E-2</v>
      </c>
      <c r="Q124" s="17">
        <f t="shared" si="5"/>
        <v>1.7041095890410959E-4</v>
      </c>
      <c r="R124" s="17">
        <f t="shared" si="9"/>
        <v>1.4659018776330076E-2</v>
      </c>
      <c r="S124" s="15">
        <f t="shared" si="7"/>
        <v>0.72856878962657989</v>
      </c>
      <c r="T124" s="1" t="b">
        <f t="shared" si="8"/>
        <v>1</v>
      </c>
    </row>
    <row r="125" spans="1:20" x14ac:dyDescent="0.3">
      <c r="A125" t="s">
        <v>14</v>
      </c>
      <c r="B125" s="1">
        <v>43560</v>
      </c>
      <c r="C125" s="1">
        <v>43643</v>
      </c>
      <c r="D125">
        <v>0</v>
      </c>
      <c r="E125">
        <v>0</v>
      </c>
      <c r="F125">
        <v>0</v>
      </c>
      <c r="G125">
        <v>795.9</v>
      </c>
      <c r="H125">
        <v>795.9</v>
      </c>
      <c r="I125">
        <v>799.1</v>
      </c>
      <c r="J125">
        <v>0</v>
      </c>
      <c r="K125">
        <v>0</v>
      </c>
      <c r="L125">
        <v>4000</v>
      </c>
      <c r="M125">
        <v>0</v>
      </c>
      <c r="N125">
        <v>786.6</v>
      </c>
      <c r="O125" s="18">
        <f t="shared" si="6"/>
        <v>2.3204766384446818E-3</v>
      </c>
      <c r="P125" s="15">
        <v>1.7013698630136985E-2</v>
      </c>
      <c r="Q125" s="17">
        <f t="shared" si="5"/>
        <v>1.7013698630136985E-4</v>
      </c>
      <c r="R125" s="17">
        <f t="shared" si="9"/>
        <v>2.1503396521433118E-3</v>
      </c>
      <c r="S125" s="15">
        <f t="shared" si="7"/>
        <v>0.10687416269483171</v>
      </c>
      <c r="T125" s="1" t="b">
        <f t="shared" si="8"/>
        <v>1</v>
      </c>
    </row>
    <row r="126" spans="1:20" x14ac:dyDescent="0.3">
      <c r="A126" t="s">
        <v>14</v>
      </c>
      <c r="B126" s="1">
        <v>43563</v>
      </c>
      <c r="C126" s="1">
        <v>43643</v>
      </c>
      <c r="D126">
        <v>804</v>
      </c>
      <c r="E126">
        <v>804</v>
      </c>
      <c r="F126">
        <v>802</v>
      </c>
      <c r="G126">
        <v>802</v>
      </c>
      <c r="H126">
        <v>802</v>
      </c>
      <c r="I126">
        <v>794</v>
      </c>
      <c r="J126">
        <v>2</v>
      </c>
      <c r="K126">
        <v>16.059999999999999</v>
      </c>
      <c r="L126">
        <v>4000</v>
      </c>
      <c r="M126">
        <v>0</v>
      </c>
      <c r="N126">
        <v>782.1</v>
      </c>
      <c r="O126" s="18">
        <f t="shared" si="6"/>
        <v>-6.3821799524465305E-3</v>
      </c>
      <c r="P126" s="15">
        <v>1.6986301369863014E-2</v>
      </c>
      <c r="Q126" s="17">
        <f t="shared" si="5"/>
        <v>1.6986301369863014E-4</v>
      </c>
      <c r="R126" s="17">
        <f t="shared" si="9"/>
        <v>-6.5520429661451605E-3</v>
      </c>
      <c r="S126" s="15">
        <f t="shared" si="7"/>
        <v>-0.32564348857603503</v>
      </c>
      <c r="T126" s="1" t="b">
        <f t="shared" si="8"/>
        <v>1</v>
      </c>
    </row>
    <row r="127" spans="1:20" x14ac:dyDescent="0.3">
      <c r="A127" t="s">
        <v>14</v>
      </c>
      <c r="B127" s="1">
        <v>43564</v>
      </c>
      <c r="C127" s="1">
        <v>43643</v>
      </c>
      <c r="D127">
        <v>0</v>
      </c>
      <c r="E127">
        <v>0</v>
      </c>
      <c r="F127">
        <v>0</v>
      </c>
      <c r="G127">
        <v>802</v>
      </c>
      <c r="H127">
        <v>802</v>
      </c>
      <c r="I127">
        <v>797.8</v>
      </c>
      <c r="J127">
        <v>0</v>
      </c>
      <c r="K127">
        <v>0</v>
      </c>
      <c r="L127">
        <v>4000</v>
      </c>
      <c r="M127">
        <v>0</v>
      </c>
      <c r="N127">
        <v>785.95</v>
      </c>
      <c r="O127" s="18">
        <f t="shared" si="6"/>
        <v>4.7858942065490614E-3</v>
      </c>
      <c r="P127" s="15">
        <v>1.6986301369863014E-2</v>
      </c>
      <c r="Q127" s="17">
        <f t="shared" si="5"/>
        <v>1.6986301369863014E-4</v>
      </c>
      <c r="R127" s="17">
        <f t="shared" si="9"/>
        <v>4.6160311928504314E-3</v>
      </c>
      <c r="S127" s="15">
        <f t="shared" si="7"/>
        <v>0.22942164890899586</v>
      </c>
      <c r="T127" s="1" t="b">
        <f t="shared" si="8"/>
        <v>1</v>
      </c>
    </row>
    <row r="128" spans="1:20" x14ac:dyDescent="0.3">
      <c r="A128" t="s">
        <v>14</v>
      </c>
      <c r="B128" s="1">
        <v>43565</v>
      </c>
      <c r="C128" s="1">
        <v>43643</v>
      </c>
      <c r="D128">
        <v>0</v>
      </c>
      <c r="E128">
        <v>0</v>
      </c>
      <c r="F128">
        <v>0</v>
      </c>
      <c r="G128">
        <v>802</v>
      </c>
      <c r="H128">
        <v>802</v>
      </c>
      <c r="I128">
        <v>801.8</v>
      </c>
      <c r="J128">
        <v>0</v>
      </c>
      <c r="K128">
        <v>0</v>
      </c>
      <c r="L128">
        <v>4000</v>
      </c>
      <c r="M128">
        <v>0</v>
      </c>
      <c r="N128">
        <v>790.05</v>
      </c>
      <c r="O128" s="18">
        <f t="shared" si="6"/>
        <v>5.0137879167711213E-3</v>
      </c>
      <c r="P128" s="15">
        <v>1.7041095890410959E-2</v>
      </c>
      <c r="Q128" s="17">
        <f t="shared" si="5"/>
        <v>1.7041095890410959E-4</v>
      </c>
      <c r="R128" s="17">
        <f t="shared" si="9"/>
        <v>4.8433769578670113E-3</v>
      </c>
      <c r="S128" s="15">
        <f t="shared" si="7"/>
        <v>0.24072097469417819</v>
      </c>
      <c r="T128" s="1" t="b">
        <f t="shared" si="8"/>
        <v>1</v>
      </c>
    </row>
    <row r="129" spans="1:20" x14ac:dyDescent="0.3">
      <c r="A129" t="s">
        <v>14</v>
      </c>
      <c r="B129" s="1">
        <v>43566</v>
      </c>
      <c r="C129" s="1">
        <v>43643</v>
      </c>
      <c r="D129">
        <v>0</v>
      </c>
      <c r="E129">
        <v>0</v>
      </c>
      <c r="F129">
        <v>0</v>
      </c>
      <c r="G129">
        <v>802</v>
      </c>
      <c r="H129">
        <v>802</v>
      </c>
      <c r="I129">
        <v>794.35</v>
      </c>
      <c r="J129">
        <v>0</v>
      </c>
      <c r="K129">
        <v>0</v>
      </c>
      <c r="L129">
        <v>4000</v>
      </c>
      <c r="M129">
        <v>0</v>
      </c>
      <c r="N129">
        <v>782.85</v>
      </c>
      <c r="O129" s="18">
        <f t="shared" si="6"/>
        <v>-9.2915939136941038E-3</v>
      </c>
      <c r="P129" s="15">
        <v>1.7315068493150686E-2</v>
      </c>
      <c r="Q129" s="17">
        <f t="shared" si="5"/>
        <v>1.7315068493150686E-4</v>
      </c>
      <c r="R129" s="17">
        <f t="shared" si="9"/>
        <v>-9.4647445986256115E-3</v>
      </c>
      <c r="S129" s="15">
        <f t="shared" si="7"/>
        <v>-0.47040785072735491</v>
      </c>
      <c r="T129" s="1" t="b">
        <f t="shared" si="8"/>
        <v>1</v>
      </c>
    </row>
    <row r="130" spans="1:20" x14ac:dyDescent="0.3">
      <c r="A130" t="s">
        <v>14</v>
      </c>
      <c r="B130" s="1">
        <v>43567</v>
      </c>
      <c r="C130" s="1">
        <v>43643</v>
      </c>
      <c r="D130">
        <v>0</v>
      </c>
      <c r="E130">
        <v>0</v>
      </c>
      <c r="F130">
        <v>0</v>
      </c>
      <c r="G130">
        <v>802</v>
      </c>
      <c r="H130">
        <v>802</v>
      </c>
      <c r="I130">
        <v>788.25</v>
      </c>
      <c r="J130">
        <v>0</v>
      </c>
      <c r="K130">
        <v>0</v>
      </c>
      <c r="L130">
        <v>4000</v>
      </c>
      <c r="M130">
        <v>0</v>
      </c>
      <c r="N130">
        <v>776.95</v>
      </c>
      <c r="O130" s="18">
        <f t="shared" si="6"/>
        <v>-7.6792345943224307E-3</v>
      </c>
      <c r="P130" s="15">
        <v>1.7287671232876712E-2</v>
      </c>
      <c r="Q130" s="17">
        <f t="shared" si="5"/>
        <v>1.7287671232876713E-4</v>
      </c>
      <c r="R130" s="17">
        <f t="shared" si="9"/>
        <v>-7.8521113066511977E-3</v>
      </c>
      <c r="S130" s="15">
        <f t="shared" si="7"/>
        <v>-0.39025826475762682</v>
      </c>
      <c r="T130" s="1" t="b">
        <f t="shared" si="8"/>
        <v>1</v>
      </c>
    </row>
    <row r="131" spans="1:20" x14ac:dyDescent="0.3">
      <c r="A131" t="s">
        <v>14</v>
      </c>
      <c r="B131" s="1">
        <v>43570</v>
      </c>
      <c r="C131" s="1">
        <v>43643</v>
      </c>
      <c r="D131">
        <v>784.25</v>
      </c>
      <c r="E131">
        <v>784.25</v>
      </c>
      <c r="F131">
        <v>784.25</v>
      </c>
      <c r="G131">
        <v>784.25</v>
      </c>
      <c r="H131">
        <v>784.25</v>
      </c>
      <c r="I131">
        <v>788.45</v>
      </c>
      <c r="J131">
        <v>1</v>
      </c>
      <c r="K131">
        <v>7.84</v>
      </c>
      <c r="L131">
        <v>5000</v>
      </c>
      <c r="M131">
        <v>1000</v>
      </c>
      <c r="N131">
        <v>777.6</v>
      </c>
      <c r="O131" s="18">
        <f t="shared" si="6"/>
        <v>2.5372660957823719E-4</v>
      </c>
      <c r="P131" s="15">
        <v>1.7287671232876712E-2</v>
      </c>
      <c r="Q131" s="17">
        <f t="shared" ref="Q131:Q194" si="10">P131/100</f>
        <v>1.7287671232876713E-4</v>
      </c>
      <c r="R131" s="17">
        <f t="shared" si="9"/>
        <v>8.084989724947006E-5</v>
      </c>
      <c r="S131" s="15">
        <f t="shared" si="7"/>
        <v>4.0183256928214882E-3</v>
      </c>
      <c r="T131" s="1" t="b">
        <f t="shared" si="8"/>
        <v>1</v>
      </c>
    </row>
    <row r="132" spans="1:20" x14ac:dyDescent="0.3">
      <c r="A132" t="s">
        <v>14</v>
      </c>
      <c r="B132" s="1">
        <v>43571</v>
      </c>
      <c r="C132" s="1">
        <v>43643</v>
      </c>
      <c r="D132">
        <v>786.3</v>
      </c>
      <c r="E132">
        <v>786.3</v>
      </c>
      <c r="F132">
        <v>786.3</v>
      </c>
      <c r="G132">
        <v>786.3</v>
      </c>
      <c r="H132">
        <v>786.3</v>
      </c>
      <c r="I132">
        <v>793.25</v>
      </c>
      <c r="J132">
        <v>1</v>
      </c>
      <c r="K132">
        <v>7.86</v>
      </c>
      <c r="L132">
        <v>6000</v>
      </c>
      <c r="M132">
        <v>1000</v>
      </c>
      <c r="N132">
        <v>782.4</v>
      </c>
      <c r="O132" s="18">
        <f t="shared" ref="O132:O195" si="11">(I132-I131)/I131</f>
        <v>6.0878939691799789E-3</v>
      </c>
      <c r="P132" s="15">
        <v>1.7369863013698628E-2</v>
      </c>
      <c r="Q132" s="17">
        <f t="shared" si="10"/>
        <v>1.7369863013698628E-4</v>
      </c>
      <c r="R132" s="17">
        <f t="shared" si="9"/>
        <v>5.914195339042993E-3</v>
      </c>
      <c r="S132" s="15">
        <f t="shared" ref="S132:S195" si="12">R132/(_xlfn.STDEV.S($O$3:$O$242))</f>
        <v>0.29394178461243897</v>
      </c>
      <c r="T132" s="1" t="b">
        <f t="shared" ref="T132:T195" si="13">N131&lt;I131</f>
        <v>1</v>
      </c>
    </row>
    <row r="133" spans="1:20" x14ac:dyDescent="0.3">
      <c r="A133" t="s">
        <v>14</v>
      </c>
      <c r="B133" s="1">
        <v>43573</v>
      </c>
      <c r="C133" s="1">
        <v>43643</v>
      </c>
      <c r="D133">
        <v>791.15</v>
      </c>
      <c r="E133">
        <v>800.15</v>
      </c>
      <c r="F133">
        <v>791.15</v>
      </c>
      <c r="G133">
        <v>800.1</v>
      </c>
      <c r="H133">
        <v>800</v>
      </c>
      <c r="I133">
        <v>800.1</v>
      </c>
      <c r="J133">
        <v>5</v>
      </c>
      <c r="K133">
        <v>39.869999999999997</v>
      </c>
      <c r="L133">
        <v>7000</v>
      </c>
      <c r="M133">
        <v>1000</v>
      </c>
      <c r="N133">
        <v>789.55</v>
      </c>
      <c r="O133" s="18">
        <f t="shared" si="11"/>
        <v>8.6353608572329321E-3</v>
      </c>
      <c r="P133" s="15">
        <v>1.7369863013698628E-2</v>
      </c>
      <c r="Q133" s="17">
        <f t="shared" si="10"/>
        <v>1.7369863013698628E-4</v>
      </c>
      <c r="R133" s="17">
        <f t="shared" ref="R133:R196" si="14">O133-Q133</f>
        <v>8.4616622270959462E-3</v>
      </c>
      <c r="S133" s="15">
        <f t="shared" si="12"/>
        <v>0.42055359237131995</v>
      </c>
      <c r="T133" s="1" t="b">
        <f t="shared" si="13"/>
        <v>1</v>
      </c>
    </row>
    <row r="134" spans="1:20" x14ac:dyDescent="0.3">
      <c r="A134" t="s">
        <v>14</v>
      </c>
      <c r="B134" s="1">
        <v>43577</v>
      </c>
      <c r="C134" s="1">
        <v>43643</v>
      </c>
      <c r="D134">
        <v>791.55</v>
      </c>
      <c r="E134">
        <v>796.45</v>
      </c>
      <c r="F134">
        <v>790.75</v>
      </c>
      <c r="G134">
        <v>794.4</v>
      </c>
      <c r="H134">
        <v>790.75</v>
      </c>
      <c r="I134">
        <v>794.4</v>
      </c>
      <c r="J134">
        <v>9</v>
      </c>
      <c r="K134">
        <v>71.45</v>
      </c>
      <c r="L134">
        <v>15000</v>
      </c>
      <c r="M134">
        <v>8000</v>
      </c>
      <c r="N134">
        <v>780.15</v>
      </c>
      <c r="O134" s="18">
        <f t="shared" si="11"/>
        <v>-7.1241094863142675E-3</v>
      </c>
      <c r="P134" s="15">
        <v>1.7397260273972603E-2</v>
      </c>
      <c r="Q134" s="17">
        <f t="shared" si="10"/>
        <v>1.7397260273972602E-4</v>
      </c>
      <c r="R134" s="17">
        <f t="shared" si="14"/>
        <v>-7.2980820890539934E-3</v>
      </c>
      <c r="S134" s="15">
        <f t="shared" si="12"/>
        <v>-0.36272242469619465</v>
      </c>
      <c r="T134" s="1" t="b">
        <f t="shared" si="13"/>
        <v>1</v>
      </c>
    </row>
    <row r="135" spans="1:20" x14ac:dyDescent="0.3">
      <c r="A135" t="s">
        <v>14</v>
      </c>
      <c r="B135" s="1">
        <v>43578</v>
      </c>
      <c r="C135" s="1">
        <v>43643</v>
      </c>
      <c r="D135">
        <v>797.95</v>
      </c>
      <c r="E135">
        <v>801.1</v>
      </c>
      <c r="F135">
        <v>789.4</v>
      </c>
      <c r="G135">
        <v>789.75</v>
      </c>
      <c r="H135">
        <v>789.7</v>
      </c>
      <c r="I135">
        <v>789.75</v>
      </c>
      <c r="J135">
        <v>21</v>
      </c>
      <c r="K135">
        <v>166.81</v>
      </c>
      <c r="L135">
        <v>16000</v>
      </c>
      <c r="M135">
        <v>1000</v>
      </c>
      <c r="N135">
        <v>778.6</v>
      </c>
      <c r="O135" s="18">
        <f t="shared" si="11"/>
        <v>-5.8534743202416631E-3</v>
      </c>
      <c r="P135" s="15">
        <v>1.7397260273972603E-2</v>
      </c>
      <c r="Q135" s="17">
        <f t="shared" si="10"/>
        <v>1.7397260273972602E-4</v>
      </c>
      <c r="R135" s="17">
        <f t="shared" si="14"/>
        <v>-6.0274469229813889E-3</v>
      </c>
      <c r="S135" s="15">
        <f t="shared" si="12"/>
        <v>-0.29957050851901595</v>
      </c>
      <c r="T135" s="1" t="b">
        <f t="shared" si="13"/>
        <v>1</v>
      </c>
    </row>
    <row r="136" spans="1:20" x14ac:dyDescent="0.3">
      <c r="A136" t="s">
        <v>14</v>
      </c>
      <c r="B136" s="1">
        <v>43579</v>
      </c>
      <c r="C136" s="1">
        <v>43643</v>
      </c>
      <c r="D136">
        <v>789.75</v>
      </c>
      <c r="E136">
        <v>789.8</v>
      </c>
      <c r="F136">
        <v>789</v>
      </c>
      <c r="G136">
        <v>789</v>
      </c>
      <c r="H136">
        <v>789</v>
      </c>
      <c r="I136">
        <v>795.15</v>
      </c>
      <c r="J136">
        <v>4</v>
      </c>
      <c r="K136">
        <v>31.58</v>
      </c>
      <c r="L136">
        <v>17000</v>
      </c>
      <c r="M136">
        <v>1000</v>
      </c>
      <c r="N136">
        <v>785.3</v>
      </c>
      <c r="O136" s="18">
        <f t="shared" si="11"/>
        <v>6.837606837606809E-3</v>
      </c>
      <c r="P136" s="15">
        <v>1.7424657534246577E-2</v>
      </c>
      <c r="Q136" s="17">
        <f t="shared" si="10"/>
        <v>1.7424657534246578E-4</v>
      </c>
      <c r="R136" s="17">
        <f t="shared" si="14"/>
        <v>6.6633602622643432E-3</v>
      </c>
      <c r="S136" s="15">
        <f t="shared" si="12"/>
        <v>0.33117607632529233</v>
      </c>
      <c r="T136" s="1" t="b">
        <f t="shared" si="13"/>
        <v>1</v>
      </c>
    </row>
    <row r="137" spans="1:20" x14ac:dyDescent="0.3">
      <c r="A137" t="s">
        <v>14</v>
      </c>
      <c r="B137" s="1">
        <v>43580</v>
      </c>
      <c r="C137" s="1">
        <v>43643</v>
      </c>
      <c r="D137">
        <v>804</v>
      </c>
      <c r="E137">
        <v>825</v>
      </c>
      <c r="F137">
        <v>804</v>
      </c>
      <c r="G137">
        <v>807.8</v>
      </c>
      <c r="H137">
        <v>811.25</v>
      </c>
      <c r="I137">
        <v>807.8</v>
      </c>
      <c r="J137">
        <v>39</v>
      </c>
      <c r="K137">
        <v>319.24</v>
      </c>
      <c r="L137">
        <v>40000</v>
      </c>
      <c r="M137">
        <v>23000</v>
      </c>
      <c r="N137">
        <v>795.55</v>
      </c>
      <c r="O137" s="18">
        <f t="shared" si="11"/>
        <v>1.5908947997233198E-2</v>
      </c>
      <c r="P137" s="15">
        <v>1.7506849315068494E-2</v>
      </c>
      <c r="Q137" s="17">
        <f t="shared" si="10"/>
        <v>1.7506849315068493E-4</v>
      </c>
      <c r="R137" s="17">
        <f t="shared" si="14"/>
        <v>1.5733879504082515E-2</v>
      </c>
      <c r="S137" s="15">
        <f t="shared" si="12"/>
        <v>0.78199050845950935</v>
      </c>
      <c r="T137" s="1" t="b">
        <f t="shared" si="13"/>
        <v>1</v>
      </c>
    </row>
    <row r="138" spans="1:20" x14ac:dyDescent="0.3">
      <c r="A138" t="s">
        <v>14</v>
      </c>
      <c r="B138" s="1">
        <v>43581</v>
      </c>
      <c r="C138" s="1">
        <v>43671</v>
      </c>
      <c r="D138">
        <v>0</v>
      </c>
      <c r="E138">
        <v>0</v>
      </c>
      <c r="F138">
        <v>0</v>
      </c>
      <c r="G138">
        <v>809.75</v>
      </c>
      <c r="H138">
        <v>0</v>
      </c>
      <c r="I138">
        <v>845.85</v>
      </c>
      <c r="J138">
        <v>0</v>
      </c>
      <c r="K138">
        <v>0</v>
      </c>
      <c r="L138">
        <v>0</v>
      </c>
      <c r="M138">
        <v>0</v>
      </c>
      <c r="N138">
        <v>831.15</v>
      </c>
      <c r="O138" s="18">
        <f t="shared" si="11"/>
        <v>4.7103243377073618E-2</v>
      </c>
      <c r="P138" s="15">
        <v>1.7506849315068494E-2</v>
      </c>
      <c r="Q138" s="17">
        <f t="shared" si="10"/>
        <v>1.7506849315068493E-4</v>
      </c>
      <c r="R138" s="17">
        <f t="shared" si="14"/>
        <v>4.6928174883922931E-2</v>
      </c>
      <c r="S138" s="15">
        <f t="shared" si="12"/>
        <v>2.3323800928457405</v>
      </c>
      <c r="T138" s="1" t="b">
        <f t="shared" si="13"/>
        <v>1</v>
      </c>
    </row>
    <row r="139" spans="1:20" x14ac:dyDescent="0.3">
      <c r="A139" t="s">
        <v>14</v>
      </c>
      <c r="B139" s="1">
        <v>43585</v>
      </c>
      <c r="C139" s="1">
        <v>43671</v>
      </c>
      <c r="D139">
        <v>0</v>
      </c>
      <c r="E139">
        <v>0</v>
      </c>
      <c r="F139">
        <v>0</v>
      </c>
      <c r="G139">
        <v>809.75</v>
      </c>
      <c r="H139">
        <v>0</v>
      </c>
      <c r="I139">
        <v>832.9</v>
      </c>
      <c r="J139">
        <v>0</v>
      </c>
      <c r="K139">
        <v>0</v>
      </c>
      <c r="L139">
        <v>0</v>
      </c>
      <c r="M139">
        <v>0</v>
      </c>
      <c r="N139">
        <v>819.05</v>
      </c>
      <c r="O139" s="18">
        <f t="shared" si="11"/>
        <v>-1.531004315185913E-2</v>
      </c>
      <c r="P139" s="15">
        <v>1.7534246575342468E-2</v>
      </c>
      <c r="Q139" s="17">
        <f t="shared" si="10"/>
        <v>1.7534246575342467E-4</v>
      </c>
      <c r="R139" s="17">
        <f t="shared" si="14"/>
        <v>-1.5485385617612554E-2</v>
      </c>
      <c r="S139" s="15">
        <f t="shared" si="12"/>
        <v>-0.76964009859528593</v>
      </c>
      <c r="T139" s="1" t="b">
        <f t="shared" si="13"/>
        <v>1</v>
      </c>
    </row>
    <row r="140" spans="1:20" x14ac:dyDescent="0.3">
      <c r="A140" t="s">
        <v>14</v>
      </c>
      <c r="B140" s="1">
        <v>43587</v>
      </c>
      <c r="C140" s="1">
        <v>43671</v>
      </c>
      <c r="D140">
        <v>829.95</v>
      </c>
      <c r="E140">
        <v>829.95</v>
      </c>
      <c r="F140">
        <v>826</v>
      </c>
      <c r="G140">
        <v>826</v>
      </c>
      <c r="H140">
        <v>826</v>
      </c>
      <c r="I140">
        <v>812.55</v>
      </c>
      <c r="J140">
        <v>2</v>
      </c>
      <c r="K140">
        <v>16.559999999999999</v>
      </c>
      <c r="L140">
        <v>1000</v>
      </c>
      <c r="M140">
        <v>1000</v>
      </c>
      <c r="N140">
        <v>799.3</v>
      </c>
      <c r="O140" s="18">
        <f t="shared" si="11"/>
        <v>-2.4432705006603463E-2</v>
      </c>
      <c r="P140" s="15">
        <v>1.7780821917808221E-2</v>
      </c>
      <c r="Q140" s="17">
        <f t="shared" si="10"/>
        <v>1.7780821917808221E-4</v>
      </c>
      <c r="R140" s="17">
        <f t="shared" si="14"/>
        <v>-2.4610513225781547E-2</v>
      </c>
      <c r="S140" s="15">
        <f t="shared" si="12"/>
        <v>-1.2231686244886257</v>
      </c>
      <c r="T140" s="1" t="b">
        <f t="shared" si="13"/>
        <v>1</v>
      </c>
    </row>
    <row r="141" spans="1:20" x14ac:dyDescent="0.3">
      <c r="A141" t="s">
        <v>14</v>
      </c>
      <c r="B141" s="1">
        <v>43588</v>
      </c>
      <c r="C141" s="1">
        <v>43671</v>
      </c>
      <c r="D141">
        <v>798.3</v>
      </c>
      <c r="E141">
        <v>798.75</v>
      </c>
      <c r="F141">
        <v>794</v>
      </c>
      <c r="G141">
        <v>794</v>
      </c>
      <c r="H141">
        <v>794</v>
      </c>
      <c r="I141">
        <v>791.8</v>
      </c>
      <c r="J141">
        <v>3</v>
      </c>
      <c r="K141">
        <v>23.91</v>
      </c>
      <c r="L141">
        <v>3000</v>
      </c>
      <c r="M141">
        <v>2000</v>
      </c>
      <c r="N141">
        <v>779.05</v>
      </c>
      <c r="O141" s="18">
        <f t="shared" si="11"/>
        <v>-2.5536890037536154E-2</v>
      </c>
      <c r="P141" s="15">
        <v>1.7726027397260272E-2</v>
      </c>
      <c r="Q141" s="17">
        <f t="shared" si="10"/>
        <v>1.7726027397260271E-4</v>
      </c>
      <c r="R141" s="17">
        <f t="shared" si="14"/>
        <v>-2.5714150311508758E-2</v>
      </c>
      <c r="S141" s="15">
        <f t="shared" si="12"/>
        <v>-1.2780205588509463</v>
      </c>
      <c r="T141" s="1" t="b">
        <f t="shared" si="13"/>
        <v>1</v>
      </c>
    </row>
    <row r="142" spans="1:20" x14ac:dyDescent="0.3">
      <c r="A142" t="s">
        <v>14</v>
      </c>
      <c r="B142" s="1">
        <v>43591</v>
      </c>
      <c r="C142" s="1">
        <v>43671</v>
      </c>
      <c r="D142">
        <v>0</v>
      </c>
      <c r="E142">
        <v>0</v>
      </c>
      <c r="F142">
        <v>0</v>
      </c>
      <c r="G142">
        <v>794</v>
      </c>
      <c r="H142">
        <v>794</v>
      </c>
      <c r="I142">
        <v>791.2</v>
      </c>
      <c r="J142">
        <v>0</v>
      </c>
      <c r="K142">
        <v>0</v>
      </c>
      <c r="L142">
        <v>3000</v>
      </c>
      <c r="M142">
        <v>0</v>
      </c>
      <c r="N142">
        <v>778.9</v>
      </c>
      <c r="O142" s="18">
        <f t="shared" si="11"/>
        <v>-7.5776711290718502E-4</v>
      </c>
      <c r="P142" s="15">
        <v>1.7698630136986301E-2</v>
      </c>
      <c r="Q142" s="17">
        <f t="shared" si="10"/>
        <v>1.76986301369863E-4</v>
      </c>
      <c r="R142" s="17">
        <f t="shared" si="14"/>
        <v>-9.3475341427704797E-4</v>
      </c>
      <c r="S142" s="15">
        <f t="shared" si="12"/>
        <v>-4.6458236668528233E-2</v>
      </c>
      <c r="T142" s="1" t="b">
        <f t="shared" si="13"/>
        <v>1</v>
      </c>
    </row>
    <row r="143" spans="1:20" x14ac:dyDescent="0.3">
      <c r="A143" t="s">
        <v>14</v>
      </c>
      <c r="B143" s="1">
        <v>43592</v>
      </c>
      <c r="C143" s="1">
        <v>43671</v>
      </c>
      <c r="D143">
        <v>797</v>
      </c>
      <c r="E143">
        <v>797.05</v>
      </c>
      <c r="F143">
        <v>777.8</v>
      </c>
      <c r="G143">
        <v>777.85</v>
      </c>
      <c r="H143">
        <v>777.9</v>
      </c>
      <c r="I143">
        <v>777.85</v>
      </c>
      <c r="J143">
        <v>8</v>
      </c>
      <c r="K143">
        <v>63</v>
      </c>
      <c r="L143">
        <v>4000</v>
      </c>
      <c r="M143">
        <v>1000</v>
      </c>
      <c r="N143">
        <v>770.7</v>
      </c>
      <c r="O143" s="18">
        <f t="shared" si="11"/>
        <v>-1.6873104145601645E-2</v>
      </c>
      <c r="P143" s="15">
        <v>1.767123287671233E-2</v>
      </c>
      <c r="Q143" s="17">
        <f t="shared" si="10"/>
        <v>1.7671232876712329E-4</v>
      </c>
      <c r="R143" s="17">
        <f t="shared" si="14"/>
        <v>-1.7049816474368769E-2</v>
      </c>
      <c r="S143" s="15">
        <f t="shared" si="12"/>
        <v>-0.84739397238128422</v>
      </c>
      <c r="T143" s="1" t="b">
        <f t="shared" si="13"/>
        <v>1</v>
      </c>
    </row>
    <row r="144" spans="1:20" x14ac:dyDescent="0.3">
      <c r="A144" t="s">
        <v>14</v>
      </c>
      <c r="B144" s="1">
        <v>43593</v>
      </c>
      <c r="C144" s="1">
        <v>43671</v>
      </c>
      <c r="D144">
        <v>0</v>
      </c>
      <c r="E144">
        <v>0</v>
      </c>
      <c r="F144">
        <v>0</v>
      </c>
      <c r="G144">
        <v>777.85</v>
      </c>
      <c r="H144">
        <v>777.9</v>
      </c>
      <c r="I144">
        <v>776.95</v>
      </c>
      <c r="J144">
        <v>0</v>
      </c>
      <c r="K144">
        <v>0</v>
      </c>
      <c r="L144">
        <v>4000</v>
      </c>
      <c r="M144">
        <v>0</v>
      </c>
      <c r="N144">
        <v>765.2</v>
      </c>
      <c r="O144" s="18">
        <f t="shared" si="11"/>
        <v>-1.157035418139715E-3</v>
      </c>
      <c r="P144" s="15">
        <v>1.7698630136986301E-2</v>
      </c>
      <c r="Q144" s="17">
        <f t="shared" si="10"/>
        <v>1.76986301369863E-4</v>
      </c>
      <c r="R144" s="17">
        <f t="shared" si="14"/>
        <v>-1.3340217195095779E-3</v>
      </c>
      <c r="S144" s="15">
        <f t="shared" si="12"/>
        <v>-6.6302295150070509E-2</v>
      </c>
      <c r="T144" s="1" t="b">
        <f t="shared" si="13"/>
        <v>1</v>
      </c>
    </row>
    <row r="145" spans="1:20" x14ac:dyDescent="0.3">
      <c r="A145" t="s">
        <v>14</v>
      </c>
      <c r="B145" s="1">
        <v>43594</v>
      </c>
      <c r="C145" s="1">
        <v>43671</v>
      </c>
      <c r="D145">
        <v>0</v>
      </c>
      <c r="E145">
        <v>0</v>
      </c>
      <c r="F145">
        <v>0</v>
      </c>
      <c r="G145">
        <v>777.85</v>
      </c>
      <c r="H145">
        <v>777.9</v>
      </c>
      <c r="I145">
        <v>768.15</v>
      </c>
      <c r="J145">
        <v>0</v>
      </c>
      <c r="K145">
        <v>0</v>
      </c>
      <c r="L145">
        <v>4000</v>
      </c>
      <c r="M145">
        <v>0</v>
      </c>
      <c r="N145">
        <v>756.65</v>
      </c>
      <c r="O145" s="18">
        <f t="shared" si="11"/>
        <v>-1.1326340176330611E-2</v>
      </c>
      <c r="P145" s="15">
        <v>1.767123287671233E-2</v>
      </c>
      <c r="Q145" s="17">
        <f t="shared" si="10"/>
        <v>1.7671232876712329E-4</v>
      </c>
      <c r="R145" s="17">
        <f t="shared" si="14"/>
        <v>-1.1503052505097734E-2</v>
      </c>
      <c r="S145" s="15">
        <f t="shared" si="12"/>
        <v>-0.57171391677200656</v>
      </c>
      <c r="T145" s="1" t="b">
        <f t="shared" si="13"/>
        <v>1</v>
      </c>
    </row>
    <row r="146" spans="1:20" x14ac:dyDescent="0.3">
      <c r="A146" t="s">
        <v>14</v>
      </c>
      <c r="B146" s="1">
        <v>43595</v>
      </c>
      <c r="C146" s="1">
        <v>43671</v>
      </c>
      <c r="D146">
        <v>763.5</v>
      </c>
      <c r="E146">
        <v>763.5</v>
      </c>
      <c r="F146">
        <v>760</v>
      </c>
      <c r="G146">
        <v>760</v>
      </c>
      <c r="H146">
        <v>760</v>
      </c>
      <c r="I146">
        <v>760</v>
      </c>
      <c r="J146">
        <v>3</v>
      </c>
      <c r="K146">
        <v>22.84</v>
      </c>
      <c r="L146">
        <v>7000</v>
      </c>
      <c r="M146">
        <v>3000</v>
      </c>
      <c r="N146">
        <v>748.25</v>
      </c>
      <c r="O146" s="18">
        <f t="shared" si="11"/>
        <v>-1.0609906919221477E-2</v>
      </c>
      <c r="P146" s="15">
        <v>1.767123287671233E-2</v>
      </c>
      <c r="Q146" s="17">
        <f t="shared" si="10"/>
        <v>1.7671232876712329E-4</v>
      </c>
      <c r="R146" s="17">
        <f t="shared" si="14"/>
        <v>-1.0786619247988601E-2</v>
      </c>
      <c r="S146" s="15">
        <f t="shared" si="12"/>
        <v>-0.53610642360042693</v>
      </c>
      <c r="T146" s="1" t="b">
        <f t="shared" si="13"/>
        <v>1</v>
      </c>
    </row>
    <row r="147" spans="1:20" x14ac:dyDescent="0.3">
      <c r="A147" t="s">
        <v>14</v>
      </c>
      <c r="B147" s="1">
        <v>43598</v>
      </c>
      <c r="C147" s="1">
        <v>43671</v>
      </c>
      <c r="D147">
        <v>750</v>
      </c>
      <c r="E147">
        <v>750</v>
      </c>
      <c r="F147">
        <v>720.25</v>
      </c>
      <c r="G147">
        <v>720.25</v>
      </c>
      <c r="H147">
        <v>720.25</v>
      </c>
      <c r="I147">
        <v>727.55</v>
      </c>
      <c r="J147">
        <v>12</v>
      </c>
      <c r="K147">
        <v>88.88</v>
      </c>
      <c r="L147">
        <v>17000</v>
      </c>
      <c r="M147">
        <v>10000</v>
      </c>
      <c r="N147">
        <v>717.2</v>
      </c>
      <c r="O147" s="18">
        <f t="shared" si="11"/>
        <v>-4.2697368421052692E-2</v>
      </c>
      <c r="P147" s="15">
        <v>1.767123287671233E-2</v>
      </c>
      <c r="Q147" s="17">
        <f t="shared" si="10"/>
        <v>1.7671232876712329E-4</v>
      </c>
      <c r="R147" s="17">
        <f t="shared" si="14"/>
        <v>-4.2874080749819812E-2</v>
      </c>
      <c r="S147" s="15">
        <f t="shared" si="12"/>
        <v>-2.1308873120952958</v>
      </c>
      <c r="T147" s="1" t="b">
        <f t="shared" si="13"/>
        <v>1</v>
      </c>
    </row>
    <row r="148" spans="1:20" x14ac:dyDescent="0.3">
      <c r="A148" t="s">
        <v>14</v>
      </c>
      <c r="B148" s="1">
        <v>43599</v>
      </c>
      <c r="C148" s="1">
        <v>43671</v>
      </c>
      <c r="D148">
        <v>723.45</v>
      </c>
      <c r="E148">
        <v>723.6</v>
      </c>
      <c r="F148">
        <v>720.25</v>
      </c>
      <c r="G148">
        <v>723.6</v>
      </c>
      <c r="H148">
        <v>723.6</v>
      </c>
      <c r="I148">
        <v>725.05</v>
      </c>
      <c r="J148">
        <v>3</v>
      </c>
      <c r="K148">
        <v>21.67</v>
      </c>
      <c r="L148">
        <v>19000</v>
      </c>
      <c r="M148">
        <v>2000</v>
      </c>
      <c r="N148">
        <v>714.9</v>
      </c>
      <c r="O148" s="18">
        <f t="shared" si="11"/>
        <v>-3.4361899525805787E-3</v>
      </c>
      <c r="P148" s="15">
        <v>1.7479452054794519E-2</v>
      </c>
      <c r="Q148" s="17">
        <f t="shared" si="10"/>
        <v>1.747945205479452E-4</v>
      </c>
      <c r="R148" s="17">
        <f t="shared" si="14"/>
        <v>-3.610984473128524E-3</v>
      </c>
      <c r="S148" s="15">
        <f t="shared" si="12"/>
        <v>-0.17946976036320095</v>
      </c>
      <c r="T148" s="1" t="b">
        <f t="shared" si="13"/>
        <v>1</v>
      </c>
    </row>
    <row r="149" spans="1:20" x14ac:dyDescent="0.3">
      <c r="A149" t="s">
        <v>14</v>
      </c>
      <c r="B149" s="1">
        <v>43600</v>
      </c>
      <c r="C149" s="1">
        <v>43671</v>
      </c>
      <c r="D149">
        <v>740.85</v>
      </c>
      <c r="E149">
        <v>740.85</v>
      </c>
      <c r="F149">
        <v>716.1</v>
      </c>
      <c r="G149">
        <v>718.1</v>
      </c>
      <c r="H149">
        <v>716.1</v>
      </c>
      <c r="I149">
        <v>718.1</v>
      </c>
      <c r="J149">
        <v>12</v>
      </c>
      <c r="K149">
        <v>87.38</v>
      </c>
      <c r="L149">
        <v>21000</v>
      </c>
      <c r="M149">
        <v>2000</v>
      </c>
      <c r="N149">
        <v>709.55</v>
      </c>
      <c r="O149" s="18">
        <f t="shared" si="11"/>
        <v>-9.585545824425808E-3</v>
      </c>
      <c r="P149" s="15">
        <v>1.7506849315068494E-2</v>
      </c>
      <c r="Q149" s="17">
        <f t="shared" si="10"/>
        <v>1.7506849315068493E-4</v>
      </c>
      <c r="R149" s="17">
        <f t="shared" si="14"/>
        <v>-9.7606143175764937E-3</v>
      </c>
      <c r="S149" s="15">
        <f t="shared" si="12"/>
        <v>-0.48511288974205813</v>
      </c>
      <c r="T149" s="1" t="b">
        <f t="shared" si="13"/>
        <v>1</v>
      </c>
    </row>
    <row r="150" spans="1:20" x14ac:dyDescent="0.3">
      <c r="A150" t="s">
        <v>14</v>
      </c>
      <c r="B150" s="1">
        <v>43601</v>
      </c>
      <c r="C150" s="1">
        <v>43671</v>
      </c>
      <c r="D150">
        <v>0</v>
      </c>
      <c r="E150">
        <v>0</v>
      </c>
      <c r="F150">
        <v>0</v>
      </c>
      <c r="G150">
        <v>718.1</v>
      </c>
      <c r="H150">
        <v>716.1</v>
      </c>
      <c r="I150">
        <v>736.35</v>
      </c>
      <c r="J150">
        <v>0</v>
      </c>
      <c r="K150">
        <v>0</v>
      </c>
      <c r="L150">
        <v>21000</v>
      </c>
      <c r="M150">
        <v>0</v>
      </c>
      <c r="N150">
        <v>726.3</v>
      </c>
      <c r="O150" s="18">
        <f t="shared" si="11"/>
        <v>2.5414287703662441E-2</v>
      </c>
      <c r="P150" s="15">
        <v>1.7479452054794519E-2</v>
      </c>
      <c r="Q150" s="17">
        <f t="shared" si="10"/>
        <v>1.747945205479452E-4</v>
      </c>
      <c r="R150" s="17">
        <f t="shared" si="14"/>
        <v>2.5239493183114498E-2</v>
      </c>
      <c r="S150" s="15">
        <f t="shared" si="12"/>
        <v>1.2544295958541438</v>
      </c>
      <c r="T150" s="1" t="b">
        <f t="shared" si="13"/>
        <v>1</v>
      </c>
    </row>
    <row r="151" spans="1:20" x14ac:dyDescent="0.3">
      <c r="A151" t="s">
        <v>14</v>
      </c>
      <c r="B151" s="1">
        <v>43602</v>
      </c>
      <c r="C151" s="1">
        <v>43671</v>
      </c>
      <c r="D151">
        <v>701.25</v>
      </c>
      <c r="E151">
        <v>701.25</v>
      </c>
      <c r="F151">
        <v>680</v>
      </c>
      <c r="G151">
        <v>686.35</v>
      </c>
      <c r="H151">
        <v>686.35</v>
      </c>
      <c r="I151">
        <v>679.55</v>
      </c>
      <c r="J151">
        <v>22</v>
      </c>
      <c r="K151">
        <v>152.19</v>
      </c>
      <c r="L151">
        <v>35000</v>
      </c>
      <c r="M151">
        <v>14000</v>
      </c>
      <c r="N151">
        <v>670.45</v>
      </c>
      <c r="O151" s="18">
        <f t="shared" si="11"/>
        <v>-7.713723093637545E-2</v>
      </c>
      <c r="P151" s="15">
        <v>1.7397260273972603E-2</v>
      </c>
      <c r="Q151" s="17">
        <f t="shared" si="10"/>
        <v>1.7397260273972602E-4</v>
      </c>
      <c r="R151" s="17">
        <f t="shared" si="14"/>
        <v>-7.7311203539115178E-2</v>
      </c>
      <c r="S151" s="15">
        <f t="shared" si="12"/>
        <v>-3.8424488600845357</v>
      </c>
      <c r="T151" s="1" t="b">
        <f t="shared" si="13"/>
        <v>1</v>
      </c>
    </row>
    <row r="152" spans="1:20" x14ac:dyDescent="0.3">
      <c r="A152" t="s">
        <v>14</v>
      </c>
      <c r="B152" s="1">
        <v>43605</v>
      </c>
      <c r="C152" s="1">
        <v>43671</v>
      </c>
      <c r="D152">
        <v>676</v>
      </c>
      <c r="E152">
        <v>692.95</v>
      </c>
      <c r="F152">
        <v>669.4</v>
      </c>
      <c r="G152">
        <v>672.55</v>
      </c>
      <c r="H152">
        <v>673.95</v>
      </c>
      <c r="I152">
        <v>672.55</v>
      </c>
      <c r="J152">
        <v>13</v>
      </c>
      <c r="K152">
        <v>87.76</v>
      </c>
      <c r="L152">
        <v>33000</v>
      </c>
      <c r="M152">
        <v>-2000</v>
      </c>
      <c r="N152">
        <v>664.25</v>
      </c>
      <c r="O152" s="18">
        <f t="shared" si="11"/>
        <v>-1.0300934441910088E-2</v>
      </c>
      <c r="P152" s="15">
        <v>1.7178082191780821E-2</v>
      </c>
      <c r="Q152" s="17">
        <f t="shared" si="10"/>
        <v>1.7178082191780821E-4</v>
      </c>
      <c r="R152" s="17">
        <f t="shared" si="14"/>
        <v>-1.0472715263827896E-2</v>
      </c>
      <c r="S152" s="15">
        <f t="shared" si="12"/>
        <v>-0.52050506246647377</v>
      </c>
      <c r="T152" s="1" t="b">
        <f t="shared" si="13"/>
        <v>1</v>
      </c>
    </row>
    <row r="153" spans="1:20" x14ac:dyDescent="0.3">
      <c r="A153" t="s">
        <v>14</v>
      </c>
      <c r="B153" s="1">
        <v>43606</v>
      </c>
      <c r="C153" s="1">
        <v>43671</v>
      </c>
      <c r="D153">
        <v>682.4</v>
      </c>
      <c r="E153">
        <v>687.95</v>
      </c>
      <c r="F153">
        <v>670</v>
      </c>
      <c r="G153">
        <v>672</v>
      </c>
      <c r="H153">
        <v>672</v>
      </c>
      <c r="I153">
        <v>674.95</v>
      </c>
      <c r="J153">
        <v>7</v>
      </c>
      <c r="K153">
        <v>47.57</v>
      </c>
      <c r="L153">
        <v>38000</v>
      </c>
      <c r="M153">
        <v>5000</v>
      </c>
      <c r="N153">
        <v>666.45</v>
      </c>
      <c r="O153" s="18">
        <f t="shared" si="11"/>
        <v>3.5685079176270779E-3</v>
      </c>
      <c r="P153" s="15">
        <v>1.7260273972602738E-2</v>
      </c>
      <c r="Q153" s="17">
        <f t="shared" si="10"/>
        <v>1.7260273972602737E-4</v>
      </c>
      <c r="R153" s="17">
        <f t="shared" si="14"/>
        <v>3.3959051779010505E-3</v>
      </c>
      <c r="S153" s="15">
        <f t="shared" si="12"/>
        <v>0.1687800911439595</v>
      </c>
      <c r="T153" s="1" t="b">
        <f t="shared" si="13"/>
        <v>1</v>
      </c>
    </row>
    <row r="154" spans="1:20" x14ac:dyDescent="0.3">
      <c r="A154" t="s">
        <v>14</v>
      </c>
      <c r="B154" s="1">
        <v>43607</v>
      </c>
      <c r="C154" s="1">
        <v>43671</v>
      </c>
      <c r="D154">
        <v>674.9</v>
      </c>
      <c r="E154">
        <v>684</v>
      </c>
      <c r="F154">
        <v>674.65</v>
      </c>
      <c r="G154">
        <v>674.8</v>
      </c>
      <c r="H154">
        <v>674.65</v>
      </c>
      <c r="I154">
        <v>674.8</v>
      </c>
      <c r="J154">
        <v>6</v>
      </c>
      <c r="K154">
        <v>40.6</v>
      </c>
      <c r="L154">
        <v>37000</v>
      </c>
      <c r="M154">
        <v>-1000</v>
      </c>
      <c r="N154">
        <v>664.55</v>
      </c>
      <c r="O154" s="18">
        <f t="shared" si="11"/>
        <v>-2.2223868434712341E-4</v>
      </c>
      <c r="P154" s="15">
        <v>1.7397260273972603E-2</v>
      </c>
      <c r="Q154" s="17">
        <f t="shared" si="10"/>
        <v>1.7397260273972602E-4</v>
      </c>
      <c r="R154" s="17">
        <f t="shared" si="14"/>
        <v>-3.9621128708684946E-4</v>
      </c>
      <c r="S154" s="15">
        <f t="shared" si="12"/>
        <v>-1.9692121435533345E-2</v>
      </c>
      <c r="T154" s="1" t="b">
        <f t="shared" si="13"/>
        <v>1</v>
      </c>
    </row>
    <row r="155" spans="1:20" x14ac:dyDescent="0.3">
      <c r="A155" t="s">
        <v>14</v>
      </c>
      <c r="B155" s="1">
        <v>43608</v>
      </c>
      <c r="C155" s="1">
        <v>43671</v>
      </c>
      <c r="D155">
        <v>676</v>
      </c>
      <c r="E155">
        <v>696.75</v>
      </c>
      <c r="F155">
        <v>670</v>
      </c>
      <c r="G155">
        <v>681.75</v>
      </c>
      <c r="H155">
        <v>680</v>
      </c>
      <c r="I155">
        <v>681.75</v>
      </c>
      <c r="J155">
        <v>16</v>
      </c>
      <c r="K155">
        <v>109.22</v>
      </c>
      <c r="L155">
        <v>35000</v>
      </c>
      <c r="M155">
        <v>-2000</v>
      </c>
      <c r="N155">
        <v>672.15</v>
      </c>
      <c r="O155" s="18">
        <f t="shared" si="11"/>
        <v>1.0299347954949682E-2</v>
      </c>
      <c r="P155" s="15">
        <v>1.7205479452054796E-2</v>
      </c>
      <c r="Q155" s="17">
        <f t="shared" si="10"/>
        <v>1.7205479452054795E-4</v>
      </c>
      <c r="R155" s="17">
        <f t="shared" si="14"/>
        <v>1.0127293160429134E-2</v>
      </c>
      <c r="S155" s="15">
        <f t="shared" si="12"/>
        <v>0.50333721735873271</v>
      </c>
      <c r="T155" s="1" t="b">
        <f t="shared" si="13"/>
        <v>1</v>
      </c>
    </row>
    <row r="156" spans="1:20" x14ac:dyDescent="0.3">
      <c r="A156" t="s">
        <v>14</v>
      </c>
      <c r="B156" s="1">
        <v>43609</v>
      </c>
      <c r="C156" s="1">
        <v>43671</v>
      </c>
      <c r="D156">
        <v>0</v>
      </c>
      <c r="E156">
        <v>0</v>
      </c>
      <c r="F156">
        <v>0</v>
      </c>
      <c r="G156">
        <v>681.75</v>
      </c>
      <c r="H156">
        <v>680</v>
      </c>
      <c r="I156">
        <v>688.9</v>
      </c>
      <c r="J156">
        <v>0</v>
      </c>
      <c r="K156">
        <v>0</v>
      </c>
      <c r="L156">
        <v>35000</v>
      </c>
      <c r="M156">
        <v>0</v>
      </c>
      <c r="N156">
        <v>680.65</v>
      </c>
      <c r="O156" s="18">
        <f t="shared" si="11"/>
        <v>1.0487715438210454E-2</v>
      </c>
      <c r="P156" s="15">
        <v>1.7123287671232876E-2</v>
      </c>
      <c r="Q156" s="17">
        <f t="shared" si="10"/>
        <v>1.7123287671232877E-4</v>
      </c>
      <c r="R156" s="17">
        <f t="shared" si="14"/>
        <v>1.0316482561498126E-2</v>
      </c>
      <c r="S156" s="15">
        <f t="shared" si="12"/>
        <v>0.51274013136342578</v>
      </c>
      <c r="T156" s="1" t="b">
        <f t="shared" si="13"/>
        <v>1</v>
      </c>
    </row>
    <row r="157" spans="1:20" x14ac:dyDescent="0.3">
      <c r="A157" t="s">
        <v>14</v>
      </c>
      <c r="B157" s="1">
        <v>43612</v>
      </c>
      <c r="C157" s="1">
        <v>43671</v>
      </c>
      <c r="D157">
        <v>685</v>
      </c>
      <c r="E157">
        <v>687.6</v>
      </c>
      <c r="F157">
        <v>685</v>
      </c>
      <c r="G157">
        <v>687.35</v>
      </c>
      <c r="H157">
        <v>687.05</v>
      </c>
      <c r="I157">
        <v>687.35</v>
      </c>
      <c r="J157">
        <v>3</v>
      </c>
      <c r="K157">
        <v>20.6</v>
      </c>
      <c r="L157">
        <v>37000</v>
      </c>
      <c r="M157">
        <v>2000</v>
      </c>
      <c r="N157">
        <v>681.7</v>
      </c>
      <c r="O157" s="18">
        <f t="shared" si="11"/>
        <v>-2.2499637102626718E-3</v>
      </c>
      <c r="P157" s="15">
        <v>1.6986301369863014E-2</v>
      </c>
      <c r="Q157" s="17">
        <f t="shared" si="10"/>
        <v>1.6986301369863014E-4</v>
      </c>
      <c r="R157" s="17">
        <f t="shared" si="14"/>
        <v>-2.4198267239613019E-3</v>
      </c>
      <c r="S157" s="15">
        <f t="shared" si="12"/>
        <v>-0.12026795614923907</v>
      </c>
      <c r="T157" s="1" t="b">
        <f t="shared" si="13"/>
        <v>1</v>
      </c>
    </row>
    <row r="158" spans="1:20" x14ac:dyDescent="0.3">
      <c r="A158" t="s">
        <v>14</v>
      </c>
      <c r="B158" s="1">
        <v>43613</v>
      </c>
      <c r="C158" s="1">
        <v>43671</v>
      </c>
      <c r="D158">
        <v>695.15</v>
      </c>
      <c r="E158">
        <v>695.15</v>
      </c>
      <c r="F158">
        <v>682</v>
      </c>
      <c r="G158">
        <v>682</v>
      </c>
      <c r="H158">
        <v>682</v>
      </c>
      <c r="I158">
        <v>682</v>
      </c>
      <c r="J158">
        <v>13</v>
      </c>
      <c r="K158">
        <v>89.66</v>
      </c>
      <c r="L158">
        <v>39000</v>
      </c>
      <c r="M158">
        <v>2000</v>
      </c>
      <c r="N158">
        <v>674.7</v>
      </c>
      <c r="O158" s="18">
        <f t="shared" si="11"/>
        <v>-7.7835164035789956E-3</v>
      </c>
      <c r="P158" s="15">
        <v>1.7041095890410959E-2</v>
      </c>
      <c r="Q158" s="17">
        <f t="shared" si="10"/>
        <v>1.7041095890410959E-4</v>
      </c>
      <c r="R158" s="17">
        <f t="shared" si="14"/>
        <v>-7.9539273624831056E-3</v>
      </c>
      <c r="S158" s="15">
        <f t="shared" si="12"/>
        <v>-0.39531863078170099</v>
      </c>
      <c r="T158" s="1" t="b">
        <f t="shared" si="13"/>
        <v>1</v>
      </c>
    </row>
    <row r="159" spans="1:20" x14ac:dyDescent="0.3">
      <c r="A159" t="s">
        <v>14</v>
      </c>
      <c r="B159" s="1">
        <v>43614</v>
      </c>
      <c r="C159" s="1">
        <v>43671</v>
      </c>
      <c r="D159">
        <v>683.25</v>
      </c>
      <c r="E159">
        <v>703</v>
      </c>
      <c r="F159">
        <v>683</v>
      </c>
      <c r="G159">
        <v>696.4</v>
      </c>
      <c r="H159">
        <v>696.4</v>
      </c>
      <c r="I159">
        <v>694.35</v>
      </c>
      <c r="J159">
        <v>29</v>
      </c>
      <c r="K159">
        <v>202.46</v>
      </c>
      <c r="L159">
        <v>52000</v>
      </c>
      <c r="M159">
        <v>13000</v>
      </c>
      <c r="N159">
        <v>686.75</v>
      </c>
      <c r="O159" s="18">
        <f t="shared" si="11"/>
        <v>1.8108504398827014E-2</v>
      </c>
      <c r="P159" s="15">
        <v>1.7013698630136985E-2</v>
      </c>
      <c r="Q159" s="17">
        <f t="shared" si="10"/>
        <v>1.7013698630136985E-4</v>
      </c>
      <c r="R159" s="17">
        <f t="shared" si="14"/>
        <v>1.7938367412525646E-2</v>
      </c>
      <c r="S159" s="15">
        <f t="shared" si="12"/>
        <v>0.89155589695565118</v>
      </c>
      <c r="T159" s="1" t="b">
        <f t="shared" si="13"/>
        <v>1</v>
      </c>
    </row>
    <row r="160" spans="1:20" x14ac:dyDescent="0.3">
      <c r="A160" t="s">
        <v>14</v>
      </c>
      <c r="B160" s="1">
        <v>43615</v>
      </c>
      <c r="C160" s="1">
        <v>43671</v>
      </c>
      <c r="D160">
        <v>705.3</v>
      </c>
      <c r="E160">
        <v>707.75</v>
      </c>
      <c r="F160">
        <v>689.45</v>
      </c>
      <c r="G160">
        <v>690.45</v>
      </c>
      <c r="H160">
        <v>691</v>
      </c>
      <c r="I160">
        <v>690.45</v>
      </c>
      <c r="J160">
        <v>31</v>
      </c>
      <c r="K160">
        <v>215.82</v>
      </c>
      <c r="L160">
        <v>74000</v>
      </c>
      <c r="M160">
        <v>22000</v>
      </c>
      <c r="N160">
        <v>684.35</v>
      </c>
      <c r="O160" s="18">
        <f t="shared" si="11"/>
        <v>-5.6167638798876318E-3</v>
      </c>
      <c r="P160" s="15">
        <v>1.7041095890410959E-2</v>
      </c>
      <c r="Q160" s="17">
        <f t="shared" si="10"/>
        <v>1.7041095890410959E-4</v>
      </c>
      <c r="R160" s="17">
        <f t="shared" si="14"/>
        <v>-5.7871748387917418E-3</v>
      </c>
      <c r="S160" s="15">
        <f t="shared" si="12"/>
        <v>-0.28762873095326458</v>
      </c>
      <c r="T160" s="1" t="b">
        <f t="shared" si="13"/>
        <v>1</v>
      </c>
    </row>
    <row r="161" spans="1:20" x14ac:dyDescent="0.3">
      <c r="A161" t="s">
        <v>14</v>
      </c>
      <c r="B161" s="1">
        <v>43616</v>
      </c>
      <c r="C161" s="1">
        <v>43706</v>
      </c>
      <c r="D161">
        <v>0</v>
      </c>
      <c r="E161">
        <v>0</v>
      </c>
      <c r="F161">
        <v>0</v>
      </c>
      <c r="G161">
        <v>696.45</v>
      </c>
      <c r="H161">
        <v>0</v>
      </c>
      <c r="I161">
        <v>684.1</v>
      </c>
      <c r="J161">
        <v>0</v>
      </c>
      <c r="K161">
        <v>0</v>
      </c>
      <c r="L161">
        <v>0</v>
      </c>
      <c r="M161">
        <v>0</v>
      </c>
      <c r="N161">
        <v>672.4</v>
      </c>
      <c r="O161" s="18">
        <f t="shared" si="11"/>
        <v>-9.1969005720906986E-3</v>
      </c>
      <c r="P161" s="15">
        <v>1.6767123287671232E-2</v>
      </c>
      <c r="Q161" s="17">
        <f t="shared" si="10"/>
        <v>1.6767123287671231E-4</v>
      </c>
      <c r="R161" s="17">
        <f t="shared" si="14"/>
        <v>-9.3645718049674108E-3</v>
      </c>
      <c r="S161" s="15">
        <f t="shared" si="12"/>
        <v>-0.46542915657717665</v>
      </c>
      <c r="T161" s="1" t="b">
        <f t="shared" si="13"/>
        <v>1</v>
      </c>
    </row>
    <row r="162" spans="1:20" x14ac:dyDescent="0.3">
      <c r="A162" t="s">
        <v>14</v>
      </c>
      <c r="B162" s="1">
        <v>43619</v>
      </c>
      <c r="C162" s="1">
        <v>43706</v>
      </c>
      <c r="D162">
        <v>0</v>
      </c>
      <c r="E162">
        <v>0</v>
      </c>
      <c r="F162">
        <v>0</v>
      </c>
      <c r="G162">
        <v>696.45</v>
      </c>
      <c r="H162">
        <v>0</v>
      </c>
      <c r="I162">
        <v>667.85</v>
      </c>
      <c r="J162">
        <v>0</v>
      </c>
      <c r="K162">
        <v>0</v>
      </c>
      <c r="L162">
        <v>0</v>
      </c>
      <c r="M162">
        <v>0</v>
      </c>
      <c r="N162">
        <v>656.85</v>
      </c>
      <c r="O162" s="18">
        <f t="shared" si="11"/>
        <v>-2.3753837158310188E-2</v>
      </c>
      <c r="P162" s="15">
        <v>1.6575342465753425E-2</v>
      </c>
      <c r="Q162" s="17">
        <f t="shared" si="10"/>
        <v>1.6575342465753425E-4</v>
      </c>
      <c r="R162" s="17">
        <f t="shared" si="14"/>
        <v>-2.3919590582967724E-2</v>
      </c>
      <c r="S162" s="15">
        <f t="shared" si="12"/>
        <v>-1.1888290359198956</v>
      </c>
      <c r="T162" s="1" t="b">
        <f t="shared" si="13"/>
        <v>1</v>
      </c>
    </row>
    <row r="163" spans="1:20" x14ac:dyDescent="0.3">
      <c r="A163" t="s">
        <v>14</v>
      </c>
      <c r="B163" s="1">
        <v>43620</v>
      </c>
      <c r="C163" s="1">
        <v>43706</v>
      </c>
      <c r="D163">
        <v>0</v>
      </c>
      <c r="E163">
        <v>0</v>
      </c>
      <c r="F163">
        <v>0</v>
      </c>
      <c r="G163">
        <v>696.45</v>
      </c>
      <c r="H163">
        <v>0</v>
      </c>
      <c r="I163">
        <v>664.5</v>
      </c>
      <c r="J163">
        <v>0</v>
      </c>
      <c r="K163">
        <v>0</v>
      </c>
      <c r="L163">
        <v>0</v>
      </c>
      <c r="M163">
        <v>0</v>
      </c>
      <c r="N163">
        <v>653.75</v>
      </c>
      <c r="O163" s="18">
        <f t="shared" si="11"/>
        <v>-5.0160964288388449E-3</v>
      </c>
      <c r="P163" s="15">
        <v>1.6630136986301371E-2</v>
      </c>
      <c r="Q163" s="17">
        <f t="shared" si="10"/>
        <v>1.6630136986301372E-4</v>
      </c>
      <c r="R163" s="17">
        <f t="shared" si="14"/>
        <v>-5.182397798701859E-3</v>
      </c>
      <c r="S163" s="15">
        <f t="shared" si="12"/>
        <v>-0.25757067025934532</v>
      </c>
      <c r="T163" s="1" t="b">
        <f t="shared" si="13"/>
        <v>1</v>
      </c>
    </row>
    <row r="164" spans="1:20" x14ac:dyDescent="0.3">
      <c r="A164" t="s">
        <v>14</v>
      </c>
      <c r="B164" s="1">
        <v>43622</v>
      </c>
      <c r="C164" s="1">
        <v>43706</v>
      </c>
      <c r="D164">
        <v>650.54999999999995</v>
      </c>
      <c r="E164">
        <v>650.54999999999995</v>
      </c>
      <c r="F164">
        <v>635</v>
      </c>
      <c r="G164">
        <v>635</v>
      </c>
      <c r="H164">
        <v>635</v>
      </c>
      <c r="I164">
        <v>635</v>
      </c>
      <c r="J164">
        <v>12</v>
      </c>
      <c r="K164">
        <v>77.31</v>
      </c>
      <c r="L164">
        <v>7000</v>
      </c>
      <c r="M164">
        <v>7000</v>
      </c>
      <c r="N164">
        <v>624.54999999999995</v>
      </c>
      <c r="O164" s="18">
        <f t="shared" si="11"/>
        <v>-4.439428141459744E-2</v>
      </c>
      <c r="P164" s="15">
        <v>1.6109589041095891E-2</v>
      </c>
      <c r="Q164" s="17">
        <f t="shared" si="10"/>
        <v>1.610958904109589E-4</v>
      </c>
      <c r="R164" s="17">
        <f t="shared" si="14"/>
        <v>-4.4555377305008401E-2</v>
      </c>
      <c r="S164" s="15">
        <f t="shared" si="12"/>
        <v>-2.2144495351135922</v>
      </c>
      <c r="T164" s="1" t="b">
        <f t="shared" si="13"/>
        <v>1</v>
      </c>
    </row>
    <row r="165" spans="1:20" x14ac:dyDescent="0.3">
      <c r="A165" t="s">
        <v>14</v>
      </c>
      <c r="B165" s="1">
        <v>43623</v>
      </c>
      <c r="C165" s="1">
        <v>43706</v>
      </c>
      <c r="D165">
        <v>636</v>
      </c>
      <c r="E165">
        <v>640.5</v>
      </c>
      <c r="F165">
        <v>626</v>
      </c>
      <c r="G165">
        <v>626</v>
      </c>
      <c r="H165">
        <v>626</v>
      </c>
      <c r="I165">
        <v>628.95000000000005</v>
      </c>
      <c r="J165">
        <v>8</v>
      </c>
      <c r="K165">
        <v>50.81</v>
      </c>
      <c r="L165">
        <v>8000</v>
      </c>
      <c r="M165">
        <v>1000</v>
      </c>
      <c r="N165">
        <v>619.4</v>
      </c>
      <c r="O165" s="18">
        <f t="shared" si="11"/>
        <v>-9.5275590551180383E-3</v>
      </c>
      <c r="P165" s="15">
        <v>1.6219178082191782E-2</v>
      </c>
      <c r="Q165" s="17">
        <f t="shared" si="10"/>
        <v>1.6219178082191782E-4</v>
      </c>
      <c r="R165" s="17">
        <f t="shared" si="14"/>
        <v>-9.6897508359399566E-3</v>
      </c>
      <c r="S165" s="15">
        <f t="shared" si="12"/>
        <v>-0.48159089950298278</v>
      </c>
      <c r="T165" s="1" t="b">
        <f t="shared" si="13"/>
        <v>1</v>
      </c>
    </row>
    <row r="166" spans="1:20" x14ac:dyDescent="0.3">
      <c r="A166" t="s">
        <v>14</v>
      </c>
      <c r="B166" s="1">
        <v>43626</v>
      </c>
      <c r="C166" s="1">
        <v>43706</v>
      </c>
      <c r="D166">
        <v>632.85</v>
      </c>
      <c r="E166">
        <v>632.85</v>
      </c>
      <c r="F166">
        <v>630</v>
      </c>
      <c r="G166">
        <v>630</v>
      </c>
      <c r="H166">
        <v>630</v>
      </c>
      <c r="I166">
        <v>636.45000000000005</v>
      </c>
      <c r="J166">
        <v>2</v>
      </c>
      <c r="K166">
        <v>12.63</v>
      </c>
      <c r="L166">
        <v>7000</v>
      </c>
      <c r="M166">
        <v>-1000</v>
      </c>
      <c r="N166">
        <v>627.15</v>
      </c>
      <c r="O166" s="18">
        <f t="shared" si="11"/>
        <v>1.1924636298592892E-2</v>
      </c>
      <c r="P166" s="15">
        <v>1.6273972602739727E-2</v>
      </c>
      <c r="Q166" s="17">
        <f t="shared" si="10"/>
        <v>1.6273972602739726E-4</v>
      </c>
      <c r="R166" s="17">
        <f t="shared" si="14"/>
        <v>1.1761896572565496E-2</v>
      </c>
      <c r="S166" s="15">
        <f t="shared" si="12"/>
        <v>0.58457874161563916</v>
      </c>
      <c r="T166" s="1" t="b">
        <f t="shared" si="13"/>
        <v>1</v>
      </c>
    </row>
    <row r="167" spans="1:20" x14ac:dyDescent="0.3">
      <c r="A167" t="s">
        <v>14</v>
      </c>
      <c r="B167" s="1">
        <v>43627</v>
      </c>
      <c r="C167" s="1">
        <v>43706</v>
      </c>
      <c r="D167">
        <v>637.6</v>
      </c>
      <c r="E167">
        <v>660.8</v>
      </c>
      <c r="F167">
        <v>637.6</v>
      </c>
      <c r="G167">
        <v>660.8</v>
      </c>
      <c r="H167">
        <v>660.8</v>
      </c>
      <c r="I167">
        <v>661.75</v>
      </c>
      <c r="J167">
        <v>5</v>
      </c>
      <c r="K167">
        <v>32.44</v>
      </c>
      <c r="L167">
        <v>9000</v>
      </c>
      <c r="M167">
        <v>2000</v>
      </c>
      <c r="N167">
        <v>652.20000000000005</v>
      </c>
      <c r="O167" s="18">
        <f t="shared" si="11"/>
        <v>3.975174797706018E-2</v>
      </c>
      <c r="P167" s="15">
        <v>1.6356164383561644E-2</v>
      </c>
      <c r="Q167" s="17">
        <f t="shared" si="10"/>
        <v>1.6356164383561644E-4</v>
      </c>
      <c r="R167" s="17">
        <f t="shared" si="14"/>
        <v>3.9588186333224563E-2</v>
      </c>
      <c r="S167" s="15">
        <f t="shared" si="12"/>
        <v>1.967574872533848</v>
      </c>
      <c r="T167" s="1" t="b">
        <f t="shared" si="13"/>
        <v>1</v>
      </c>
    </row>
    <row r="168" spans="1:20" x14ac:dyDescent="0.3">
      <c r="A168" t="s">
        <v>14</v>
      </c>
      <c r="B168" s="1">
        <v>43628</v>
      </c>
      <c r="C168" s="1">
        <v>43706</v>
      </c>
      <c r="D168">
        <v>649.25</v>
      </c>
      <c r="E168">
        <v>649.25</v>
      </c>
      <c r="F168">
        <v>649.25</v>
      </c>
      <c r="G168">
        <v>649.25</v>
      </c>
      <c r="H168">
        <v>649.25</v>
      </c>
      <c r="I168">
        <v>650.85</v>
      </c>
      <c r="J168">
        <v>1</v>
      </c>
      <c r="K168">
        <v>6.49</v>
      </c>
      <c r="L168">
        <v>9000</v>
      </c>
      <c r="M168">
        <v>0</v>
      </c>
      <c r="N168">
        <v>641.54999999999995</v>
      </c>
      <c r="O168" s="18">
        <f t="shared" si="11"/>
        <v>-1.6471477143936496E-2</v>
      </c>
      <c r="P168" s="15">
        <v>1.6356164383561644E-2</v>
      </c>
      <c r="Q168" s="17">
        <f t="shared" si="10"/>
        <v>1.6356164383561644E-4</v>
      </c>
      <c r="R168" s="17">
        <f t="shared" si="14"/>
        <v>-1.6635038787772113E-2</v>
      </c>
      <c r="S168" s="15">
        <f t="shared" si="12"/>
        <v>-0.82677908118708021</v>
      </c>
      <c r="T168" s="1" t="b">
        <f t="shared" si="13"/>
        <v>1</v>
      </c>
    </row>
    <row r="169" spans="1:20" x14ac:dyDescent="0.3">
      <c r="A169" t="s">
        <v>14</v>
      </c>
      <c r="B169" s="1">
        <v>43629</v>
      </c>
      <c r="C169" s="1">
        <v>43706</v>
      </c>
      <c r="D169">
        <v>0</v>
      </c>
      <c r="E169">
        <v>0</v>
      </c>
      <c r="F169">
        <v>0</v>
      </c>
      <c r="G169">
        <v>649.25</v>
      </c>
      <c r="H169">
        <v>649.25</v>
      </c>
      <c r="I169">
        <v>646.20000000000005</v>
      </c>
      <c r="J169">
        <v>0</v>
      </c>
      <c r="K169">
        <v>0</v>
      </c>
      <c r="L169">
        <v>9000</v>
      </c>
      <c r="M169">
        <v>0</v>
      </c>
      <c r="N169">
        <v>637.1</v>
      </c>
      <c r="O169" s="18">
        <f t="shared" si="11"/>
        <v>-7.1445033417837861E-3</v>
      </c>
      <c r="P169" s="15">
        <v>1.6301369863013698E-2</v>
      </c>
      <c r="Q169" s="17">
        <f t="shared" si="10"/>
        <v>1.6301369863013697E-4</v>
      </c>
      <c r="R169" s="17">
        <f t="shared" si="14"/>
        <v>-7.3075170404139234E-3</v>
      </c>
      <c r="S169" s="15">
        <f t="shared" si="12"/>
        <v>-0.36319135179134165</v>
      </c>
      <c r="T169" s="1" t="b">
        <f t="shared" si="13"/>
        <v>1</v>
      </c>
    </row>
    <row r="170" spans="1:20" x14ac:dyDescent="0.3">
      <c r="A170" t="s">
        <v>14</v>
      </c>
      <c r="B170" s="1">
        <v>43630</v>
      </c>
      <c r="C170" s="1">
        <v>43706</v>
      </c>
      <c r="D170">
        <v>631</v>
      </c>
      <c r="E170">
        <v>631</v>
      </c>
      <c r="F170">
        <v>612.04999999999995</v>
      </c>
      <c r="G170">
        <v>626.4</v>
      </c>
      <c r="H170">
        <v>626.4</v>
      </c>
      <c r="I170">
        <v>625.6</v>
      </c>
      <c r="J170">
        <v>8</v>
      </c>
      <c r="K170">
        <v>49.82</v>
      </c>
      <c r="L170">
        <v>10000</v>
      </c>
      <c r="M170">
        <v>1000</v>
      </c>
      <c r="N170">
        <v>616.9</v>
      </c>
      <c r="O170" s="18">
        <f t="shared" si="11"/>
        <v>-3.1878675332714365E-2</v>
      </c>
      <c r="P170" s="15">
        <v>1.6383561643835618E-2</v>
      </c>
      <c r="Q170" s="17">
        <f t="shared" si="10"/>
        <v>1.6383561643835618E-4</v>
      </c>
      <c r="R170" s="17">
        <f t="shared" si="14"/>
        <v>-3.2042510949152718E-2</v>
      </c>
      <c r="S170" s="15">
        <f t="shared" si="12"/>
        <v>-1.5925467983243251</v>
      </c>
      <c r="T170" s="1" t="b">
        <f t="shared" si="13"/>
        <v>1</v>
      </c>
    </row>
    <row r="171" spans="1:20" x14ac:dyDescent="0.3">
      <c r="A171" t="s">
        <v>14</v>
      </c>
      <c r="B171" s="1">
        <v>43633</v>
      </c>
      <c r="C171" s="1">
        <v>43706</v>
      </c>
      <c r="D171">
        <v>0</v>
      </c>
      <c r="E171">
        <v>0</v>
      </c>
      <c r="F171">
        <v>0</v>
      </c>
      <c r="G171">
        <v>626.4</v>
      </c>
      <c r="H171">
        <v>626.4</v>
      </c>
      <c r="I171">
        <v>631.75</v>
      </c>
      <c r="J171">
        <v>0</v>
      </c>
      <c r="K171">
        <v>0</v>
      </c>
      <c r="L171">
        <v>10000</v>
      </c>
      <c r="M171">
        <v>0</v>
      </c>
      <c r="N171">
        <v>623.29999999999995</v>
      </c>
      <c r="O171" s="18">
        <f t="shared" si="11"/>
        <v>9.8305626598465101E-3</v>
      </c>
      <c r="P171" s="15">
        <v>1.6383561643835618E-2</v>
      </c>
      <c r="Q171" s="17">
        <f t="shared" si="10"/>
        <v>1.6383561643835618E-4</v>
      </c>
      <c r="R171" s="17">
        <f t="shared" si="14"/>
        <v>9.6667270434081538E-3</v>
      </c>
      <c r="S171" s="15">
        <f t="shared" si="12"/>
        <v>0.48044659258084449</v>
      </c>
      <c r="T171" s="1" t="b">
        <f t="shared" si="13"/>
        <v>1</v>
      </c>
    </row>
    <row r="172" spans="1:20" x14ac:dyDescent="0.3">
      <c r="A172" t="s">
        <v>14</v>
      </c>
      <c r="B172" s="1">
        <v>43634</v>
      </c>
      <c r="C172" s="1">
        <v>43706</v>
      </c>
      <c r="D172">
        <v>630.6</v>
      </c>
      <c r="E172">
        <v>630.6</v>
      </c>
      <c r="F172">
        <v>630.6</v>
      </c>
      <c r="G172">
        <v>630.6</v>
      </c>
      <c r="H172">
        <v>630.6</v>
      </c>
      <c r="I172">
        <v>630.54999999999995</v>
      </c>
      <c r="J172">
        <v>1</v>
      </c>
      <c r="K172">
        <v>6.31</v>
      </c>
      <c r="L172">
        <v>10000</v>
      </c>
      <c r="M172">
        <v>0</v>
      </c>
      <c r="N172">
        <v>622.25</v>
      </c>
      <c r="O172" s="18">
        <f t="shared" si="11"/>
        <v>-1.8994855559953234E-3</v>
      </c>
      <c r="P172" s="15">
        <v>1.6383561643835618E-2</v>
      </c>
      <c r="Q172" s="17">
        <f t="shared" si="10"/>
        <v>1.6383561643835618E-4</v>
      </c>
      <c r="R172" s="17">
        <f t="shared" si="14"/>
        <v>-2.0633211724336797E-3</v>
      </c>
      <c r="S172" s="15">
        <f t="shared" si="12"/>
        <v>-0.10254925190751749</v>
      </c>
      <c r="T172" s="1" t="b">
        <f t="shared" si="13"/>
        <v>1</v>
      </c>
    </row>
    <row r="173" spans="1:20" x14ac:dyDescent="0.3">
      <c r="A173" t="s">
        <v>14</v>
      </c>
      <c r="B173" s="1">
        <v>43635</v>
      </c>
      <c r="C173" s="1">
        <v>43706</v>
      </c>
      <c r="D173">
        <v>619.75</v>
      </c>
      <c r="E173">
        <v>619.75</v>
      </c>
      <c r="F173">
        <v>619.75</v>
      </c>
      <c r="G173">
        <v>619.75</v>
      </c>
      <c r="H173">
        <v>619.75</v>
      </c>
      <c r="I173">
        <v>620.45000000000005</v>
      </c>
      <c r="J173">
        <v>1</v>
      </c>
      <c r="K173">
        <v>6.2</v>
      </c>
      <c r="L173">
        <v>10000</v>
      </c>
      <c r="M173">
        <v>0</v>
      </c>
      <c r="N173">
        <v>612.4</v>
      </c>
      <c r="O173" s="18">
        <f t="shared" si="11"/>
        <v>-1.6017762271033083E-2</v>
      </c>
      <c r="P173" s="15">
        <v>1.6383561643835618E-2</v>
      </c>
      <c r="Q173" s="17">
        <f t="shared" si="10"/>
        <v>1.6383561643835618E-4</v>
      </c>
      <c r="R173" s="17">
        <f t="shared" si="14"/>
        <v>-1.6181597887471439E-2</v>
      </c>
      <c r="S173" s="15">
        <f t="shared" si="12"/>
        <v>-0.80424258724161335</v>
      </c>
      <c r="T173" s="1" t="b">
        <f t="shared" si="13"/>
        <v>1</v>
      </c>
    </row>
    <row r="174" spans="1:20" x14ac:dyDescent="0.3">
      <c r="A174" t="s">
        <v>14</v>
      </c>
      <c r="B174" s="1">
        <v>43636</v>
      </c>
      <c r="C174" s="1">
        <v>43706</v>
      </c>
      <c r="D174">
        <v>629.5</v>
      </c>
      <c r="E174">
        <v>632.95000000000005</v>
      </c>
      <c r="F174">
        <v>624</v>
      </c>
      <c r="G174">
        <v>629.70000000000005</v>
      </c>
      <c r="H174">
        <v>629.70000000000005</v>
      </c>
      <c r="I174">
        <v>635.29999999999995</v>
      </c>
      <c r="J174">
        <v>6</v>
      </c>
      <c r="K174">
        <v>37.76</v>
      </c>
      <c r="L174">
        <v>10000</v>
      </c>
      <c r="M174">
        <v>0</v>
      </c>
      <c r="N174">
        <v>627.15</v>
      </c>
      <c r="O174" s="18">
        <f t="shared" si="11"/>
        <v>2.393424127649272E-2</v>
      </c>
      <c r="P174" s="15">
        <v>1.6301369863013698E-2</v>
      </c>
      <c r="Q174" s="17">
        <f t="shared" si="10"/>
        <v>1.6301369863013697E-4</v>
      </c>
      <c r="R174" s="17">
        <f t="shared" si="14"/>
        <v>2.3771227577862583E-2</v>
      </c>
      <c r="S174" s="15">
        <f t="shared" si="12"/>
        <v>1.1814552371203912</v>
      </c>
      <c r="T174" s="1" t="b">
        <f t="shared" si="13"/>
        <v>1</v>
      </c>
    </row>
    <row r="175" spans="1:20" x14ac:dyDescent="0.3">
      <c r="A175" t="s">
        <v>14</v>
      </c>
      <c r="B175" s="1">
        <v>43637</v>
      </c>
      <c r="C175" s="1">
        <v>43706</v>
      </c>
      <c r="D175">
        <v>601.1</v>
      </c>
      <c r="E175">
        <v>612.20000000000005</v>
      </c>
      <c r="F175">
        <v>593.4</v>
      </c>
      <c r="G175">
        <v>609.29999999999995</v>
      </c>
      <c r="H175">
        <v>608.29999999999995</v>
      </c>
      <c r="I175">
        <v>609.29999999999995</v>
      </c>
      <c r="J175">
        <v>43</v>
      </c>
      <c r="K175">
        <v>259.16000000000003</v>
      </c>
      <c r="L175">
        <v>20000</v>
      </c>
      <c r="M175">
        <v>10000</v>
      </c>
      <c r="N175">
        <v>602.45000000000005</v>
      </c>
      <c r="O175" s="18">
        <f t="shared" si="11"/>
        <v>-4.0925546985676062E-2</v>
      </c>
      <c r="P175" s="15">
        <v>1.6356164383561644E-2</v>
      </c>
      <c r="Q175" s="17">
        <f t="shared" si="10"/>
        <v>1.6356164383561644E-4</v>
      </c>
      <c r="R175" s="17">
        <f t="shared" si="14"/>
        <v>-4.1089108629511678E-2</v>
      </c>
      <c r="S175" s="15">
        <f t="shared" si="12"/>
        <v>-2.0421723034679813</v>
      </c>
      <c r="T175" s="1" t="b">
        <f t="shared" si="13"/>
        <v>1</v>
      </c>
    </row>
    <row r="176" spans="1:20" x14ac:dyDescent="0.3">
      <c r="A176" t="s">
        <v>14</v>
      </c>
      <c r="B176" s="1">
        <v>43640</v>
      </c>
      <c r="C176" s="1">
        <v>43706</v>
      </c>
      <c r="D176">
        <v>601</v>
      </c>
      <c r="E176">
        <v>601</v>
      </c>
      <c r="F176">
        <v>591.45000000000005</v>
      </c>
      <c r="G176">
        <v>594.79999999999995</v>
      </c>
      <c r="H176">
        <v>593.20000000000005</v>
      </c>
      <c r="I176">
        <v>594.79999999999995</v>
      </c>
      <c r="J176">
        <v>17</v>
      </c>
      <c r="K176">
        <v>101.11</v>
      </c>
      <c r="L176">
        <v>25000</v>
      </c>
      <c r="M176">
        <v>5000</v>
      </c>
      <c r="N176">
        <v>586.29999999999995</v>
      </c>
      <c r="O176" s="18">
        <f t="shared" si="11"/>
        <v>-2.3797800754964717E-2</v>
      </c>
      <c r="P176" s="15">
        <v>1.6301369863013698E-2</v>
      </c>
      <c r="Q176" s="17">
        <f t="shared" si="10"/>
        <v>1.6301369863013697E-4</v>
      </c>
      <c r="R176" s="17">
        <f t="shared" si="14"/>
        <v>-2.3960814453594853E-2</v>
      </c>
      <c r="S176" s="15">
        <f t="shared" si="12"/>
        <v>-1.1908779060376573</v>
      </c>
      <c r="T176" s="1" t="b">
        <f t="shared" si="13"/>
        <v>1</v>
      </c>
    </row>
    <row r="177" spans="1:20" x14ac:dyDescent="0.3">
      <c r="A177" t="s">
        <v>14</v>
      </c>
      <c r="B177" s="1">
        <v>43641</v>
      </c>
      <c r="C177" s="1">
        <v>43706</v>
      </c>
      <c r="D177">
        <v>595.85</v>
      </c>
      <c r="E177">
        <v>607.45000000000005</v>
      </c>
      <c r="F177">
        <v>586.4</v>
      </c>
      <c r="G177">
        <v>607.45000000000005</v>
      </c>
      <c r="H177">
        <v>607.45000000000005</v>
      </c>
      <c r="I177">
        <v>606.95000000000005</v>
      </c>
      <c r="J177">
        <v>45</v>
      </c>
      <c r="K177">
        <v>269.67</v>
      </c>
      <c r="L177">
        <v>33000</v>
      </c>
      <c r="M177">
        <v>8000</v>
      </c>
      <c r="N177">
        <v>599.70000000000005</v>
      </c>
      <c r="O177" s="18">
        <f t="shared" si="11"/>
        <v>2.0427034297242925E-2</v>
      </c>
      <c r="P177" s="15">
        <v>1.6328767123287673E-2</v>
      </c>
      <c r="Q177" s="17">
        <f t="shared" si="10"/>
        <v>1.6328767123287673E-4</v>
      </c>
      <c r="R177" s="17">
        <f t="shared" si="14"/>
        <v>2.0263746626010049E-2</v>
      </c>
      <c r="S177" s="15">
        <f t="shared" si="12"/>
        <v>1.0071297116046074</v>
      </c>
      <c r="T177" s="1" t="b">
        <f t="shared" si="13"/>
        <v>1</v>
      </c>
    </row>
    <row r="178" spans="1:20" x14ac:dyDescent="0.3">
      <c r="A178" t="s">
        <v>14</v>
      </c>
      <c r="B178" s="1">
        <v>43642</v>
      </c>
      <c r="C178" s="1">
        <v>43706</v>
      </c>
      <c r="D178">
        <v>611.4</v>
      </c>
      <c r="E178">
        <v>632</v>
      </c>
      <c r="F178">
        <v>611.4</v>
      </c>
      <c r="G178">
        <v>629.29999999999995</v>
      </c>
      <c r="H178">
        <v>628.29999999999995</v>
      </c>
      <c r="I178">
        <v>629.29999999999995</v>
      </c>
      <c r="J178">
        <v>33</v>
      </c>
      <c r="K178">
        <v>206.55</v>
      </c>
      <c r="L178">
        <v>45000</v>
      </c>
      <c r="M178">
        <v>12000</v>
      </c>
      <c r="N178">
        <v>621.20000000000005</v>
      </c>
      <c r="O178" s="18">
        <f t="shared" si="11"/>
        <v>3.6823461570145662E-2</v>
      </c>
      <c r="P178" s="15">
        <v>1.6383561643835618E-2</v>
      </c>
      <c r="Q178" s="17">
        <f t="shared" si="10"/>
        <v>1.6383561643835618E-4</v>
      </c>
      <c r="R178" s="17">
        <f t="shared" si="14"/>
        <v>3.6659625953707309E-2</v>
      </c>
      <c r="S178" s="15">
        <f t="shared" si="12"/>
        <v>1.8220223138251803</v>
      </c>
      <c r="T178" s="1" t="b">
        <f t="shared" si="13"/>
        <v>1</v>
      </c>
    </row>
    <row r="179" spans="1:20" x14ac:dyDescent="0.3">
      <c r="A179" t="s">
        <v>14</v>
      </c>
      <c r="B179" s="1">
        <v>43643</v>
      </c>
      <c r="C179" s="1">
        <v>43706</v>
      </c>
      <c r="D179">
        <v>623.6</v>
      </c>
      <c r="E179">
        <v>626.04999999999995</v>
      </c>
      <c r="F179">
        <v>616.85</v>
      </c>
      <c r="G179">
        <v>619.54999999999995</v>
      </c>
      <c r="H179">
        <v>618</v>
      </c>
      <c r="I179">
        <v>619.54999999999995</v>
      </c>
      <c r="J179">
        <v>159</v>
      </c>
      <c r="K179">
        <v>985.99</v>
      </c>
      <c r="L179">
        <v>70000</v>
      </c>
      <c r="M179">
        <v>25000</v>
      </c>
      <c r="N179">
        <v>612.25</v>
      </c>
      <c r="O179" s="18">
        <f t="shared" si="11"/>
        <v>-1.5493405371047196E-2</v>
      </c>
      <c r="P179" s="15">
        <v>1.6410958904109589E-2</v>
      </c>
      <c r="Q179" s="17">
        <f t="shared" si="10"/>
        <v>1.6410958904109589E-4</v>
      </c>
      <c r="R179" s="17">
        <f t="shared" si="14"/>
        <v>-1.5657514960088291E-2</v>
      </c>
      <c r="S179" s="15">
        <f t="shared" si="12"/>
        <v>-0.77819510958341986</v>
      </c>
      <c r="T179" s="1" t="b">
        <f t="shared" si="13"/>
        <v>1</v>
      </c>
    </row>
    <row r="180" spans="1:20" x14ac:dyDescent="0.3">
      <c r="A180" t="s">
        <v>14</v>
      </c>
      <c r="B180" s="1">
        <v>43644</v>
      </c>
      <c r="C180" s="1">
        <v>43734</v>
      </c>
      <c r="D180">
        <v>0</v>
      </c>
      <c r="E180">
        <v>0</v>
      </c>
      <c r="F180">
        <v>0</v>
      </c>
      <c r="G180">
        <v>622.70000000000005</v>
      </c>
      <c r="H180">
        <v>0</v>
      </c>
      <c r="I180">
        <v>618.29999999999995</v>
      </c>
      <c r="J180">
        <v>0</v>
      </c>
      <c r="K180">
        <v>0</v>
      </c>
      <c r="L180">
        <v>0</v>
      </c>
      <c r="M180">
        <v>0</v>
      </c>
      <c r="N180">
        <v>608.04999999999995</v>
      </c>
      <c r="O180" s="18">
        <f t="shared" si="11"/>
        <v>-2.017593414575095E-3</v>
      </c>
      <c r="P180" s="15">
        <v>1.6465753424657534E-2</v>
      </c>
      <c r="Q180" s="17">
        <f t="shared" si="10"/>
        <v>1.6465753424657536E-4</v>
      </c>
      <c r="R180" s="17">
        <f t="shared" si="14"/>
        <v>-2.1822509488216703E-3</v>
      </c>
      <c r="S180" s="15">
        <f t="shared" si="12"/>
        <v>-0.10846018800465038</v>
      </c>
      <c r="T180" s="1" t="b">
        <f t="shared" si="13"/>
        <v>1</v>
      </c>
    </row>
    <row r="181" spans="1:20" x14ac:dyDescent="0.3">
      <c r="A181" t="s">
        <v>14</v>
      </c>
      <c r="B181" s="1">
        <v>43647</v>
      </c>
      <c r="C181" s="1">
        <v>43734</v>
      </c>
      <c r="D181">
        <v>618.15</v>
      </c>
      <c r="E181">
        <v>618.15</v>
      </c>
      <c r="F181">
        <v>618.15</v>
      </c>
      <c r="G181">
        <v>618.15</v>
      </c>
      <c r="H181">
        <v>618.15</v>
      </c>
      <c r="I181">
        <v>625.35</v>
      </c>
      <c r="J181">
        <v>1</v>
      </c>
      <c r="K181">
        <v>6.18</v>
      </c>
      <c r="L181">
        <v>1000</v>
      </c>
      <c r="M181">
        <v>1000</v>
      </c>
      <c r="N181">
        <v>615.35</v>
      </c>
      <c r="O181" s="18">
        <f t="shared" si="11"/>
        <v>1.1402231926249505E-2</v>
      </c>
      <c r="P181" s="15">
        <v>1.6383561643835618E-2</v>
      </c>
      <c r="Q181" s="17">
        <f t="shared" si="10"/>
        <v>1.6383561643835618E-4</v>
      </c>
      <c r="R181" s="17">
        <f t="shared" si="14"/>
        <v>1.1238396309811148E-2</v>
      </c>
      <c r="S181" s="15">
        <f t="shared" si="12"/>
        <v>0.55856022300783248</v>
      </c>
      <c r="T181" s="1" t="b">
        <f t="shared" si="13"/>
        <v>1</v>
      </c>
    </row>
    <row r="182" spans="1:20" x14ac:dyDescent="0.3">
      <c r="A182" t="s">
        <v>14</v>
      </c>
      <c r="B182" s="1">
        <v>43648</v>
      </c>
      <c r="C182" s="1">
        <v>43734</v>
      </c>
      <c r="D182">
        <v>620.75</v>
      </c>
      <c r="E182">
        <v>620.75</v>
      </c>
      <c r="F182">
        <v>620.75</v>
      </c>
      <c r="G182">
        <v>620.75</v>
      </c>
      <c r="H182">
        <v>620.75</v>
      </c>
      <c r="I182">
        <v>620.70000000000005</v>
      </c>
      <c r="J182">
        <v>1</v>
      </c>
      <c r="K182">
        <v>6.21</v>
      </c>
      <c r="L182">
        <v>1000</v>
      </c>
      <c r="M182">
        <v>0</v>
      </c>
      <c r="N182">
        <v>610.9</v>
      </c>
      <c r="O182" s="18">
        <f t="shared" si="11"/>
        <v>-7.435835931878112E-3</v>
      </c>
      <c r="P182" s="15">
        <v>1.6328767123287673E-2</v>
      </c>
      <c r="Q182" s="17">
        <f t="shared" si="10"/>
        <v>1.6328767123287673E-4</v>
      </c>
      <c r="R182" s="17">
        <f t="shared" si="14"/>
        <v>-7.5991236031109884E-3</v>
      </c>
      <c r="S182" s="15">
        <f t="shared" si="12"/>
        <v>-0.37768450741608373</v>
      </c>
      <c r="T182" s="1" t="b">
        <f t="shared" si="13"/>
        <v>1</v>
      </c>
    </row>
    <row r="183" spans="1:20" x14ac:dyDescent="0.3">
      <c r="A183" t="s">
        <v>14</v>
      </c>
      <c r="B183" s="1">
        <v>43649</v>
      </c>
      <c r="C183" s="1">
        <v>43734</v>
      </c>
      <c r="D183">
        <v>605</v>
      </c>
      <c r="E183">
        <v>605.20000000000005</v>
      </c>
      <c r="F183">
        <v>600.5</v>
      </c>
      <c r="G183">
        <v>605.20000000000005</v>
      </c>
      <c r="H183">
        <v>605.20000000000005</v>
      </c>
      <c r="I183">
        <v>605.20000000000005</v>
      </c>
      <c r="J183">
        <v>5</v>
      </c>
      <c r="K183">
        <v>30.18</v>
      </c>
      <c r="L183">
        <v>4000</v>
      </c>
      <c r="M183">
        <v>3000</v>
      </c>
      <c r="N183">
        <v>596.20000000000005</v>
      </c>
      <c r="O183" s="18">
        <f t="shared" si="11"/>
        <v>-2.497180602545513E-2</v>
      </c>
      <c r="P183" s="15">
        <v>1.6328767123287673E-2</v>
      </c>
      <c r="Q183" s="17">
        <f t="shared" si="10"/>
        <v>1.6328767123287673E-4</v>
      </c>
      <c r="R183" s="17">
        <f t="shared" si="14"/>
        <v>-2.5135093696688007E-2</v>
      </c>
      <c r="S183" s="15">
        <f t="shared" si="12"/>
        <v>-1.249240830587931</v>
      </c>
      <c r="T183" s="1" t="b">
        <f t="shared" si="13"/>
        <v>1</v>
      </c>
    </row>
    <row r="184" spans="1:20" x14ac:dyDescent="0.3">
      <c r="A184" t="s">
        <v>14</v>
      </c>
      <c r="B184" s="1">
        <v>43650</v>
      </c>
      <c r="C184" s="1">
        <v>43734</v>
      </c>
      <c r="D184">
        <v>608.04999999999995</v>
      </c>
      <c r="E184">
        <v>608.04999999999995</v>
      </c>
      <c r="F184">
        <v>607</v>
      </c>
      <c r="G184">
        <v>607</v>
      </c>
      <c r="H184">
        <v>607</v>
      </c>
      <c r="I184">
        <v>614.54999999999995</v>
      </c>
      <c r="J184">
        <v>2</v>
      </c>
      <c r="K184">
        <v>12.15</v>
      </c>
      <c r="L184">
        <v>4000</v>
      </c>
      <c r="M184">
        <v>0</v>
      </c>
      <c r="N184">
        <v>605.1</v>
      </c>
      <c r="O184" s="18">
        <f t="shared" si="11"/>
        <v>1.544943820224704E-2</v>
      </c>
      <c r="P184" s="15">
        <v>1.6383561643835618E-2</v>
      </c>
      <c r="Q184" s="17">
        <f t="shared" si="10"/>
        <v>1.6383561643835618E-4</v>
      </c>
      <c r="R184" s="17">
        <f t="shared" si="14"/>
        <v>1.5285602585808683E-2</v>
      </c>
      <c r="S184" s="15">
        <f t="shared" si="12"/>
        <v>0.7597106699008972</v>
      </c>
      <c r="T184" s="1" t="b">
        <f t="shared" si="13"/>
        <v>1</v>
      </c>
    </row>
    <row r="185" spans="1:20" x14ac:dyDescent="0.3">
      <c r="A185" t="s">
        <v>14</v>
      </c>
      <c r="B185" s="1">
        <v>43651</v>
      </c>
      <c r="C185" s="1">
        <v>43734</v>
      </c>
      <c r="D185">
        <v>612.65</v>
      </c>
      <c r="E185">
        <v>612.65</v>
      </c>
      <c r="F185">
        <v>612.65</v>
      </c>
      <c r="G185">
        <v>612.65</v>
      </c>
      <c r="H185">
        <v>612.65</v>
      </c>
      <c r="I185">
        <v>606.35</v>
      </c>
      <c r="J185">
        <v>1</v>
      </c>
      <c r="K185">
        <v>6.13</v>
      </c>
      <c r="L185">
        <v>5000</v>
      </c>
      <c r="M185">
        <v>1000</v>
      </c>
      <c r="N185">
        <v>597.20000000000005</v>
      </c>
      <c r="O185" s="18">
        <f t="shared" si="11"/>
        <v>-1.3343096574729367E-2</v>
      </c>
      <c r="P185" s="15">
        <v>1.6136986301369862E-2</v>
      </c>
      <c r="Q185" s="17">
        <f t="shared" si="10"/>
        <v>1.6136986301369861E-4</v>
      </c>
      <c r="R185" s="17">
        <f t="shared" si="14"/>
        <v>-1.3504466437743065E-2</v>
      </c>
      <c r="S185" s="15">
        <f t="shared" si="12"/>
        <v>-0.671186313164846</v>
      </c>
      <c r="T185" s="1" t="b">
        <f t="shared" si="13"/>
        <v>1</v>
      </c>
    </row>
    <row r="186" spans="1:20" x14ac:dyDescent="0.3">
      <c r="A186" t="s">
        <v>14</v>
      </c>
      <c r="B186" s="1">
        <v>43654</v>
      </c>
      <c r="C186" s="1">
        <v>43734</v>
      </c>
      <c r="D186">
        <v>602.65</v>
      </c>
      <c r="E186">
        <v>605.79999999999995</v>
      </c>
      <c r="F186">
        <v>601</v>
      </c>
      <c r="G186">
        <v>601</v>
      </c>
      <c r="H186">
        <v>601</v>
      </c>
      <c r="I186">
        <v>595.5</v>
      </c>
      <c r="J186">
        <v>3</v>
      </c>
      <c r="K186">
        <v>18.09</v>
      </c>
      <c r="L186">
        <v>6000</v>
      </c>
      <c r="M186">
        <v>1000</v>
      </c>
      <c r="N186">
        <v>586.79999999999995</v>
      </c>
      <c r="O186" s="18">
        <f t="shared" si="11"/>
        <v>-1.7893955636183758E-2</v>
      </c>
      <c r="P186" s="15">
        <v>1.6109589041095891E-2</v>
      </c>
      <c r="Q186" s="17">
        <f t="shared" si="10"/>
        <v>1.610958904109589E-4</v>
      </c>
      <c r="R186" s="17">
        <f t="shared" si="14"/>
        <v>-1.8055051526594718E-2</v>
      </c>
      <c r="S186" s="15">
        <f t="shared" si="12"/>
        <v>-0.8973552212523922</v>
      </c>
      <c r="T186" s="1" t="b">
        <f t="shared" si="13"/>
        <v>1</v>
      </c>
    </row>
    <row r="187" spans="1:20" x14ac:dyDescent="0.3">
      <c r="A187" t="s">
        <v>14</v>
      </c>
      <c r="B187" s="1">
        <v>43655</v>
      </c>
      <c r="C187" s="1">
        <v>43734</v>
      </c>
      <c r="D187">
        <v>594.95000000000005</v>
      </c>
      <c r="E187">
        <v>615</v>
      </c>
      <c r="F187">
        <v>594.95000000000005</v>
      </c>
      <c r="G187">
        <v>615</v>
      </c>
      <c r="H187">
        <v>615</v>
      </c>
      <c r="I187">
        <v>612.70000000000005</v>
      </c>
      <c r="J187">
        <v>2</v>
      </c>
      <c r="K187">
        <v>12.1</v>
      </c>
      <c r="L187">
        <v>5000</v>
      </c>
      <c r="M187">
        <v>-1000</v>
      </c>
      <c r="N187">
        <v>603.79999999999995</v>
      </c>
      <c r="O187" s="18">
        <f t="shared" si="11"/>
        <v>2.8883291351805281E-2</v>
      </c>
      <c r="P187" s="15">
        <v>1.6164383561643837E-2</v>
      </c>
      <c r="Q187" s="17">
        <f t="shared" si="10"/>
        <v>1.6164383561643837E-4</v>
      </c>
      <c r="R187" s="17">
        <f t="shared" si="14"/>
        <v>2.8721647516188845E-2</v>
      </c>
      <c r="S187" s="15">
        <f t="shared" si="12"/>
        <v>1.4274963615395393</v>
      </c>
      <c r="T187" s="1" t="b">
        <f t="shared" si="13"/>
        <v>1</v>
      </c>
    </row>
    <row r="188" spans="1:20" x14ac:dyDescent="0.3">
      <c r="A188" t="s">
        <v>14</v>
      </c>
      <c r="B188" s="1">
        <v>43656</v>
      </c>
      <c r="C188" s="1">
        <v>43734</v>
      </c>
      <c r="D188">
        <v>613</v>
      </c>
      <c r="E188">
        <v>613</v>
      </c>
      <c r="F188">
        <v>601.4</v>
      </c>
      <c r="G188">
        <v>601.4</v>
      </c>
      <c r="H188">
        <v>601.4</v>
      </c>
      <c r="I188">
        <v>605.79999999999995</v>
      </c>
      <c r="J188">
        <v>3</v>
      </c>
      <c r="K188">
        <v>18.16</v>
      </c>
      <c r="L188">
        <v>5000</v>
      </c>
      <c r="M188">
        <v>0</v>
      </c>
      <c r="N188">
        <v>597.1</v>
      </c>
      <c r="O188" s="18">
        <f t="shared" si="11"/>
        <v>-1.1261628855883941E-2</v>
      </c>
      <c r="P188" s="15">
        <v>1.6109589041095891E-2</v>
      </c>
      <c r="Q188" s="17">
        <f t="shared" si="10"/>
        <v>1.610958904109589E-4</v>
      </c>
      <c r="R188" s="17">
        <f t="shared" si="14"/>
        <v>-1.14227247462949E-2</v>
      </c>
      <c r="S188" s="15">
        <f t="shared" si="12"/>
        <v>-0.56772154191408652</v>
      </c>
      <c r="T188" s="1" t="b">
        <f t="shared" si="13"/>
        <v>1</v>
      </c>
    </row>
    <row r="189" spans="1:20" x14ac:dyDescent="0.3">
      <c r="A189" t="s">
        <v>14</v>
      </c>
      <c r="B189" s="1">
        <v>43657</v>
      </c>
      <c r="C189" s="1">
        <v>43734</v>
      </c>
      <c r="D189">
        <v>615</v>
      </c>
      <c r="E189">
        <v>627.45000000000005</v>
      </c>
      <c r="F189">
        <v>614.95000000000005</v>
      </c>
      <c r="G189">
        <v>614.95000000000005</v>
      </c>
      <c r="H189">
        <v>614.95000000000005</v>
      </c>
      <c r="I189">
        <v>614.04999999999995</v>
      </c>
      <c r="J189">
        <v>5</v>
      </c>
      <c r="K189">
        <v>30.98</v>
      </c>
      <c r="L189">
        <v>6000</v>
      </c>
      <c r="M189">
        <v>1000</v>
      </c>
      <c r="N189">
        <v>605.29999999999995</v>
      </c>
      <c r="O189" s="18">
        <f t="shared" si="11"/>
        <v>1.3618355893034007E-2</v>
      </c>
      <c r="P189" s="15">
        <v>1.6027397260273971E-2</v>
      </c>
      <c r="Q189" s="17">
        <f t="shared" si="10"/>
        <v>1.6027397260273972E-4</v>
      </c>
      <c r="R189" s="17">
        <f t="shared" si="14"/>
        <v>1.3458081920431266E-2</v>
      </c>
      <c r="S189" s="15">
        <f t="shared" si="12"/>
        <v>0.66888095343027509</v>
      </c>
      <c r="T189" s="1" t="b">
        <f t="shared" si="13"/>
        <v>1</v>
      </c>
    </row>
    <row r="190" spans="1:20" x14ac:dyDescent="0.3">
      <c r="A190" t="s">
        <v>14</v>
      </c>
      <c r="B190" s="1">
        <v>43658</v>
      </c>
      <c r="C190" s="1">
        <v>43734</v>
      </c>
      <c r="D190">
        <v>612</v>
      </c>
      <c r="E190">
        <v>612</v>
      </c>
      <c r="F190">
        <v>604.29999999999995</v>
      </c>
      <c r="G190">
        <v>604.29999999999995</v>
      </c>
      <c r="H190">
        <v>604.29999999999995</v>
      </c>
      <c r="I190">
        <v>604.29999999999995</v>
      </c>
      <c r="J190">
        <v>4</v>
      </c>
      <c r="K190">
        <v>24.29</v>
      </c>
      <c r="L190">
        <v>9000</v>
      </c>
      <c r="M190">
        <v>3000</v>
      </c>
      <c r="N190">
        <v>595.75</v>
      </c>
      <c r="O190" s="18">
        <f t="shared" si="11"/>
        <v>-1.587818581548734E-2</v>
      </c>
      <c r="P190" s="15">
        <v>1.6027397260273971E-2</v>
      </c>
      <c r="Q190" s="17">
        <f t="shared" si="10"/>
        <v>1.6027397260273972E-4</v>
      </c>
      <c r="R190" s="17">
        <f t="shared" si="14"/>
        <v>-1.6038459788090081E-2</v>
      </c>
      <c r="S190" s="15">
        <f t="shared" si="12"/>
        <v>-0.79712847180135504</v>
      </c>
      <c r="T190" s="1" t="b">
        <f t="shared" si="13"/>
        <v>1</v>
      </c>
    </row>
    <row r="191" spans="1:20" x14ac:dyDescent="0.3">
      <c r="A191" t="s">
        <v>14</v>
      </c>
      <c r="B191" s="1">
        <v>43661</v>
      </c>
      <c r="C191" s="1">
        <v>43734</v>
      </c>
      <c r="D191">
        <v>594.79999999999995</v>
      </c>
      <c r="E191">
        <v>594.79999999999995</v>
      </c>
      <c r="F191">
        <v>583.95000000000005</v>
      </c>
      <c r="G191">
        <v>584</v>
      </c>
      <c r="H191">
        <v>584</v>
      </c>
      <c r="I191">
        <v>584</v>
      </c>
      <c r="J191">
        <v>8</v>
      </c>
      <c r="K191">
        <v>47.22</v>
      </c>
      <c r="L191">
        <v>10000</v>
      </c>
      <c r="M191">
        <v>1000</v>
      </c>
      <c r="N191">
        <v>575.6</v>
      </c>
      <c r="O191" s="18">
        <f t="shared" si="11"/>
        <v>-3.359258646367691E-2</v>
      </c>
      <c r="P191" s="15">
        <v>1.5945205479452055E-2</v>
      </c>
      <c r="Q191" s="17">
        <f t="shared" si="10"/>
        <v>1.5945205479452054E-4</v>
      </c>
      <c r="R191" s="17">
        <f t="shared" si="14"/>
        <v>-3.3752038518471431E-2</v>
      </c>
      <c r="S191" s="15">
        <f t="shared" si="12"/>
        <v>-1.6775121327042037</v>
      </c>
      <c r="T191" s="1" t="b">
        <f t="shared" si="13"/>
        <v>1</v>
      </c>
    </row>
    <row r="192" spans="1:20" x14ac:dyDescent="0.3">
      <c r="A192" t="s">
        <v>14</v>
      </c>
      <c r="B192" s="1">
        <v>43662</v>
      </c>
      <c r="C192" s="1">
        <v>43734</v>
      </c>
      <c r="D192">
        <v>587.1</v>
      </c>
      <c r="E192">
        <v>587.1</v>
      </c>
      <c r="F192">
        <v>583</v>
      </c>
      <c r="G192">
        <v>585</v>
      </c>
      <c r="H192">
        <v>585</v>
      </c>
      <c r="I192">
        <v>588.9</v>
      </c>
      <c r="J192">
        <v>4</v>
      </c>
      <c r="K192">
        <v>23.39</v>
      </c>
      <c r="L192">
        <v>11000</v>
      </c>
      <c r="M192">
        <v>1000</v>
      </c>
      <c r="N192">
        <v>581.1</v>
      </c>
      <c r="O192" s="18">
        <f t="shared" si="11"/>
        <v>8.3904109589040699E-3</v>
      </c>
      <c r="P192" s="15">
        <v>1.6E-2</v>
      </c>
      <c r="Q192" s="17">
        <f t="shared" si="10"/>
        <v>1.6000000000000001E-4</v>
      </c>
      <c r="R192" s="17">
        <f t="shared" si="14"/>
        <v>8.2304109589040695E-3</v>
      </c>
      <c r="S192" s="15">
        <f t="shared" si="12"/>
        <v>0.40906015893372749</v>
      </c>
      <c r="T192" s="1" t="b">
        <f t="shared" si="13"/>
        <v>1</v>
      </c>
    </row>
    <row r="193" spans="1:20" x14ac:dyDescent="0.3">
      <c r="A193" t="s">
        <v>14</v>
      </c>
      <c r="B193" s="1">
        <v>43663</v>
      </c>
      <c r="C193" s="1">
        <v>43734</v>
      </c>
      <c r="D193">
        <v>581.35</v>
      </c>
      <c r="E193">
        <v>581.35</v>
      </c>
      <c r="F193">
        <v>576.04999999999995</v>
      </c>
      <c r="G193">
        <v>576.04999999999995</v>
      </c>
      <c r="H193">
        <v>576.04999999999995</v>
      </c>
      <c r="I193">
        <v>580.70000000000005</v>
      </c>
      <c r="J193">
        <v>7</v>
      </c>
      <c r="K193">
        <v>40.49</v>
      </c>
      <c r="L193">
        <v>14000</v>
      </c>
      <c r="M193">
        <v>3000</v>
      </c>
      <c r="N193">
        <v>573.15</v>
      </c>
      <c r="O193" s="18">
        <f t="shared" si="11"/>
        <v>-1.3924265579894604E-2</v>
      </c>
      <c r="P193" s="15">
        <v>1.589041095890411E-2</v>
      </c>
      <c r="Q193" s="17">
        <f t="shared" si="10"/>
        <v>1.589041095890411E-4</v>
      </c>
      <c r="R193" s="17">
        <f t="shared" si="14"/>
        <v>-1.4083169689483645E-2</v>
      </c>
      <c r="S193" s="15">
        <f t="shared" si="12"/>
        <v>-0.69994847890778089</v>
      </c>
      <c r="T193" s="1" t="b">
        <f t="shared" si="13"/>
        <v>1</v>
      </c>
    </row>
    <row r="194" spans="1:20" x14ac:dyDescent="0.3">
      <c r="A194" t="s">
        <v>14</v>
      </c>
      <c r="B194" s="1">
        <v>43664</v>
      </c>
      <c r="C194" s="1">
        <v>43734</v>
      </c>
      <c r="D194">
        <v>580.70000000000005</v>
      </c>
      <c r="E194">
        <v>584</v>
      </c>
      <c r="F194">
        <v>570</v>
      </c>
      <c r="G194">
        <v>577.75</v>
      </c>
      <c r="H194">
        <v>576</v>
      </c>
      <c r="I194">
        <v>577.75</v>
      </c>
      <c r="J194">
        <v>19</v>
      </c>
      <c r="K194">
        <v>109.48</v>
      </c>
      <c r="L194">
        <v>14000</v>
      </c>
      <c r="M194">
        <v>0</v>
      </c>
      <c r="N194">
        <v>569.9</v>
      </c>
      <c r="O194" s="18">
        <f t="shared" si="11"/>
        <v>-5.0800757706217416E-3</v>
      </c>
      <c r="P194" s="15">
        <v>1.5616438356164384E-2</v>
      </c>
      <c r="Q194" s="17">
        <f t="shared" si="10"/>
        <v>1.5616438356164385E-4</v>
      </c>
      <c r="R194" s="17">
        <f t="shared" si="14"/>
        <v>-5.2362401541833853E-3</v>
      </c>
      <c r="S194" s="15">
        <f t="shared" si="12"/>
        <v>-0.26024669246535825</v>
      </c>
      <c r="T194" s="1" t="b">
        <f t="shared" si="13"/>
        <v>1</v>
      </c>
    </row>
    <row r="195" spans="1:20" x14ac:dyDescent="0.3">
      <c r="A195" t="s">
        <v>14</v>
      </c>
      <c r="B195" s="1">
        <v>43665</v>
      </c>
      <c r="C195" s="1">
        <v>43734</v>
      </c>
      <c r="D195">
        <v>580.65</v>
      </c>
      <c r="E195">
        <v>580.65</v>
      </c>
      <c r="F195">
        <v>556.20000000000005</v>
      </c>
      <c r="G195">
        <v>558.20000000000005</v>
      </c>
      <c r="H195">
        <v>557.70000000000005</v>
      </c>
      <c r="I195">
        <v>558.20000000000005</v>
      </c>
      <c r="J195">
        <v>39</v>
      </c>
      <c r="K195">
        <v>221.17</v>
      </c>
      <c r="L195">
        <v>32000</v>
      </c>
      <c r="M195">
        <v>18000</v>
      </c>
      <c r="N195">
        <v>552.4</v>
      </c>
      <c r="O195" s="18">
        <f t="shared" si="11"/>
        <v>-3.3838165296408401E-2</v>
      </c>
      <c r="P195" s="15">
        <v>1.5698630136986302E-2</v>
      </c>
      <c r="Q195" s="17">
        <f t="shared" ref="Q195:Q242" si="15">P195/100</f>
        <v>1.5698630136986303E-4</v>
      </c>
      <c r="R195" s="17">
        <f t="shared" si="14"/>
        <v>-3.3995151597778266E-2</v>
      </c>
      <c r="S195" s="15">
        <f t="shared" si="12"/>
        <v>-1.6895951107422</v>
      </c>
      <c r="T195" s="1" t="b">
        <f t="shared" si="13"/>
        <v>1</v>
      </c>
    </row>
    <row r="196" spans="1:20" x14ac:dyDescent="0.3">
      <c r="A196" t="s">
        <v>14</v>
      </c>
      <c r="B196" s="1">
        <v>43668</v>
      </c>
      <c r="C196" s="1">
        <v>43734</v>
      </c>
      <c r="D196">
        <v>554</v>
      </c>
      <c r="E196">
        <v>580.5</v>
      </c>
      <c r="F196">
        <v>554</v>
      </c>
      <c r="G196">
        <v>576.1</v>
      </c>
      <c r="H196">
        <v>575</v>
      </c>
      <c r="I196">
        <v>576.1</v>
      </c>
      <c r="J196">
        <v>44</v>
      </c>
      <c r="K196">
        <v>252.34</v>
      </c>
      <c r="L196">
        <v>47000</v>
      </c>
      <c r="M196">
        <v>15000</v>
      </c>
      <c r="N196">
        <v>570.15</v>
      </c>
      <c r="O196" s="18">
        <f t="shared" ref="O196:O242" si="16">(I196-I195)/I195</f>
        <v>3.2067359369401603E-2</v>
      </c>
      <c r="P196" s="15">
        <v>1.580821917808219E-2</v>
      </c>
      <c r="Q196" s="17">
        <f t="shared" si="15"/>
        <v>1.5808219178082189E-4</v>
      </c>
      <c r="R196" s="17">
        <f t="shared" si="14"/>
        <v>3.1909277177620779E-2</v>
      </c>
      <c r="S196" s="15">
        <f t="shared" ref="S196:S242" si="17">R196/(_xlfn.STDEV.S($O$3:$O$242))</f>
        <v>1.5859249384888532</v>
      </c>
      <c r="T196" s="1" t="b">
        <f t="shared" ref="T196:T242" si="18">N195&lt;I195</f>
        <v>1</v>
      </c>
    </row>
    <row r="197" spans="1:20" x14ac:dyDescent="0.3">
      <c r="A197" t="s">
        <v>14</v>
      </c>
      <c r="B197" s="1">
        <v>43669</v>
      </c>
      <c r="C197" s="1">
        <v>43734</v>
      </c>
      <c r="D197">
        <v>576.1</v>
      </c>
      <c r="E197">
        <v>579.54999999999995</v>
      </c>
      <c r="F197">
        <v>568.5</v>
      </c>
      <c r="G197">
        <v>569.20000000000005</v>
      </c>
      <c r="H197">
        <v>568.5</v>
      </c>
      <c r="I197">
        <v>569.20000000000005</v>
      </c>
      <c r="J197">
        <v>42</v>
      </c>
      <c r="K197">
        <v>240.15</v>
      </c>
      <c r="L197">
        <v>63000</v>
      </c>
      <c r="M197">
        <v>16000</v>
      </c>
      <c r="N197">
        <v>561.75</v>
      </c>
      <c r="O197" s="18">
        <f t="shared" si="16"/>
        <v>-1.197708731123065E-2</v>
      </c>
      <c r="P197" s="15">
        <v>1.5780821917808219E-2</v>
      </c>
      <c r="Q197" s="17">
        <f t="shared" si="15"/>
        <v>1.5780821917808218E-4</v>
      </c>
      <c r="R197" s="17">
        <f t="shared" ref="R197:R242" si="19">O197-Q197</f>
        <v>-1.2134895530408732E-2</v>
      </c>
      <c r="S197" s="15">
        <f t="shared" si="17"/>
        <v>-0.60311718565437833</v>
      </c>
      <c r="T197" s="1" t="b">
        <f t="shared" si="18"/>
        <v>1</v>
      </c>
    </row>
    <row r="198" spans="1:20" x14ac:dyDescent="0.3">
      <c r="A198" t="s">
        <v>14</v>
      </c>
      <c r="B198" s="1">
        <v>43670</v>
      </c>
      <c r="C198" s="1">
        <v>43734</v>
      </c>
      <c r="D198">
        <v>566.70000000000005</v>
      </c>
      <c r="E198">
        <v>569.79999999999995</v>
      </c>
      <c r="F198">
        <v>553.6</v>
      </c>
      <c r="G198">
        <v>555.1</v>
      </c>
      <c r="H198">
        <v>555</v>
      </c>
      <c r="I198">
        <v>555.1</v>
      </c>
      <c r="J198">
        <v>56</v>
      </c>
      <c r="K198">
        <v>314.35000000000002</v>
      </c>
      <c r="L198">
        <v>89000</v>
      </c>
      <c r="M198">
        <v>26000</v>
      </c>
      <c r="N198">
        <v>548.35</v>
      </c>
      <c r="O198" s="18">
        <f t="shared" si="16"/>
        <v>-2.477160927617713E-2</v>
      </c>
      <c r="P198" s="15">
        <v>1.580821917808219E-2</v>
      </c>
      <c r="Q198" s="17">
        <f t="shared" si="15"/>
        <v>1.5808219178082189E-4</v>
      </c>
      <c r="R198" s="17">
        <f t="shared" si="19"/>
        <v>-2.4929691467957951E-2</v>
      </c>
      <c r="S198" s="15">
        <f t="shared" si="17"/>
        <v>-1.2390321218431071</v>
      </c>
      <c r="T198" s="1" t="b">
        <f t="shared" si="18"/>
        <v>1</v>
      </c>
    </row>
    <row r="199" spans="1:20" x14ac:dyDescent="0.3">
      <c r="A199" t="s">
        <v>14</v>
      </c>
      <c r="B199" s="1">
        <v>43671</v>
      </c>
      <c r="C199" s="1">
        <v>43734</v>
      </c>
      <c r="D199">
        <v>560.1</v>
      </c>
      <c r="E199">
        <v>566.35</v>
      </c>
      <c r="F199">
        <v>557.1</v>
      </c>
      <c r="G199">
        <v>560</v>
      </c>
      <c r="H199">
        <v>561.35</v>
      </c>
      <c r="I199">
        <v>560</v>
      </c>
      <c r="J199">
        <v>42</v>
      </c>
      <c r="K199">
        <v>235.94</v>
      </c>
      <c r="L199">
        <v>102000</v>
      </c>
      <c r="M199">
        <v>13000</v>
      </c>
      <c r="N199">
        <v>553.9</v>
      </c>
      <c r="O199" s="18">
        <f t="shared" si="16"/>
        <v>8.827238335435016E-3</v>
      </c>
      <c r="P199" s="15">
        <v>1.5726027397260273E-2</v>
      </c>
      <c r="Q199" s="17">
        <f t="shared" si="15"/>
        <v>1.5726027397260274E-4</v>
      </c>
      <c r="R199" s="17">
        <f t="shared" si="19"/>
        <v>8.6699780614624133E-3</v>
      </c>
      <c r="S199" s="15">
        <f t="shared" si="17"/>
        <v>0.43090711040824986</v>
      </c>
      <c r="T199" s="1" t="b">
        <f t="shared" si="18"/>
        <v>1</v>
      </c>
    </row>
    <row r="200" spans="1:20" x14ac:dyDescent="0.3">
      <c r="A200" t="s">
        <v>14</v>
      </c>
      <c r="B200" s="1">
        <v>43672</v>
      </c>
      <c r="C200" s="1">
        <v>43769</v>
      </c>
      <c r="D200">
        <v>0</v>
      </c>
      <c r="E200">
        <v>0</v>
      </c>
      <c r="F200">
        <v>0</v>
      </c>
      <c r="G200">
        <v>563.9</v>
      </c>
      <c r="H200">
        <v>0</v>
      </c>
      <c r="I200">
        <v>573.5</v>
      </c>
      <c r="J200">
        <v>0</v>
      </c>
      <c r="K200">
        <v>0</v>
      </c>
      <c r="L200">
        <v>0</v>
      </c>
      <c r="M200">
        <v>0</v>
      </c>
      <c r="N200">
        <v>563.45000000000005</v>
      </c>
      <c r="O200" s="18">
        <f t="shared" si="16"/>
        <v>2.4107142857142858E-2</v>
      </c>
      <c r="P200" s="15">
        <v>1.5726027397260273E-2</v>
      </c>
      <c r="Q200" s="17">
        <f t="shared" si="15"/>
        <v>1.5726027397260274E-4</v>
      </c>
      <c r="R200" s="17">
        <f t="shared" si="19"/>
        <v>2.3949882583170254E-2</v>
      </c>
      <c r="S200" s="15">
        <f t="shared" si="17"/>
        <v>1.190334580476436</v>
      </c>
      <c r="T200" s="1" t="b">
        <f t="shared" si="18"/>
        <v>1</v>
      </c>
    </row>
    <row r="201" spans="1:20" x14ac:dyDescent="0.3">
      <c r="A201" t="s">
        <v>14</v>
      </c>
      <c r="B201" s="1">
        <v>43675</v>
      </c>
      <c r="C201" s="1">
        <v>43769</v>
      </c>
      <c r="D201">
        <v>558</v>
      </c>
      <c r="E201">
        <v>559.95000000000005</v>
      </c>
      <c r="F201">
        <v>558</v>
      </c>
      <c r="G201">
        <v>559.95000000000005</v>
      </c>
      <c r="H201">
        <v>559.95000000000005</v>
      </c>
      <c r="I201">
        <v>559.95000000000005</v>
      </c>
      <c r="J201">
        <v>3</v>
      </c>
      <c r="K201">
        <v>16.760000000000002</v>
      </c>
      <c r="L201">
        <v>3000</v>
      </c>
      <c r="M201">
        <v>3000</v>
      </c>
      <c r="N201">
        <v>551.15</v>
      </c>
      <c r="O201" s="18">
        <f t="shared" si="16"/>
        <v>-2.3626852659110645E-2</v>
      </c>
      <c r="P201" s="15">
        <v>1.5753424657534248E-2</v>
      </c>
      <c r="Q201" s="17">
        <f t="shared" si="15"/>
        <v>1.5753424657534247E-4</v>
      </c>
      <c r="R201" s="17">
        <f t="shared" si="19"/>
        <v>-2.3784386905685986E-2</v>
      </c>
      <c r="S201" s="15">
        <f t="shared" si="17"/>
        <v>-1.1821092696781554</v>
      </c>
      <c r="T201" s="1" t="b">
        <f t="shared" si="18"/>
        <v>1</v>
      </c>
    </row>
    <row r="202" spans="1:20" x14ac:dyDescent="0.3">
      <c r="A202" t="s">
        <v>14</v>
      </c>
      <c r="B202" s="1">
        <v>43676</v>
      </c>
      <c r="C202" s="1">
        <v>43769</v>
      </c>
      <c r="D202">
        <v>565.95000000000005</v>
      </c>
      <c r="E202">
        <v>565.95000000000005</v>
      </c>
      <c r="F202">
        <v>565.95000000000005</v>
      </c>
      <c r="G202">
        <v>565.95000000000005</v>
      </c>
      <c r="H202">
        <v>565.95000000000005</v>
      </c>
      <c r="I202">
        <v>561.29999999999995</v>
      </c>
      <c r="J202">
        <v>1</v>
      </c>
      <c r="K202">
        <v>5.66</v>
      </c>
      <c r="L202">
        <v>4000</v>
      </c>
      <c r="M202">
        <v>1000</v>
      </c>
      <c r="N202">
        <v>551.95000000000005</v>
      </c>
      <c r="O202" s="18">
        <f t="shared" si="16"/>
        <v>2.4109295472808448E-3</v>
      </c>
      <c r="P202" s="15">
        <v>1.5726027397260273E-2</v>
      </c>
      <c r="Q202" s="17">
        <f t="shared" si="15"/>
        <v>1.5726027397260274E-4</v>
      </c>
      <c r="R202" s="17">
        <f t="shared" si="19"/>
        <v>2.2536692733082422E-3</v>
      </c>
      <c r="S202" s="15">
        <f t="shared" si="17"/>
        <v>0.11200975452218277</v>
      </c>
      <c r="T202" s="1" t="b">
        <f t="shared" si="18"/>
        <v>1</v>
      </c>
    </row>
    <row r="203" spans="1:20" x14ac:dyDescent="0.3">
      <c r="A203" t="s">
        <v>14</v>
      </c>
      <c r="B203" s="1">
        <v>43677</v>
      </c>
      <c r="C203" s="1">
        <v>43769</v>
      </c>
      <c r="D203">
        <v>572.20000000000005</v>
      </c>
      <c r="E203">
        <v>577.15</v>
      </c>
      <c r="F203">
        <v>572.20000000000005</v>
      </c>
      <c r="G203">
        <v>577.15</v>
      </c>
      <c r="H203">
        <v>577.15</v>
      </c>
      <c r="I203">
        <v>577.15</v>
      </c>
      <c r="J203">
        <v>3</v>
      </c>
      <c r="K203">
        <v>17.27</v>
      </c>
      <c r="L203">
        <v>4000</v>
      </c>
      <c r="M203">
        <v>0</v>
      </c>
      <c r="N203">
        <v>571.25</v>
      </c>
      <c r="O203" s="18">
        <f t="shared" si="16"/>
        <v>2.8238018884731916E-2</v>
      </c>
      <c r="P203" s="15">
        <v>1.5698630136986302E-2</v>
      </c>
      <c r="Q203" s="17">
        <f t="shared" si="15"/>
        <v>1.5698630136986303E-4</v>
      </c>
      <c r="R203" s="17">
        <f t="shared" si="19"/>
        <v>2.8081032583362052E-2</v>
      </c>
      <c r="S203" s="15">
        <f t="shared" si="17"/>
        <v>1.3956571195447092</v>
      </c>
      <c r="T203" s="1" t="b">
        <f t="shared" si="18"/>
        <v>1</v>
      </c>
    </row>
    <row r="204" spans="1:20" x14ac:dyDescent="0.3">
      <c r="A204" t="s">
        <v>14</v>
      </c>
      <c r="B204" s="1">
        <v>43678</v>
      </c>
      <c r="C204" s="1">
        <v>43769</v>
      </c>
      <c r="D204">
        <v>561.85</v>
      </c>
      <c r="E204">
        <v>561.85</v>
      </c>
      <c r="F204">
        <v>556.04999999999995</v>
      </c>
      <c r="G204">
        <v>558.45000000000005</v>
      </c>
      <c r="H204">
        <v>558.45000000000005</v>
      </c>
      <c r="I204">
        <v>558.45000000000005</v>
      </c>
      <c r="J204">
        <v>3</v>
      </c>
      <c r="K204">
        <v>16.760000000000002</v>
      </c>
      <c r="L204">
        <v>3000</v>
      </c>
      <c r="M204">
        <v>-1000</v>
      </c>
      <c r="N204">
        <v>550.6</v>
      </c>
      <c r="O204" s="18">
        <f t="shared" si="16"/>
        <v>-3.2400589101619914E-2</v>
      </c>
      <c r="P204" s="15">
        <v>1.5506849315068493E-2</v>
      </c>
      <c r="Q204" s="17">
        <f t="shared" si="15"/>
        <v>1.5506849315068493E-4</v>
      </c>
      <c r="R204" s="17">
        <f t="shared" si="19"/>
        <v>-3.2555657594770603E-2</v>
      </c>
      <c r="S204" s="15">
        <f t="shared" si="17"/>
        <v>-1.6180507311729848</v>
      </c>
      <c r="T204" s="1" t="b">
        <f t="shared" si="18"/>
        <v>1</v>
      </c>
    </row>
    <row r="205" spans="1:20" x14ac:dyDescent="0.3">
      <c r="A205" t="s">
        <v>14</v>
      </c>
      <c r="B205" s="1">
        <v>43679</v>
      </c>
      <c r="C205" s="1">
        <v>43769</v>
      </c>
      <c r="D205">
        <v>558.5</v>
      </c>
      <c r="E205">
        <v>563.5</v>
      </c>
      <c r="F205">
        <v>558.5</v>
      </c>
      <c r="G205">
        <v>563.5</v>
      </c>
      <c r="H205">
        <v>563.5</v>
      </c>
      <c r="I205">
        <v>557.6</v>
      </c>
      <c r="J205">
        <v>3</v>
      </c>
      <c r="K205">
        <v>16.829999999999998</v>
      </c>
      <c r="L205">
        <v>6000</v>
      </c>
      <c r="M205">
        <v>3000</v>
      </c>
      <c r="N205">
        <v>548.65</v>
      </c>
      <c r="O205" s="18">
        <f t="shared" si="16"/>
        <v>-1.5220700152207408E-3</v>
      </c>
      <c r="P205" s="15">
        <v>1.5479452054794521E-2</v>
      </c>
      <c r="Q205" s="17">
        <f t="shared" si="15"/>
        <v>1.547945205479452E-4</v>
      </c>
      <c r="R205" s="17">
        <f t="shared" si="19"/>
        <v>-1.6768645357686861E-3</v>
      </c>
      <c r="S205" s="15">
        <f t="shared" si="17"/>
        <v>-8.334194694977988E-2</v>
      </c>
      <c r="T205" s="1" t="b">
        <f t="shared" si="18"/>
        <v>1</v>
      </c>
    </row>
    <row r="206" spans="1:20" x14ac:dyDescent="0.3">
      <c r="A206" t="s">
        <v>14</v>
      </c>
      <c r="B206" s="1">
        <v>43682</v>
      </c>
      <c r="C206" s="1">
        <v>43769</v>
      </c>
      <c r="D206">
        <v>545</v>
      </c>
      <c r="E206">
        <v>558.20000000000005</v>
      </c>
      <c r="F206">
        <v>545</v>
      </c>
      <c r="G206">
        <v>554.9</v>
      </c>
      <c r="H206">
        <v>554.9</v>
      </c>
      <c r="I206">
        <v>554.9</v>
      </c>
      <c r="J206">
        <v>4</v>
      </c>
      <c r="K206">
        <v>22.09</v>
      </c>
      <c r="L206">
        <v>6000</v>
      </c>
      <c r="M206">
        <v>0</v>
      </c>
      <c r="N206">
        <v>548.15</v>
      </c>
      <c r="O206" s="18">
        <f t="shared" si="16"/>
        <v>-4.8421807747490051E-3</v>
      </c>
      <c r="P206" s="15">
        <v>1.5287671232876712E-2</v>
      </c>
      <c r="Q206" s="17">
        <f t="shared" si="15"/>
        <v>1.5287671232876713E-4</v>
      </c>
      <c r="R206" s="17">
        <f t="shared" si="19"/>
        <v>-4.995057487077772E-3</v>
      </c>
      <c r="S206" s="15">
        <f t="shared" si="17"/>
        <v>-0.24825965796235458</v>
      </c>
      <c r="T206" s="1" t="b">
        <f t="shared" si="18"/>
        <v>1</v>
      </c>
    </row>
    <row r="207" spans="1:20" x14ac:dyDescent="0.3">
      <c r="A207" t="s">
        <v>14</v>
      </c>
      <c r="B207" s="1">
        <v>43683</v>
      </c>
      <c r="C207" s="1">
        <v>43769</v>
      </c>
      <c r="D207">
        <v>0</v>
      </c>
      <c r="E207">
        <v>0</v>
      </c>
      <c r="F207">
        <v>0</v>
      </c>
      <c r="G207">
        <v>554.9</v>
      </c>
      <c r="H207">
        <v>554.9</v>
      </c>
      <c r="I207">
        <v>570.75</v>
      </c>
      <c r="J207">
        <v>0</v>
      </c>
      <c r="K207">
        <v>0</v>
      </c>
      <c r="L207">
        <v>6000</v>
      </c>
      <c r="M207">
        <v>0</v>
      </c>
      <c r="N207">
        <v>562</v>
      </c>
      <c r="O207" s="18">
        <f t="shared" si="16"/>
        <v>2.8563705172103125E-2</v>
      </c>
      <c r="P207" s="15">
        <v>1.5424657534246575E-2</v>
      </c>
      <c r="Q207" s="17">
        <f t="shared" si="15"/>
        <v>1.5424657534246575E-4</v>
      </c>
      <c r="R207" s="17">
        <f t="shared" si="19"/>
        <v>2.840945859676066E-2</v>
      </c>
      <c r="S207" s="15">
        <f t="shared" si="17"/>
        <v>1.4119802409428532</v>
      </c>
      <c r="T207" s="1" t="b">
        <f t="shared" si="18"/>
        <v>1</v>
      </c>
    </row>
    <row r="208" spans="1:20" x14ac:dyDescent="0.3">
      <c r="A208" t="s">
        <v>14</v>
      </c>
      <c r="B208" s="1">
        <v>43684</v>
      </c>
      <c r="C208" s="1">
        <v>43769</v>
      </c>
      <c r="D208">
        <v>561.15</v>
      </c>
      <c r="E208">
        <v>561.15</v>
      </c>
      <c r="F208">
        <v>561.15</v>
      </c>
      <c r="G208">
        <v>561.15</v>
      </c>
      <c r="H208">
        <v>561.15</v>
      </c>
      <c r="I208">
        <v>563.15</v>
      </c>
      <c r="J208">
        <v>1</v>
      </c>
      <c r="K208">
        <v>5.61</v>
      </c>
      <c r="L208">
        <v>5000</v>
      </c>
      <c r="M208">
        <v>-1000</v>
      </c>
      <c r="N208">
        <v>554.70000000000005</v>
      </c>
      <c r="O208" s="18">
        <f t="shared" si="16"/>
        <v>-1.3315812527376299E-2</v>
      </c>
      <c r="P208" s="15">
        <v>1.5205479452054794E-2</v>
      </c>
      <c r="Q208" s="17">
        <f t="shared" si="15"/>
        <v>1.5205479452054795E-4</v>
      </c>
      <c r="R208" s="17">
        <f t="shared" si="19"/>
        <v>-1.3467867321896847E-2</v>
      </c>
      <c r="S208" s="15">
        <f t="shared" si="17"/>
        <v>-0.66936729826757757</v>
      </c>
      <c r="T208" s="1" t="b">
        <f t="shared" si="18"/>
        <v>1</v>
      </c>
    </row>
    <row r="209" spans="1:20" x14ac:dyDescent="0.3">
      <c r="A209" t="s">
        <v>14</v>
      </c>
      <c r="B209" s="1">
        <v>43685</v>
      </c>
      <c r="C209" s="1">
        <v>43769</v>
      </c>
      <c r="D209">
        <v>581.5</v>
      </c>
      <c r="E209">
        <v>602</v>
      </c>
      <c r="F209">
        <v>581.5</v>
      </c>
      <c r="G209">
        <v>596.95000000000005</v>
      </c>
      <c r="H209">
        <v>596.95000000000005</v>
      </c>
      <c r="I209">
        <v>606.70000000000005</v>
      </c>
      <c r="J209">
        <v>5</v>
      </c>
      <c r="K209">
        <v>29.79</v>
      </c>
      <c r="L209">
        <v>6000</v>
      </c>
      <c r="M209">
        <v>1000</v>
      </c>
      <c r="N209">
        <v>598</v>
      </c>
      <c r="O209" s="18">
        <f t="shared" si="16"/>
        <v>7.7332859806446011E-2</v>
      </c>
      <c r="P209" s="15">
        <v>1.4876712328767123E-2</v>
      </c>
      <c r="Q209" s="17">
        <f t="shared" si="15"/>
        <v>1.4876712328767123E-4</v>
      </c>
      <c r="R209" s="17">
        <f t="shared" si="19"/>
        <v>7.7184092683158345E-2</v>
      </c>
      <c r="S209" s="15">
        <f t="shared" si="17"/>
        <v>3.8361313156509067</v>
      </c>
      <c r="T209" s="1" t="b">
        <f t="shared" si="18"/>
        <v>1</v>
      </c>
    </row>
    <row r="210" spans="1:20" x14ac:dyDescent="0.3">
      <c r="A210" t="s">
        <v>14</v>
      </c>
      <c r="B210" s="1">
        <v>43686</v>
      </c>
      <c r="C210" s="1">
        <v>43769</v>
      </c>
      <c r="D210">
        <v>609</v>
      </c>
      <c r="E210">
        <v>615</v>
      </c>
      <c r="F210">
        <v>609</v>
      </c>
      <c r="G210">
        <v>615</v>
      </c>
      <c r="H210">
        <v>615</v>
      </c>
      <c r="I210">
        <v>607.45000000000005</v>
      </c>
      <c r="J210">
        <v>3</v>
      </c>
      <c r="K210">
        <v>18.329999999999998</v>
      </c>
      <c r="L210">
        <v>7000</v>
      </c>
      <c r="M210">
        <v>1000</v>
      </c>
      <c r="N210">
        <v>598.85</v>
      </c>
      <c r="O210" s="18">
        <f t="shared" si="16"/>
        <v>1.2361958134168452E-3</v>
      </c>
      <c r="P210" s="15">
        <v>1.484931506849315E-2</v>
      </c>
      <c r="Q210" s="17">
        <f t="shared" si="15"/>
        <v>1.4849315068493149E-4</v>
      </c>
      <c r="R210" s="17">
        <f t="shared" si="19"/>
        <v>1.0877026627319137E-3</v>
      </c>
      <c r="S210" s="15">
        <f t="shared" si="17"/>
        <v>5.4059976629526794E-2</v>
      </c>
      <c r="T210" s="1" t="b">
        <f t="shared" si="18"/>
        <v>1</v>
      </c>
    </row>
    <row r="211" spans="1:20" x14ac:dyDescent="0.3">
      <c r="A211" t="s">
        <v>14</v>
      </c>
      <c r="B211" s="1">
        <v>43690</v>
      </c>
      <c r="C211" s="1">
        <v>43769</v>
      </c>
      <c r="D211">
        <v>612.45000000000005</v>
      </c>
      <c r="E211">
        <v>621.54999999999995</v>
      </c>
      <c r="F211">
        <v>612</v>
      </c>
      <c r="G211">
        <v>612.5</v>
      </c>
      <c r="H211">
        <v>612.5</v>
      </c>
      <c r="I211">
        <v>611.04999999999995</v>
      </c>
      <c r="J211">
        <v>6</v>
      </c>
      <c r="K211">
        <v>36.909999999999997</v>
      </c>
      <c r="L211">
        <v>8000</v>
      </c>
      <c r="M211">
        <v>1000</v>
      </c>
      <c r="N211">
        <v>602.79999999999995</v>
      </c>
      <c r="O211" s="18">
        <f t="shared" si="16"/>
        <v>5.926413696600393E-3</v>
      </c>
      <c r="P211" s="15">
        <v>1.4876712328767123E-2</v>
      </c>
      <c r="Q211" s="17">
        <f t="shared" si="15"/>
        <v>1.4876712328767123E-4</v>
      </c>
      <c r="R211" s="17">
        <f t="shared" si="19"/>
        <v>5.7776465733127219E-3</v>
      </c>
      <c r="S211" s="15">
        <f t="shared" si="17"/>
        <v>0.28715516604737201</v>
      </c>
      <c r="T211" s="1" t="b">
        <f t="shared" si="18"/>
        <v>1</v>
      </c>
    </row>
    <row r="212" spans="1:20" x14ac:dyDescent="0.3">
      <c r="A212" t="s">
        <v>14</v>
      </c>
      <c r="B212" s="1">
        <v>43691</v>
      </c>
      <c r="C212" s="1">
        <v>43769</v>
      </c>
      <c r="D212">
        <v>614</v>
      </c>
      <c r="E212">
        <v>614</v>
      </c>
      <c r="F212">
        <v>605.5</v>
      </c>
      <c r="G212">
        <v>611.54999999999995</v>
      </c>
      <c r="H212">
        <v>611.54999999999995</v>
      </c>
      <c r="I212">
        <v>611.54999999999995</v>
      </c>
      <c r="J212">
        <v>5</v>
      </c>
      <c r="K212">
        <v>30.52</v>
      </c>
      <c r="L212">
        <v>9000</v>
      </c>
      <c r="M212">
        <v>1000</v>
      </c>
      <c r="N212">
        <v>605.5</v>
      </c>
      <c r="O212" s="18">
        <f t="shared" si="16"/>
        <v>8.1826364454627286E-4</v>
      </c>
      <c r="P212" s="15">
        <v>1.5013698630136987E-2</v>
      </c>
      <c r="Q212" s="17">
        <f t="shared" si="15"/>
        <v>1.5013698630136985E-4</v>
      </c>
      <c r="R212" s="17">
        <f t="shared" si="19"/>
        <v>6.6812665824490304E-4</v>
      </c>
      <c r="S212" s="15">
        <f t="shared" si="17"/>
        <v>3.3206603944101527E-2</v>
      </c>
      <c r="T212" s="1" t="b">
        <f t="shared" si="18"/>
        <v>1</v>
      </c>
    </row>
    <row r="213" spans="1:20" x14ac:dyDescent="0.3">
      <c r="A213" t="s">
        <v>14</v>
      </c>
      <c r="B213" s="1">
        <v>43693</v>
      </c>
      <c r="C213" s="1">
        <v>43769</v>
      </c>
      <c r="D213">
        <v>607.79999999999995</v>
      </c>
      <c r="E213">
        <v>607.79999999999995</v>
      </c>
      <c r="F213">
        <v>607.79999999999995</v>
      </c>
      <c r="G213">
        <v>607.79999999999995</v>
      </c>
      <c r="H213">
        <v>607.79999999999995</v>
      </c>
      <c r="I213">
        <v>610.15</v>
      </c>
      <c r="J213">
        <v>1</v>
      </c>
      <c r="K213">
        <v>6.08</v>
      </c>
      <c r="L213">
        <v>10000</v>
      </c>
      <c r="M213">
        <v>1000</v>
      </c>
      <c r="N213">
        <v>602.29999999999995</v>
      </c>
      <c r="O213" s="18">
        <f t="shared" si="16"/>
        <v>-2.2892649824216784E-3</v>
      </c>
      <c r="P213" s="15">
        <v>1.5013698630136987E-2</v>
      </c>
      <c r="Q213" s="17">
        <f t="shared" si="15"/>
        <v>1.5013698630136985E-4</v>
      </c>
      <c r="R213" s="17">
        <f t="shared" si="19"/>
        <v>-2.4394019687230483E-3</v>
      </c>
      <c r="S213" s="15">
        <f t="shared" si="17"/>
        <v>-0.12124086658753787</v>
      </c>
      <c r="T213" s="1" t="b">
        <f t="shared" si="18"/>
        <v>1</v>
      </c>
    </row>
    <row r="214" spans="1:20" x14ac:dyDescent="0.3">
      <c r="A214" t="s">
        <v>14</v>
      </c>
      <c r="B214" s="1">
        <v>43696</v>
      </c>
      <c r="C214" s="1">
        <v>43769</v>
      </c>
      <c r="D214">
        <v>615.29999999999995</v>
      </c>
      <c r="E214">
        <v>615.29999999999995</v>
      </c>
      <c r="F214">
        <v>608.79999999999995</v>
      </c>
      <c r="G214">
        <v>609.29999999999995</v>
      </c>
      <c r="H214">
        <v>609.5</v>
      </c>
      <c r="I214">
        <v>609.29999999999995</v>
      </c>
      <c r="J214">
        <v>10</v>
      </c>
      <c r="K214">
        <v>61</v>
      </c>
      <c r="L214">
        <v>8000</v>
      </c>
      <c r="M214">
        <v>-2000</v>
      </c>
      <c r="N214">
        <v>603.79999999999995</v>
      </c>
      <c r="O214" s="18">
        <f t="shared" si="16"/>
        <v>-1.3931000573629809E-3</v>
      </c>
      <c r="P214" s="15">
        <v>1.4986301369863012E-2</v>
      </c>
      <c r="Q214" s="17">
        <f t="shared" si="15"/>
        <v>1.4986301369863012E-4</v>
      </c>
      <c r="R214" s="17">
        <f t="shared" si="19"/>
        <v>-1.5429630710616111E-3</v>
      </c>
      <c r="S214" s="15">
        <f t="shared" si="17"/>
        <v>-7.6686902054934378E-2</v>
      </c>
      <c r="T214" s="1" t="b">
        <f t="shared" si="18"/>
        <v>1</v>
      </c>
    </row>
    <row r="215" spans="1:20" x14ac:dyDescent="0.3">
      <c r="A215" t="s">
        <v>14</v>
      </c>
      <c r="B215" s="1">
        <v>43697</v>
      </c>
      <c r="C215" s="1">
        <v>43769</v>
      </c>
      <c r="D215">
        <v>605.4</v>
      </c>
      <c r="E215">
        <v>605.4</v>
      </c>
      <c r="F215">
        <v>598.54999999999995</v>
      </c>
      <c r="G215">
        <v>604.6</v>
      </c>
      <c r="H215">
        <v>604.6</v>
      </c>
      <c r="I215">
        <v>607.65</v>
      </c>
      <c r="J215">
        <v>6</v>
      </c>
      <c r="K215">
        <v>36.229999999999997</v>
      </c>
      <c r="L215">
        <v>10000</v>
      </c>
      <c r="M215">
        <v>2000</v>
      </c>
      <c r="N215">
        <v>600.25</v>
      </c>
      <c r="O215" s="18">
        <f t="shared" si="16"/>
        <v>-2.7080256031511199E-3</v>
      </c>
      <c r="P215" s="15">
        <v>1.4931506849315069E-2</v>
      </c>
      <c r="Q215" s="17">
        <f t="shared" si="15"/>
        <v>1.4931506849315067E-4</v>
      </c>
      <c r="R215" s="17">
        <f t="shared" si="19"/>
        <v>-2.8573406716442705E-3</v>
      </c>
      <c r="S215" s="15">
        <f t="shared" si="17"/>
        <v>-0.1420128636476064</v>
      </c>
      <c r="T215" s="1" t="b">
        <f t="shared" si="18"/>
        <v>1</v>
      </c>
    </row>
    <row r="216" spans="1:20" x14ac:dyDescent="0.3">
      <c r="A216" t="s">
        <v>14</v>
      </c>
      <c r="B216" s="1">
        <v>43698</v>
      </c>
      <c r="C216" s="1">
        <v>43769</v>
      </c>
      <c r="D216">
        <v>606.20000000000005</v>
      </c>
      <c r="E216">
        <v>606.20000000000005</v>
      </c>
      <c r="F216">
        <v>601.15</v>
      </c>
      <c r="G216">
        <v>601.15</v>
      </c>
      <c r="H216">
        <v>601.15</v>
      </c>
      <c r="I216">
        <v>596.70000000000005</v>
      </c>
      <c r="J216">
        <v>3</v>
      </c>
      <c r="K216">
        <v>18.13</v>
      </c>
      <c r="L216">
        <v>10000</v>
      </c>
      <c r="M216">
        <v>0</v>
      </c>
      <c r="N216">
        <v>589.5</v>
      </c>
      <c r="O216" s="18">
        <f t="shared" si="16"/>
        <v>-1.8020241915576288E-2</v>
      </c>
      <c r="P216" s="15">
        <v>1.4931506849315069E-2</v>
      </c>
      <c r="Q216" s="17">
        <f t="shared" si="15"/>
        <v>1.4931506849315067E-4</v>
      </c>
      <c r="R216" s="17">
        <f t="shared" si="19"/>
        <v>-1.8169556984069437E-2</v>
      </c>
      <c r="S216" s="15">
        <f t="shared" si="17"/>
        <v>-0.90304626400436006</v>
      </c>
      <c r="T216" s="1" t="b">
        <f t="shared" si="18"/>
        <v>1</v>
      </c>
    </row>
    <row r="217" spans="1:20" x14ac:dyDescent="0.3">
      <c r="A217" t="s">
        <v>14</v>
      </c>
      <c r="B217" s="1">
        <v>43699</v>
      </c>
      <c r="C217" s="1">
        <v>43769</v>
      </c>
      <c r="D217">
        <v>594.29999999999995</v>
      </c>
      <c r="E217">
        <v>601</v>
      </c>
      <c r="F217">
        <v>593.70000000000005</v>
      </c>
      <c r="G217">
        <v>593.70000000000005</v>
      </c>
      <c r="H217">
        <v>593.70000000000005</v>
      </c>
      <c r="I217">
        <v>597.9</v>
      </c>
      <c r="J217">
        <v>4</v>
      </c>
      <c r="K217">
        <v>23.88</v>
      </c>
      <c r="L217">
        <v>11000</v>
      </c>
      <c r="M217">
        <v>1000</v>
      </c>
      <c r="N217">
        <v>590.79999999999995</v>
      </c>
      <c r="O217" s="18">
        <f t="shared" si="16"/>
        <v>2.0110608345901321E-3</v>
      </c>
      <c r="P217" s="15">
        <v>1.484931506849315E-2</v>
      </c>
      <c r="Q217" s="17">
        <f t="shared" si="15"/>
        <v>1.4849315068493149E-4</v>
      </c>
      <c r="R217" s="17">
        <f t="shared" si="19"/>
        <v>1.8625676839052006E-3</v>
      </c>
      <c r="S217" s="15">
        <f t="shared" si="17"/>
        <v>9.2571590484047728E-2</v>
      </c>
      <c r="T217" s="1" t="b">
        <f t="shared" si="18"/>
        <v>1</v>
      </c>
    </row>
    <row r="218" spans="1:20" x14ac:dyDescent="0.3">
      <c r="A218" t="s">
        <v>14</v>
      </c>
      <c r="B218" s="1">
        <v>43700</v>
      </c>
      <c r="C218" s="1">
        <v>43769</v>
      </c>
      <c r="D218">
        <v>597.20000000000005</v>
      </c>
      <c r="E218">
        <v>604</v>
      </c>
      <c r="F218">
        <v>596.4</v>
      </c>
      <c r="G218">
        <v>603.9</v>
      </c>
      <c r="H218">
        <v>603.9</v>
      </c>
      <c r="I218">
        <v>605.35</v>
      </c>
      <c r="J218">
        <v>4</v>
      </c>
      <c r="K218">
        <v>24.02</v>
      </c>
      <c r="L218">
        <v>13000</v>
      </c>
      <c r="M218">
        <v>2000</v>
      </c>
      <c r="N218">
        <v>598.25</v>
      </c>
      <c r="O218" s="18">
        <f t="shared" si="16"/>
        <v>1.2460277638401147E-2</v>
      </c>
      <c r="P218" s="15">
        <v>1.4821917808219178E-2</v>
      </c>
      <c r="Q218" s="17">
        <f t="shared" si="15"/>
        <v>1.4821917808219179E-4</v>
      </c>
      <c r="R218" s="17">
        <f t="shared" si="19"/>
        <v>1.2312058460318956E-2</v>
      </c>
      <c r="S218" s="15">
        <f t="shared" si="17"/>
        <v>0.61192237127974969</v>
      </c>
      <c r="T218" s="1" t="b">
        <f t="shared" si="18"/>
        <v>1</v>
      </c>
    </row>
    <row r="219" spans="1:20" x14ac:dyDescent="0.3">
      <c r="A219" t="s">
        <v>14</v>
      </c>
      <c r="B219" s="1">
        <v>43703</v>
      </c>
      <c r="C219" s="1">
        <v>43769</v>
      </c>
      <c r="D219">
        <v>603.9</v>
      </c>
      <c r="E219">
        <v>607.65</v>
      </c>
      <c r="F219">
        <v>595.20000000000005</v>
      </c>
      <c r="G219">
        <v>598</v>
      </c>
      <c r="H219">
        <v>598</v>
      </c>
      <c r="I219">
        <v>598</v>
      </c>
      <c r="J219">
        <v>17</v>
      </c>
      <c r="K219">
        <v>102.49</v>
      </c>
      <c r="L219">
        <v>22000</v>
      </c>
      <c r="M219">
        <v>9000</v>
      </c>
      <c r="N219">
        <v>590</v>
      </c>
      <c r="O219" s="18">
        <f t="shared" si="16"/>
        <v>-1.2141736185677744E-2</v>
      </c>
      <c r="P219" s="15">
        <v>1.4958904109589041E-2</v>
      </c>
      <c r="Q219" s="17">
        <f t="shared" si="15"/>
        <v>1.4958904109589041E-4</v>
      </c>
      <c r="R219" s="17">
        <f t="shared" si="19"/>
        <v>-1.2291325226773635E-2</v>
      </c>
      <c r="S219" s="15">
        <f t="shared" si="17"/>
        <v>-0.61089190757002643</v>
      </c>
      <c r="T219" s="1" t="b">
        <f t="shared" si="18"/>
        <v>1</v>
      </c>
    </row>
    <row r="220" spans="1:20" x14ac:dyDescent="0.3">
      <c r="A220" t="s">
        <v>14</v>
      </c>
      <c r="B220" s="1">
        <v>43704</v>
      </c>
      <c r="C220" s="1">
        <v>43769</v>
      </c>
      <c r="D220">
        <v>598.15</v>
      </c>
      <c r="E220">
        <v>600.75</v>
      </c>
      <c r="F220">
        <v>592.5</v>
      </c>
      <c r="G220">
        <v>594.54999999999995</v>
      </c>
      <c r="H220">
        <v>594</v>
      </c>
      <c r="I220">
        <v>594.54999999999995</v>
      </c>
      <c r="J220">
        <v>27</v>
      </c>
      <c r="K220">
        <v>161.19999999999999</v>
      </c>
      <c r="L220">
        <v>30000</v>
      </c>
      <c r="M220">
        <v>8000</v>
      </c>
      <c r="N220">
        <v>590</v>
      </c>
      <c r="O220" s="18">
        <f t="shared" si="16"/>
        <v>-5.769230769230845E-3</v>
      </c>
      <c r="P220" s="15">
        <v>1.4876712328767123E-2</v>
      </c>
      <c r="Q220" s="17">
        <f t="shared" si="15"/>
        <v>1.4876712328767123E-4</v>
      </c>
      <c r="R220" s="17">
        <f t="shared" si="19"/>
        <v>-5.9179978925185161E-3</v>
      </c>
      <c r="S220" s="15">
        <f t="shared" si="17"/>
        <v>-0.29413077555551803</v>
      </c>
      <c r="T220" s="1" t="b">
        <f t="shared" si="18"/>
        <v>1</v>
      </c>
    </row>
    <row r="221" spans="1:20" x14ac:dyDescent="0.3">
      <c r="A221" t="s">
        <v>14</v>
      </c>
      <c r="B221" s="1">
        <v>43705</v>
      </c>
      <c r="C221" s="1">
        <v>43769</v>
      </c>
      <c r="D221">
        <v>602.79999999999995</v>
      </c>
      <c r="E221">
        <v>605.1</v>
      </c>
      <c r="F221">
        <v>593.20000000000005</v>
      </c>
      <c r="G221">
        <v>594.70000000000005</v>
      </c>
      <c r="H221">
        <v>594.35</v>
      </c>
      <c r="I221">
        <v>594.70000000000005</v>
      </c>
      <c r="J221">
        <v>29</v>
      </c>
      <c r="K221">
        <v>173.95</v>
      </c>
      <c r="L221">
        <v>42000</v>
      </c>
      <c r="M221">
        <v>12000</v>
      </c>
      <c r="N221">
        <v>591.1</v>
      </c>
      <c r="O221" s="18">
        <f t="shared" si="16"/>
        <v>2.5229164914656623E-4</v>
      </c>
      <c r="P221" s="15">
        <v>1.4876712328767123E-2</v>
      </c>
      <c r="Q221" s="17">
        <f t="shared" si="15"/>
        <v>1.4876712328767123E-4</v>
      </c>
      <c r="R221" s="17">
        <f t="shared" si="19"/>
        <v>1.03524525858895E-4</v>
      </c>
      <c r="S221" s="15">
        <f t="shared" si="17"/>
        <v>5.1452787974778404E-3</v>
      </c>
      <c r="T221" s="1" t="b">
        <f t="shared" si="18"/>
        <v>1</v>
      </c>
    </row>
    <row r="222" spans="1:20" x14ac:dyDescent="0.3">
      <c r="A222" t="s">
        <v>14</v>
      </c>
      <c r="B222" s="1">
        <v>43706</v>
      </c>
      <c r="C222" s="1">
        <v>43769</v>
      </c>
      <c r="D222">
        <v>598.70000000000005</v>
      </c>
      <c r="E222">
        <v>599.4</v>
      </c>
      <c r="F222">
        <v>589</v>
      </c>
      <c r="G222">
        <v>596.65</v>
      </c>
      <c r="H222">
        <v>597.6</v>
      </c>
      <c r="I222">
        <v>596.65</v>
      </c>
      <c r="J222">
        <v>39</v>
      </c>
      <c r="K222">
        <v>231.6</v>
      </c>
      <c r="L222">
        <v>53000</v>
      </c>
      <c r="M222">
        <v>11000</v>
      </c>
      <c r="N222">
        <v>591.1</v>
      </c>
      <c r="O222" s="18">
        <f t="shared" si="16"/>
        <v>3.2789641836218795E-3</v>
      </c>
      <c r="P222" s="15">
        <v>1.4821917808219178E-2</v>
      </c>
      <c r="Q222" s="17">
        <f t="shared" si="15"/>
        <v>1.4821917808219179E-4</v>
      </c>
      <c r="R222" s="17">
        <f t="shared" si="19"/>
        <v>3.1307450055396875E-3</v>
      </c>
      <c r="S222" s="15">
        <f t="shared" si="17"/>
        <v>0.15560134918433849</v>
      </c>
      <c r="T222" s="1" t="b">
        <f t="shared" si="18"/>
        <v>1</v>
      </c>
    </row>
    <row r="223" spans="1:20" x14ac:dyDescent="0.3">
      <c r="A223" t="s">
        <v>14</v>
      </c>
      <c r="B223" s="1">
        <v>43707</v>
      </c>
      <c r="C223" s="1">
        <v>43797</v>
      </c>
      <c r="D223">
        <v>0</v>
      </c>
      <c r="E223">
        <v>0</v>
      </c>
      <c r="F223">
        <v>0</v>
      </c>
      <c r="G223">
        <v>600.29999999999995</v>
      </c>
      <c r="H223">
        <v>0</v>
      </c>
      <c r="I223">
        <v>609.95000000000005</v>
      </c>
      <c r="J223">
        <v>0</v>
      </c>
      <c r="K223">
        <v>0</v>
      </c>
      <c r="L223">
        <v>0</v>
      </c>
      <c r="M223">
        <v>0</v>
      </c>
      <c r="N223">
        <v>600.70000000000005</v>
      </c>
      <c r="O223" s="18">
        <f t="shared" si="16"/>
        <v>2.229112545043169E-2</v>
      </c>
      <c r="P223" s="15">
        <v>1.484931506849315E-2</v>
      </c>
      <c r="Q223" s="17">
        <f t="shared" si="15"/>
        <v>1.4849315068493149E-4</v>
      </c>
      <c r="R223" s="17">
        <f t="shared" si="19"/>
        <v>2.2142632299746758E-2</v>
      </c>
      <c r="S223" s="15">
        <f t="shared" si="17"/>
        <v>1.1005123235002572</v>
      </c>
      <c r="T223" s="1" t="b">
        <f t="shared" si="18"/>
        <v>1</v>
      </c>
    </row>
    <row r="224" spans="1:20" x14ac:dyDescent="0.3">
      <c r="A224" t="s">
        <v>14</v>
      </c>
      <c r="B224" s="1">
        <v>43711</v>
      </c>
      <c r="C224" s="1">
        <v>43797</v>
      </c>
      <c r="D224">
        <v>0</v>
      </c>
      <c r="E224">
        <v>0</v>
      </c>
      <c r="F224">
        <v>0</v>
      </c>
      <c r="G224">
        <v>600.29999999999995</v>
      </c>
      <c r="H224">
        <v>0</v>
      </c>
      <c r="I224">
        <v>613.85</v>
      </c>
      <c r="J224">
        <v>0</v>
      </c>
      <c r="K224">
        <v>0</v>
      </c>
      <c r="L224">
        <v>0</v>
      </c>
      <c r="M224">
        <v>0</v>
      </c>
      <c r="N224">
        <v>605.04999999999995</v>
      </c>
      <c r="O224" s="18">
        <f t="shared" si="16"/>
        <v>6.3939667185834523E-3</v>
      </c>
      <c r="P224" s="15">
        <v>1.484931506849315E-2</v>
      </c>
      <c r="Q224" s="17">
        <f t="shared" si="15"/>
        <v>1.4849315068493149E-4</v>
      </c>
      <c r="R224" s="17">
        <f t="shared" si="19"/>
        <v>6.2454735678985213E-3</v>
      </c>
      <c r="S224" s="15">
        <f t="shared" si="17"/>
        <v>0.31040666414561974</v>
      </c>
      <c r="T224" s="1" t="b">
        <f t="shared" si="18"/>
        <v>1</v>
      </c>
    </row>
    <row r="225" spans="1:20" x14ac:dyDescent="0.3">
      <c r="A225" t="s">
        <v>14</v>
      </c>
      <c r="B225" s="1">
        <v>43712</v>
      </c>
      <c r="C225" s="1">
        <v>43797</v>
      </c>
      <c r="D225">
        <v>0</v>
      </c>
      <c r="E225">
        <v>0</v>
      </c>
      <c r="F225">
        <v>0</v>
      </c>
      <c r="G225">
        <v>600.29999999999995</v>
      </c>
      <c r="H225">
        <v>0</v>
      </c>
      <c r="I225">
        <v>607.79999999999995</v>
      </c>
      <c r="J225">
        <v>0</v>
      </c>
      <c r="K225">
        <v>0</v>
      </c>
      <c r="L225">
        <v>0</v>
      </c>
      <c r="M225">
        <v>0</v>
      </c>
      <c r="N225">
        <v>599.15</v>
      </c>
      <c r="O225" s="18">
        <f t="shared" si="16"/>
        <v>-9.8558279710027983E-3</v>
      </c>
      <c r="P225" s="15">
        <v>1.4821917808219178E-2</v>
      </c>
      <c r="Q225" s="17">
        <f t="shared" si="15"/>
        <v>1.4821917808219179E-4</v>
      </c>
      <c r="R225" s="17">
        <f t="shared" si="19"/>
        <v>-1.0004047149084989E-2</v>
      </c>
      <c r="S225" s="15">
        <f t="shared" si="17"/>
        <v>-0.49721175980380439</v>
      </c>
      <c r="T225" s="1" t="b">
        <f t="shared" si="18"/>
        <v>1</v>
      </c>
    </row>
    <row r="226" spans="1:20" x14ac:dyDescent="0.3">
      <c r="A226" t="s">
        <v>14</v>
      </c>
      <c r="B226" s="1">
        <v>43713</v>
      </c>
      <c r="C226" s="1">
        <v>43797</v>
      </c>
      <c r="D226">
        <v>0</v>
      </c>
      <c r="E226">
        <v>0</v>
      </c>
      <c r="F226">
        <v>0</v>
      </c>
      <c r="G226">
        <v>600.29999999999995</v>
      </c>
      <c r="H226">
        <v>0</v>
      </c>
      <c r="I226">
        <v>621.79999999999995</v>
      </c>
      <c r="J226">
        <v>0</v>
      </c>
      <c r="K226">
        <v>0</v>
      </c>
      <c r="L226">
        <v>0</v>
      </c>
      <c r="M226">
        <v>0</v>
      </c>
      <c r="N226">
        <v>613.04999999999995</v>
      </c>
      <c r="O226" s="18">
        <f t="shared" si="16"/>
        <v>2.303389272787101E-2</v>
      </c>
      <c r="P226" s="15">
        <v>1.473972602739726E-2</v>
      </c>
      <c r="Q226" s="17">
        <f t="shared" si="15"/>
        <v>1.4739726027397261E-4</v>
      </c>
      <c r="R226" s="17">
        <f t="shared" si="19"/>
        <v>2.2886495467597037E-2</v>
      </c>
      <c r="S226" s="15">
        <f t="shared" si="17"/>
        <v>1.1374831123448399</v>
      </c>
      <c r="T226" s="1" t="b">
        <f t="shared" si="18"/>
        <v>1</v>
      </c>
    </row>
    <row r="227" spans="1:20" x14ac:dyDescent="0.3">
      <c r="A227" t="s">
        <v>14</v>
      </c>
      <c r="B227" s="1">
        <v>43714</v>
      </c>
      <c r="C227" s="1">
        <v>43797</v>
      </c>
      <c r="D227">
        <v>0</v>
      </c>
      <c r="E227">
        <v>0</v>
      </c>
      <c r="F227">
        <v>0</v>
      </c>
      <c r="G227">
        <v>600.29999999999995</v>
      </c>
      <c r="H227">
        <v>0</v>
      </c>
      <c r="I227">
        <v>628.20000000000005</v>
      </c>
      <c r="J227">
        <v>0</v>
      </c>
      <c r="K227">
        <v>0</v>
      </c>
      <c r="L227">
        <v>0</v>
      </c>
      <c r="M227">
        <v>0</v>
      </c>
      <c r="N227">
        <v>619.45000000000005</v>
      </c>
      <c r="O227" s="18">
        <f t="shared" si="16"/>
        <v>1.0292698616918771E-2</v>
      </c>
      <c r="P227" s="15">
        <v>1.4575342465753425E-2</v>
      </c>
      <c r="Q227" s="17">
        <f t="shared" si="15"/>
        <v>1.4575342465753425E-4</v>
      </c>
      <c r="R227" s="17">
        <f t="shared" si="19"/>
        <v>1.0146945192261236E-2</v>
      </c>
      <c r="S227" s="15">
        <f t="shared" si="17"/>
        <v>0.50431394419591613</v>
      </c>
      <c r="T227" s="1" t="b">
        <f t="shared" si="18"/>
        <v>1</v>
      </c>
    </row>
    <row r="228" spans="1:20" x14ac:dyDescent="0.3">
      <c r="A228" t="s">
        <v>14</v>
      </c>
      <c r="B228" s="1">
        <v>43717</v>
      </c>
      <c r="C228" s="1">
        <v>43797</v>
      </c>
      <c r="D228">
        <v>0</v>
      </c>
      <c r="E228">
        <v>0</v>
      </c>
      <c r="F228">
        <v>0</v>
      </c>
      <c r="G228">
        <v>600.29999999999995</v>
      </c>
      <c r="H228">
        <v>0</v>
      </c>
      <c r="I228">
        <v>634.25</v>
      </c>
      <c r="J228">
        <v>0</v>
      </c>
      <c r="K228">
        <v>0</v>
      </c>
      <c r="L228">
        <v>0</v>
      </c>
      <c r="M228">
        <v>0</v>
      </c>
      <c r="N228">
        <v>625.75</v>
      </c>
      <c r="O228" s="18">
        <f t="shared" si="16"/>
        <v>9.6306908627824799E-3</v>
      </c>
      <c r="P228" s="15">
        <v>1.4657534246575342E-2</v>
      </c>
      <c r="Q228" s="17">
        <f t="shared" si="15"/>
        <v>1.4657534246575343E-4</v>
      </c>
      <c r="R228" s="17">
        <f t="shared" si="19"/>
        <v>9.4841155203167268E-3</v>
      </c>
      <c r="S228" s="15">
        <f t="shared" si="17"/>
        <v>0.47137060609221165</v>
      </c>
      <c r="T228" s="1" t="b">
        <f t="shared" si="18"/>
        <v>1</v>
      </c>
    </row>
    <row r="229" spans="1:20" x14ac:dyDescent="0.3">
      <c r="A229" t="s">
        <v>14</v>
      </c>
      <c r="B229" s="1">
        <v>43719</v>
      </c>
      <c r="C229" s="1">
        <v>43797</v>
      </c>
      <c r="D229">
        <v>0</v>
      </c>
      <c r="E229">
        <v>0</v>
      </c>
      <c r="F229">
        <v>0</v>
      </c>
      <c r="G229">
        <v>600.29999999999995</v>
      </c>
      <c r="H229">
        <v>0</v>
      </c>
      <c r="I229">
        <v>636.70000000000005</v>
      </c>
      <c r="J229">
        <v>0</v>
      </c>
      <c r="K229">
        <v>0</v>
      </c>
      <c r="L229">
        <v>0</v>
      </c>
      <c r="M229">
        <v>0</v>
      </c>
      <c r="N229">
        <v>628.4</v>
      </c>
      <c r="O229" s="18">
        <f t="shared" si="16"/>
        <v>3.8628301143083096E-3</v>
      </c>
      <c r="P229" s="15">
        <v>1.473972602739726E-2</v>
      </c>
      <c r="Q229" s="17">
        <f t="shared" si="15"/>
        <v>1.4739726027397261E-4</v>
      </c>
      <c r="R229" s="17">
        <f t="shared" si="19"/>
        <v>3.715432854034337E-3</v>
      </c>
      <c r="S229" s="15">
        <f t="shared" si="17"/>
        <v>0.18466095573692401</v>
      </c>
      <c r="T229" s="1" t="b">
        <f t="shared" si="18"/>
        <v>1</v>
      </c>
    </row>
    <row r="230" spans="1:20" x14ac:dyDescent="0.3">
      <c r="A230" t="s">
        <v>14</v>
      </c>
      <c r="B230" s="1">
        <v>43720</v>
      </c>
      <c r="C230" s="1">
        <v>43797</v>
      </c>
      <c r="D230">
        <v>0</v>
      </c>
      <c r="E230">
        <v>0</v>
      </c>
      <c r="F230">
        <v>0</v>
      </c>
      <c r="G230">
        <v>600.29999999999995</v>
      </c>
      <c r="H230">
        <v>0</v>
      </c>
      <c r="I230">
        <v>636.45000000000005</v>
      </c>
      <c r="J230">
        <v>0</v>
      </c>
      <c r="K230">
        <v>0</v>
      </c>
      <c r="L230">
        <v>0</v>
      </c>
      <c r="M230">
        <v>0</v>
      </c>
      <c r="N230">
        <v>628.25</v>
      </c>
      <c r="O230" s="18">
        <f t="shared" si="16"/>
        <v>-3.9264959949740849E-4</v>
      </c>
      <c r="P230" s="15">
        <v>1.452054794520548E-2</v>
      </c>
      <c r="Q230" s="17">
        <f t="shared" si="15"/>
        <v>1.452054794520548E-4</v>
      </c>
      <c r="R230" s="17">
        <f t="shared" si="19"/>
        <v>-5.3785507894946335E-4</v>
      </c>
      <c r="S230" s="15">
        <f t="shared" si="17"/>
        <v>-2.6731968206321063E-2</v>
      </c>
      <c r="T230" s="1" t="b">
        <f t="shared" si="18"/>
        <v>1</v>
      </c>
    </row>
    <row r="231" spans="1:20" x14ac:dyDescent="0.3">
      <c r="A231" t="s">
        <v>14</v>
      </c>
      <c r="B231" s="1">
        <v>43721</v>
      </c>
      <c r="C231" s="1">
        <v>43797</v>
      </c>
      <c r="D231">
        <v>0</v>
      </c>
      <c r="E231">
        <v>0</v>
      </c>
      <c r="F231">
        <v>0</v>
      </c>
      <c r="G231">
        <v>600.29999999999995</v>
      </c>
      <c r="H231">
        <v>0</v>
      </c>
      <c r="I231">
        <v>637.35</v>
      </c>
      <c r="J231">
        <v>0</v>
      </c>
      <c r="K231">
        <v>0</v>
      </c>
      <c r="L231">
        <v>0</v>
      </c>
      <c r="M231">
        <v>0</v>
      </c>
      <c r="N231">
        <v>629.25</v>
      </c>
      <c r="O231" s="18">
        <f t="shared" si="16"/>
        <v>1.4140938015554673E-3</v>
      </c>
      <c r="P231" s="15">
        <v>1.4602739726027398E-2</v>
      </c>
      <c r="Q231" s="17">
        <f t="shared" si="15"/>
        <v>1.4602739726027398E-4</v>
      </c>
      <c r="R231" s="17">
        <f t="shared" si="19"/>
        <v>1.2680664042951934E-3</v>
      </c>
      <c r="S231" s="15">
        <f t="shared" si="17"/>
        <v>6.3024245990820169E-2</v>
      </c>
      <c r="T231" s="1" t="b">
        <f t="shared" si="18"/>
        <v>1</v>
      </c>
    </row>
    <row r="232" spans="1:20" x14ac:dyDescent="0.3">
      <c r="A232" t="s">
        <v>14</v>
      </c>
      <c r="B232" s="1">
        <v>43724</v>
      </c>
      <c r="C232" s="1">
        <v>43797</v>
      </c>
      <c r="D232">
        <v>640.79999999999995</v>
      </c>
      <c r="E232">
        <v>640.79999999999995</v>
      </c>
      <c r="F232">
        <v>640.79999999999995</v>
      </c>
      <c r="G232">
        <v>640.79999999999995</v>
      </c>
      <c r="H232">
        <v>640.79999999999995</v>
      </c>
      <c r="I232">
        <v>644.45000000000005</v>
      </c>
      <c r="J232">
        <v>1</v>
      </c>
      <c r="K232">
        <v>6.41</v>
      </c>
      <c r="L232">
        <v>1000</v>
      </c>
      <c r="M232">
        <v>1000</v>
      </c>
      <c r="N232">
        <v>636.6</v>
      </c>
      <c r="O232" s="18">
        <f t="shared" si="16"/>
        <v>1.113987604926653E-2</v>
      </c>
      <c r="P232" s="15">
        <v>1.4602739726027398E-2</v>
      </c>
      <c r="Q232" s="17">
        <f t="shared" si="15"/>
        <v>1.4602739726027398E-4</v>
      </c>
      <c r="R232" s="17">
        <f t="shared" si="19"/>
        <v>1.0993848652006257E-2</v>
      </c>
      <c r="S232" s="15">
        <f t="shared" si="17"/>
        <v>0.54640594489607941</v>
      </c>
      <c r="T232" s="1" t="b">
        <f t="shared" si="18"/>
        <v>1</v>
      </c>
    </row>
    <row r="233" spans="1:20" x14ac:dyDescent="0.3">
      <c r="A233" t="s">
        <v>14</v>
      </c>
      <c r="B233" s="1">
        <v>43725</v>
      </c>
      <c r="C233" s="1">
        <v>43797</v>
      </c>
      <c r="D233">
        <v>0</v>
      </c>
      <c r="E233">
        <v>0</v>
      </c>
      <c r="F233">
        <v>0</v>
      </c>
      <c r="G233">
        <v>640.79999999999995</v>
      </c>
      <c r="H233">
        <v>640.79999999999995</v>
      </c>
      <c r="I233">
        <v>624.20000000000005</v>
      </c>
      <c r="J233">
        <v>0</v>
      </c>
      <c r="K233">
        <v>0</v>
      </c>
      <c r="L233">
        <v>1000</v>
      </c>
      <c r="M233">
        <v>0</v>
      </c>
      <c r="N233">
        <v>616.70000000000005</v>
      </c>
      <c r="O233" s="18">
        <f t="shared" si="16"/>
        <v>-3.1422142912561096E-2</v>
      </c>
      <c r="P233" s="15">
        <v>1.4602739726027398E-2</v>
      </c>
      <c r="Q233" s="17">
        <f t="shared" si="15"/>
        <v>1.4602739726027398E-4</v>
      </c>
      <c r="R233" s="17">
        <f t="shared" si="19"/>
        <v>-3.156817030982137E-2</v>
      </c>
      <c r="S233" s="15">
        <f t="shared" si="17"/>
        <v>-1.568971565169814</v>
      </c>
      <c r="T233" s="1" t="b">
        <f t="shared" si="18"/>
        <v>1</v>
      </c>
    </row>
    <row r="234" spans="1:20" x14ac:dyDescent="0.3">
      <c r="A234" t="s">
        <v>14</v>
      </c>
      <c r="B234" s="1">
        <v>43726</v>
      </c>
      <c r="C234" s="1">
        <v>43797</v>
      </c>
      <c r="D234">
        <v>617.70000000000005</v>
      </c>
      <c r="E234">
        <v>624.5</v>
      </c>
      <c r="F234">
        <v>617.70000000000005</v>
      </c>
      <c r="G234">
        <v>624.5</v>
      </c>
      <c r="H234">
        <v>624.5</v>
      </c>
      <c r="I234">
        <v>624.5</v>
      </c>
      <c r="J234">
        <v>5</v>
      </c>
      <c r="K234">
        <v>31.15</v>
      </c>
      <c r="L234">
        <v>4000</v>
      </c>
      <c r="M234">
        <v>3000</v>
      </c>
      <c r="N234">
        <v>618.75</v>
      </c>
      <c r="O234" s="18">
        <f t="shared" si="16"/>
        <v>4.806151874398502E-4</v>
      </c>
      <c r="P234" s="15">
        <v>1.4547945205479451E-2</v>
      </c>
      <c r="Q234" s="17">
        <f t="shared" si="15"/>
        <v>1.4547945205479451E-4</v>
      </c>
      <c r="R234" s="17">
        <f t="shared" si="19"/>
        <v>3.3513573538505566E-4</v>
      </c>
      <c r="S234" s="15">
        <f t="shared" si="17"/>
        <v>1.6656601701361094E-2</v>
      </c>
      <c r="T234" s="1" t="b">
        <f t="shared" si="18"/>
        <v>1</v>
      </c>
    </row>
    <row r="235" spans="1:20" x14ac:dyDescent="0.3">
      <c r="A235" t="s">
        <v>14</v>
      </c>
      <c r="B235" s="1">
        <v>43727</v>
      </c>
      <c r="C235" s="1">
        <v>43797</v>
      </c>
      <c r="D235">
        <v>614</v>
      </c>
      <c r="E235">
        <v>615.45000000000005</v>
      </c>
      <c r="F235">
        <v>611.1</v>
      </c>
      <c r="G235">
        <v>611.1</v>
      </c>
      <c r="H235">
        <v>611.1</v>
      </c>
      <c r="I235">
        <v>613.4</v>
      </c>
      <c r="J235">
        <v>5</v>
      </c>
      <c r="K235">
        <v>30.63</v>
      </c>
      <c r="L235">
        <v>7000</v>
      </c>
      <c r="M235">
        <v>3000</v>
      </c>
      <c r="N235">
        <v>606.20000000000005</v>
      </c>
      <c r="O235" s="18">
        <f t="shared" si="16"/>
        <v>-1.7774219375500437E-2</v>
      </c>
      <c r="P235" s="15">
        <v>1.4547945205479451E-2</v>
      </c>
      <c r="Q235" s="17">
        <f t="shared" si="15"/>
        <v>1.4547945205479451E-4</v>
      </c>
      <c r="R235" s="17">
        <f t="shared" si="19"/>
        <v>-1.791969882755523E-2</v>
      </c>
      <c r="S235" s="15">
        <f t="shared" si="17"/>
        <v>-0.89062804847114707</v>
      </c>
      <c r="T235" s="1" t="b">
        <f t="shared" si="18"/>
        <v>1</v>
      </c>
    </row>
    <row r="236" spans="1:20" x14ac:dyDescent="0.3">
      <c r="A236" t="s">
        <v>14</v>
      </c>
      <c r="B236" s="1">
        <v>43728</v>
      </c>
      <c r="C236" s="1">
        <v>43797</v>
      </c>
      <c r="D236">
        <v>602.9</v>
      </c>
      <c r="E236">
        <v>626</v>
      </c>
      <c r="F236">
        <v>602.9</v>
      </c>
      <c r="G236">
        <v>626</v>
      </c>
      <c r="H236">
        <v>626</v>
      </c>
      <c r="I236">
        <v>626.35</v>
      </c>
      <c r="J236">
        <v>3</v>
      </c>
      <c r="K236">
        <v>18.52</v>
      </c>
      <c r="L236">
        <v>7000</v>
      </c>
      <c r="M236">
        <v>0</v>
      </c>
      <c r="N236">
        <v>619.15</v>
      </c>
      <c r="O236" s="18">
        <f t="shared" si="16"/>
        <v>2.1111835670035939E-2</v>
      </c>
      <c r="P236" s="15">
        <v>1.4575342465753425E-2</v>
      </c>
      <c r="Q236" s="17">
        <f t="shared" si="15"/>
        <v>1.4575342465753425E-4</v>
      </c>
      <c r="R236" s="17">
        <f t="shared" si="19"/>
        <v>2.0966082245378406E-2</v>
      </c>
      <c r="S236" s="15">
        <f t="shared" si="17"/>
        <v>1.0420365372197762</v>
      </c>
      <c r="T236" s="1" t="b">
        <f t="shared" si="18"/>
        <v>1</v>
      </c>
    </row>
    <row r="237" spans="1:20" x14ac:dyDescent="0.3">
      <c r="A237" t="s">
        <v>14</v>
      </c>
      <c r="B237" s="1">
        <v>43731</v>
      </c>
      <c r="C237" s="1">
        <v>43797</v>
      </c>
      <c r="D237">
        <v>619.5</v>
      </c>
      <c r="E237">
        <v>622.75</v>
      </c>
      <c r="F237">
        <v>618.70000000000005</v>
      </c>
      <c r="G237">
        <v>622.75</v>
      </c>
      <c r="H237">
        <v>622.75</v>
      </c>
      <c r="I237">
        <v>622.75</v>
      </c>
      <c r="J237">
        <v>9</v>
      </c>
      <c r="K237">
        <v>55.87</v>
      </c>
      <c r="L237">
        <v>15000</v>
      </c>
      <c r="M237">
        <v>8000</v>
      </c>
      <c r="N237">
        <v>616.95000000000005</v>
      </c>
      <c r="O237" s="18">
        <f t="shared" si="16"/>
        <v>-5.7475852159336194E-3</v>
      </c>
      <c r="P237" s="15">
        <v>1.4630136986301369E-2</v>
      </c>
      <c r="Q237" s="17">
        <f t="shared" si="15"/>
        <v>1.4630136986301369E-4</v>
      </c>
      <c r="R237" s="17">
        <f t="shared" si="19"/>
        <v>-5.8938865857966335E-3</v>
      </c>
      <c r="S237" s="15">
        <f t="shared" si="17"/>
        <v>-0.29293241802404107</v>
      </c>
      <c r="T237" s="1" t="b">
        <f t="shared" si="18"/>
        <v>1</v>
      </c>
    </row>
    <row r="238" spans="1:20" x14ac:dyDescent="0.3">
      <c r="A238" t="s">
        <v>14</v>
      </c>
      <c r="B238" s="1">
        <v>43732</v>
      </c>
      <c r="C238" s="1">
        <v>43797</v>
      </c>
      <c r="D238">
        <v>600</v>
      </c>
      <c r="E238">
        <v>624</v>
      </c>
      <c r="F238">
        <v>593.75</v>
      </c>
      <c r="G238">
        <v>623.70000000000005</v>
      </c>
      <c r="H238">
        <v>623.5</v>
      </c>
      <c r="I238">
        <v>623.70000000000005</v>
      </c>
      <c r="J238">
        <v>26</v>
      </c>
      <c r="K238">
        <v>159.63999999999999</v>
      </c>
      <c r="L238">
        <v>24000</v>
      </c>
      <c r="M238">
        <v>9000</v>
      </c>
      <c r="N238">
        <v>619.04999999999995</v>
      </c>
      <c r="O238" s="18">
        <f t="shared" si="16"/>
        <v>1.5254917703734171E-3</v>
      </c>
      <c r="P238" s="15">
        <v>1.4821917808219178E-2</v>
      </c>
      <c r="Q238" s="17">
        <f t="shared" si="15"/>
        <v>1.4821917808219179E-4</v>
      </c>
      <c r="R238" s="17">
        <f t="shared" si="19"/>
        <v>1.3772725922912253E-3</v>
      </c>
      <c r="S238" s="15">
        <f t="shared" si="17"/>
        <v>6.8451909426006846E-2</v>
      </c>
      <c r="T238" s="1" t="b">
        <f t="shared" si="18"/>
        <v>1</v>
      </c>
    </row>
    <row r="239" spans="1:20" x14ac:dyDescent="0.3">
      <c r="A239" t="s">
        <v>14</v>
      </c>
      <c r="B239" s="1">
        <v>43733</v>
      </c>
      <c r="C239" s="1">
        <v>43797</v>
      </c>
      <c r="D239">
        <v>619.35</v>
      </c>
      <c r="E239">
        <v>619.35</v>
      </c>
      <c r="F239">
        <v>604.4</v>
      </c>
      <c r="G239">
        <v>607.25</v>
      </c>
      <c r="H239">
        <v>607</v>
      </c>
      <c r="I239">
        <v>607.25</v>
      </c>
      <c r="J239">
        <v>22</v>
      </c>
      <c r="K239">
        <v>134.66999999999999</v>
      </c>
      <c r="L239">
        <v>33000</v>
      </c>
      <c r="M239">
        <v>9000</v>
      </c>
      <c r="N239">
        <v>602.20000000000005</v>
      </c>
      <c r="O239" s="18">
        <f t="shared" si="16"/>
        <v>-2.6374859708193112E-2</v>
      </c>
      <c r="P239" s="15">
        <v>1.484931506849315E-2</v>
      </c>
      <c r="Q239" s="17">
        <f t="shared" si="15"/>
        <v>1.4849315068493149E-4</v>
      </c>
      <c r="R239" s="17">
        <f t="shared" si="19"/>
        <v>-2.6523352858878045E-2</v>
      </c>
      <c r="S239" s="15">
        <f t="shared" si="17"/>
        <v>-1.3182387841970757</v>
      </c>
      <c r="T239" s="1" t="b">
        <f t="shared" si="18"/>
        <v>1</v>
      </c>
    </row>
    <row r="240" spans="1:20" x14ac:dyDescent="0.3">
      <c r="A240" t="s">
        <v>14</v>
      </c>
      <c r="B240" s="1">
        <v>43734</v>
      </c>
      <c r="C240" s="1">
        <v>43797</v>
      </c>
      <c r="D240">
        <v>608.15</v>
      </c>
      <c r="E240">
        <v>620</v>
      </c>
      <c r="F240">
        <v>608.15</v>
      </c>
      <c r="G240">
        <v>614</v>
      </c>
      <c r="H240">
        <v>614</v>
      </c>
      <c r="I240">
        <v>614</v>
      </c>
      <c r="J240">
        <v>8</v>
      </c>
      <c r="K240">
        <v>49.14</v>
      </c>
      <c r="L240">
        <v>37000</v>
      </c>
      <c r="M240">
        <v>4000</v>
      </c>
      <c r="N240">
        <v>610.75</v>
      </c>
      <c r="O240" s="18">
        <f t="shared" si="16"/>
        <v>1.1115685467270481E-2</v>
      </c>
      <c r="P240" s="15">
        <v>1.4821917808219178E-2</v>
      </c>
      <c r="Q240" s="17">
        <f t="shared" si="15"/>
        <v>1.4821917808219179E-4</v>
      </c>
      <c r="R240" s="17">
        <f t="shared" si="19"/>
        <v>1.096746628918829E-2</v>
      </c>
      <c r="S240" s="15">
        <f t="shared" si="17"/>
        <v>0.54509471346653715</v>
      </c>
      <c r="T240" s="1" t="b">
        <f t="shared" si="18"/>
        <v>1</v>
      </c>
    </row>
    <row r="241" spans="1:20" x14ac:dyDescent="0.3">
      <c r="A241" t="s">
        <v>14</v>
      </c>
      <c r="B241" s="1">
        <v>43735</v>
      </c>
      <c r="C241" s="1">
        <v>43825</v>
      </c>
      <c r="D241">
        <v>605.9</v>
      </c>
      <c r="E241">
        <v>605.9</v>
      </c>
      <c r="F241">
        <v>605.9</v>
      </c>
      <c r="G241">
        <v>605.9</v>
      </c>
      <c r="H241">
        <v>605.9</v>
      </c>
      <c r="I241">
        <v>606.29999999999995</v>
      </c>
      <c r="J241">
        <v>1</v>
      </c>
      <c r="K241">
        <v>6.06</v>
      </c>
      <c r="L241">
        <v>1000</v>
      </c>
      <c r="M241">
        <v>1000</v>
      </c>
      <c r="N241">
        <v>597.20000000000005</v>
      </c>
      <c r="O241" s="18">
        <f t="shared" si="16"/>
        <v>-1.2540716612377925E-2</v>
      </c>
      <c r="P241" s="15">
        <v>1.4821917808219178E-2</v>
      </c>
      <c r="Q241" s="17">
        <f t="shared" si="15"/>
        <v>1.4821917808219179E-4</v>
      </c>
      <c r="R241" s="17">
        <f t="shared" si="19"/>
        <v>-1.2688935790460116E-2</v>
      </c>
      <c r="S241" s="15">
        <f t="shared" si="17"/>
        <v>-0.6306535745375017</v>
      </c>
      <c r="T241" s="1" t="b">
        <f t="shared" si="18"/>
        <v>1</v>
      </c>
    </row>
    <row r="242" spans="1:20" x14ac:dyDescent="0.3">
      <c r="A242" t="s">
        <v>14</v>
      </c>
      <c r="B242" s="1">
        <v>43738</v>
      </c>
      <c r="C242" s="1">
        <v>43825</v>
      </c>
      <c r="D242">
        <v>0</v>
      </c>
      <c r="E242">
        <v>0</v>
      </c>
      <c r="F242">
        <v>0</v>
      </c>
      <c r="G242">
        <v>605.9</v>
      </c>
      <c r="H242">
        <v>605.9</v>
      </c>
      <c r="I242">
        <v>597.75</v>
      </c>
      <c r="J242">
        <v>0</v>
      </c>
      <c r="K242">
        <v>0</v>
      </c>
      <c r="L242">
        <v>1000</v>
      </c>
      <c r="M242">
        <v>0</v>
      </c>
      <c r="N242">
        <v>589</v>
      </c>
      <c r="O242" s="18">
        <f t="shared" si="16"/>
        <v>-1.4101929737753514E-2</v>
      </c>
      <c r="P242" s="15">
        <v>1.4630136986301369E-2</v>
      </c>
      <c r="Q242" s="17">
        <f t="shared" si="15"/>
        <v>1.4630136986301369E-4</v>
      </c>
      <c r="R242" s="17">
        <f t="shared" si="19"/>
        <v>-1.4248231107616527E-2</v>
      </c>
      <c r="S242" s="15">
        <f t="shared" si="17"/>
        <v>-0.70815220655545275</v>
      </c>
      <c r="T242" s="1" t="b">
        <f t="shared" si="18"/>
        <v>1</v>
      </c>
    </row>
    <row r="243" spans="1:20" x14ac:dyDescent="0.3">
      <c r="T243" s="1"/>
    </row>
    <row r="244" spans="1:20" x14ac:dyDescent="0.3">
      <c r="T244" s="1"/>
    </row>
    <row r="245" spans="1:20" x14ac:dyDescent="0.3">
      <c r="T245" s="1"/>
    </row>
    <row r="246" spans="1:20" x14ac:dyDescent="0.3">
      <c r="I246" s="7">
        <f>AVERAGE(I3:I242)</f>
        <v>713.12437500000067</v>
      </c>
      <c r="J246" s="13">
        <f>AVERAGE(J3:J242)</f>
        <v>7.458333333333333</v>
      </c>
      <c r="K246" s="13"/>
      <c r="L246" s="13">
        <f>AVERAGE(L3:L242)</f>
        <v>12595.833333333334</v>
      </c>
      <c r="M246" t="s">
        <v>18</v>
      </c>
      <c r="N246" s="16">
        <f>AVERAGE(N3:N242)</f>
        <v>703.39604166666675</v>
      </c>
      <c r="O246" s="18">
        <f>AVERAGE(O3:O242)</f>
        <v>-9.2614684908250003E-4</v>
      </c>
      <c r="P246" s="16"/>
      <c r="Q246" s="5"/>
      <c r="R246" s="18">
        <f>AVERAGE(R3:R242)</f>
        <v>-1.097679954105331E-3</v>
      </c>
      <c r="S246" s="16">
        <f>AVERAGE(S3:S242)</f>
        <v>-5.4555858598886113E-2</v>
      </c>
      <c r="T246" s="9">
        <f>COUNTIF(T3:T242,T3)</f>
        <v>238</v>
      </c>
    </row>
    <row r="247" spans="1:20" x14ac:dyDescent="0.3">
      <c r="M247" t="s">
        <v>19</v>
      </c>
      <c r="O247" s="18">
        <f>MAX(O3:O242)</f>
        <v>7.7332859806446011E-2</v>
      </c>
      <c r="P247" s="16"/>
      <c r="Q247" s="5"/>
      <c r="R247" s="18">
        <f>MAX(R3:R242)</f>
        <v>7.7184092683158345E-2</v>
      </c>
      <c r="S247" s="8"/>
      <c r="T247" s="1"/>
    </row>
    <row r="248" spans="1:20" x14ac:dyDescent="0.3">
      <c r="M248" t="s">
        <v>20</v>
      </c>
      <c r="O248" s="18">
        <f>MIN(O3:O242)</f>
        <v>-7.713723093637545E-2</v>
      </c>
      <c r="P248" s="16"/>
      <c r="Q248" s="5"/>
      <c r="R248" s="18">
        <f>MIN(R3:R242)</f>
        <v>-7.7311203539115178E-2</v>
      </c>
      <c r="S248" s="8"/>
      <c r="T248" s="1"/>
    </row>
    <row r="249" spans="1:20" x14ac:dyDescent="0.3">
      <c r="M249" t="s">
        <v>21</v>
      </c>
      <c r="O249" s="18">
        <f>_xlfn.STDEV.S(O3:O242)</f>
        <v>2.0120294727205373E-2</v>
      </c>
      <c r="P249" s="16"/>
      <c r="Q249" s="5"/>
      <c r="R249" s="18">
        <f t="shared" ref="R249" si="20">_xlfn.STDEV.S(R3:R242)</f>
        <v>2.0120309953647979E-2</v>
      </c>
      <c r="S249" s="8"/>
      <c r="T249" s="1"/>
    </row>
  </sheetData>
  <pageMargins left="0.7" right="0.7" top="0.75" bottom="0.75" header="0.3" footer="0.3"/>
  <ignoredErrors>
    <ignoredError sqref="I246:J246 L246" formulaRange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2EF6B-79C3-4D96-A695-1B24206CB775}">
  <dimension ref="A1:T58"/>
  <sheetViews>
    <sheetView topLeftCell="E36" workbookViewId="0">
      <selection activeCell="S55" sqref="S55"/>
    </sheetView>
  </sheetViews>
  <sheetFormatPr defaultRowHeight="14.4" x14ac:dyDescent="0.3"/>
  <cols>
    <col min="15" max="15" width="11.5546875" bestFit="1" customWidth="1"/>
    <col min="18" max="18" width="9.5546875" bestFit="1" customWidth="1"/>
  </cols>
  <sheetData>
    <row r="1" spans="1:20" x14ac:dyDescent="0.3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32</v>
      </c>
      <c r="P1" s="2" t="s">
        <v>27</v>
      </c>
      <c r="Q1" s="3" t="s">
        <v>28</v>
      </c>
      <c r="R1" s="2" t="s">
        <v>30</v>
      </c>
      <c r="S1" s="6" t="s">
        <v>23</v>
      </c>
      <c r="T1" s="2"/>
    </row>
    <row r="2" spans="1:20" x14ac:dyDescent="0.3">
      <c r="A2" t="s">
        <v>14</v>
      </c>
      <c r="B2" s="1">
        <v>43381</v>
      </c>
      <c r="C2" s="1">
        <v>43461</v>
      </c>
      <c r="D2">
        <v>752.65</v>
      </c>
      <c r="E2">
        <v>752.65</v>
      </c>
      <c r="F2">
        <v>752.65</v>
      </c>
      <c r="G2">
        <v>736.85</v>
      </c>
      <c r="H2">
        <v>752.65</v>
      </c>
      <c r="I2">
        <v>736.85</v>
      </c>
      <c r="J2">
        <v>2</v>
      </c>
      <c r="K2">
        <v>14.9</v>
      </c>
      <c r="L2">
        <v>5000</v>
      </c>
      <c r="M2">
        <v>2000</v>
      </c>
      <c r="N2">
        <v>736.4</v>
      </c>
      <c r="O2" s="5"/>
      <c r="P2" s="11">
        <v>0.13250000000000001</v>
      </c>
      <c r="Q2" s="17">
        <f>P2/100</f>
        <v>1.325E-3</v>
      </c>
      <c r="R2" s="4"/>
      <c r="S2" s="7"/>
      <c r="T2" s="1"/>
    </row>
    <row r="3" spans="1:20" x14ac:dyDescent="0.3">
      <c r="A3" t="s">
        <v>14</v>
      </c>
      <c r="B3" s="1">
        <v>43388</v>
      </c>
      <c r="C3" s="1">
        <v>43461</v>
      </c>
      <c r="D3">
        <v>754.65</v>
      </c>
      <c r="E3">
        <v>754.65</v>
      </c>
      <c r="F3">
        <v>754.65</v>
      </c>
      <c r="G3">
        <v>754.65</v>
      </c>
      <c r="H3">
        <v>754.65</v>
      </c>
      <c r="I3">
        <v>764.05</v>
      </c>
      <c r="J3">
        <v>1</v>
      </c>
      <c r="K3">
        <v>7.55</v>
      </c>
      <c r="L3">
        <v>7000</v>
      </c>
      <c r="M3">
        <v>0</v>
      </c>
      <c r="N3">
        <v>752.75</v>
      </c>
      <c r="O3" s="18">
        <f>(I3-I2)/I2</f>
        <v>3.6913890208319103E-2</v>
      </c>
      <c r="P3" s="11">
        <v>0.13365384615384615</v>
      </c>
      <c r="Q3" s="17">
        <f t="shared" ref="Q3:Q53" si="0">P3/100</f>
        <v>1.3365384615384615E-3</v>
      </c>
      <c r="R3" s="17">
        <f>(O3-Q3)</f>
        <v>3.5577351746780644E-2</v>
      </c>
      <c r="S3" s="15">
        <f>R3/(_xlfn.STDEV.S($O$3:$O$53))</f>
        <v>0.90132519429825542</v>
      </c>
      <c r="T3" s="1"/>
    </row>
    <row r="4" spans="1:20" x14ac:dyDescent="0.3">
      <c r="A4" t="s">
        <v>14</v>
      </c>
      <c r="B4" s="1">
        <v>43395</v>
      </c>
      <c r="C4" s="1">
        <v>43461</v>
      </c>
      <c r="D4">
        <v>758.3</v>
      </c>
      <c r="E4">
        <v>778.55</v>
      </c>
      <c r="F4">
        <v>750.15</v>
      </c>
      <c r="G4">
        <v>762.1</v>
      </c>
      <c r="H4">
        <v>762.1</v>
      </c>
      <c r="I4">
        <v>762.1</v>
      </c>
      <c r="J4">
        <v>27</v>
      </c>
      <c r="K4">
        <v>205.64</v>
      </c>
      <c r="L4">
        <v>43000</v>
      </c>
      <c r="M4">
        <v>23000</v>
      </c>
      <c r="N4">
        <v>759</v>
      </c>
      <c r="O4" s="18">
        <f t="shared" ref="O4:O53" si="1">(I4-I3)/I3</f>
        <v>-2.5521889928668698E-3</v>
      </c>
      <c r="P4" s="11">
        <v>0.13365384615384615</v>
      </c>
      <c r="Q4" s="17">
        <f t="shared" si="0"/>
        <v>1.3365384615384615E-3</v>
      </c>
      <c r="R4" s="17">
        <f t="shared" ref="R4:R53" si="2">(O4-Q4)</f>
        <v>-3.8887274544053313E-3</v>
      </c>
      <c r="S4" s="15">
        <f t="shared" ref="S4:S53" si="3">R4/(_xlfn.STDEV.S($O$3:$O$53))</f>
        <v>-9.8517957529877423E-2</v>
      </c>
      <c r="T4" s="1"/>
    </row>
    <row r="5" spans="1:20" x14ac:dyDescent="0.3">
      <c r="A5" t="s">
        <v>14</v>
      </c>
      <c r="B5" s="1">
        <v>43402</v>
      </c>
      <c r="C5" s="1">
        <v>43496</v>
      </c>
      <c r="D5">
        <v>0</v>
      </c>
      <c r="E5">
        <v>0</v>
      </c>
      <c r="F5">
        <v>0</v>
      </c>
      <c r="G5">
        <v>735.65</v>
      </c>
      <c r="H5">
        <v>0</v>
      </c>
      <c r="I5">
        <v>788.15</v>
      </c>
      <c r="J5">
        <v>0</v>
      </c>
      <c r="K5">
        <v>0</v>
      </c>
      <c r="L5">
        <v>0</v>
      </c>
      <c r="M5">
        <v>0</v>
      </c>
      <c r="N5">
        <v>773.05</v>
      </c>
      <c r="O5" s="18">
        <f t="shared" si="1"/>
        <v>3.4181865896863867E-2</v>
      </c>
      <c r="P5" s="11">
        <v>0.13384615384615384</v>
      </c>
      <c r="Q5" s="17">
        <f t="shared" si="0"/>
        <v>1.3384615384615384E-3</v>
      </c>
      <c r="R5" s="17">
        <f t="shared" si="2"/>
        <v>3.2843404358402328E-2</v>
      </c>
      <c r="S5" s="15">
        <f t="shared" si="3"/>
        <v>0.8320627129710928</v>
      </c>
      <c r="T5" s="1"/>
    </row>
    <row r="6" spans="1:20" x14ac:dyDescent="0.3">
      <c r="A6" t="s">
        <v>14</v>
      </c>
      <c r="B6" s="1">
        <v>43409</v>
      </c>
      <c r="C6" s="1">
        <v>43496</v>
      </c>
      <c r="D6">
        <v>0</v>
      </c>
      <c r="E6">
        <v>0</v>
      </c>
      <c r="F6">
        <v>0</v>
      </c>
      <c r="G6">
        <v>796.1</v>
      </c>
      <c r="H6">
        <v>796.1</v>
      </c>
      <c r="I6">
        <v>793.3</v>
      </c>
      <c r="J6">
        <v>0</v>
      </c>
      <c r="K6">
        <v>0</v>
      </c>
      <c r="L6">
        <v>2000</v>
      </c>
      <c r="M6">
        <v>0</v>
      </c>
      <c r="N6">
        <v>779.15</v>
      </c>
      <c r="O6" s="18">
        <f t="shared" si="1"/>
        <v>6.5342891581551448E-3</v>
      </c>
      <c r="P6" s="11">
        <v>0.13365384615384615</v>
      </c>
      <c r="Q6" s="17">
        <f t="shared" si="0"/>
        <v>1.3365384615384615E-3</v>
      </c>
      <c r="R6" s="17">
        <f t="shared" si="2"/>
        <v>5.1977506966166837E-3</v>
      </c>
      <c r="S6" s="15">
        <f t="shared" si="3"/>
        <v>0.13168106749164807</v>
      </c>
      <c r="T6" s="1"/>
    </row>
    <row r="7" spans="1:20" x14ac:dyDescent="0.3">
      <c r="A7" t="s">
        <v>14</v>
      </c>
      <c r="B7" s="1">
        <v>43416</v>
      </c>
      <c r="C7" s="1">
        <v>43496</v>
      </c>
      <c r="D7">
        <v>0</v>
      </c>
      <c r="E7">
        <v>0</v>
      </c>
      <c r="F7">
        <v>0</v>
      </c>
      <c r="G7">
        <v>796.1</v>
      </c>
      <c r="H7">
        <v>796.1</v>
      </c>
      <c r="I7">
        <v>809.3</v>
      </c>
      <c r="J7">
        <v>0</v>
      </c>
      <c r="K7">
        <v>0</v>
      </c>
      <c r="L7">
        <v>2000</v>
      </c>
      <c r="M7">
        <v>0</v>
      </c>
      <c r="N7">
        <v>795.95</v>
      </c>
      <c r="O7" s="18">
        <f t="shared" si="1"/>
        <v>2.0168914660279844E-2</v>
      </c>
      <c r="P7" s="11">
        <v>0.13115384615384615</v>
      </c>
      <c r="Q7" s="17">
        <f t="shared" si="0"/>
        <v>1.3115384615384614E-3</v>
      </c>
      <c r="R7" s="17">
        <f t="shared" si="2"/>
        <v>1.8857376198741383E-2</v>
      </c>
      <c r="S7" s="15">
        <f t="shared" si="3"/>
        <v>0.4777373084781073</v>
      </c>
      <c r="T7" s="1"/>
    </row>
    <row r="8" spans="1:20" x14ac:dyDescent="0.3">
      <c r="A8" t="s">
        <v>14</v>
      </c>
      <c r="B8" s="1">
        <v>43423</v>
      </c>
      <c r="C8" s="1">
        <v>43496</v>
      </c>
      <c r="D8">
        <v>0</v>
      </c>
      <c r="E8">
        <v>0</v>
      </c>
      <c r="F8">
        <v>0</v>
      </c>
      <c r="G8">
        <v>781.4</v>
      </c>
      <c r="H8">
        <v>789.1</v>
      </c>
      <c r="I8">
        <v>806.1</v>
      </c>
      <c r="J8">
        <v>0</v>
      </c>
      <c r="K8">
        <v>0</v>
      </c>
      <c r="L8">
        <v>8000</v>
      </c>
      <c r="M8">
        <v>0</v>
      </c>
      <c r="N8">
        <v>794</v>
      </c>
      <c r="O8" s="18">
        <f t="shared" si="1"/>
        <v>-3.9540343506733371E-3</v>
      </c>
      <c r="P8" s="11">
        <v>0.13038461538461538</v>
      </c>
      <c r="Q8" s="17">
        <f t="shared" si="0"/>
        <v>1.3038461538461537E-3</v>
      </c>
      <c r="R8" s="17">
        <f t="shared" si="2"/>
        <v>-5.2578805045194908E-3</v>
      </c>
      <c r="S8" s="15">
        <f t="shared" si="3"/>
        <v>-0.13320441052113643</v>
      </c>
      <c r="T8" s="1"/>
    </row>
    <row r="9" spans="1:20" x14ac:dyDescent="0.3">
      <c r="A9" t="s">
        <v>14</v>
      </c>
      <c r="B9" s="1">
        <v>43430</v>
      </c>
      <c r="C9" s="1">
        <v>43496</v>
      </c>
      <c r="D9">
        <v>791.1</v>
      </c>
      <c r="E9">
        <v>804.2</v>
      </c>
      <c r="F9">
        <v>791.1</v>
      </c>
      <c r="G9">
        <v>800.7</v>
      </c>
      <c r="H9">
        <v>804.2</v>
      </c>
      <c r="I9">
        <v>800.7</v>
      </c>
      <c r="J9">
        <v>15</v>
      </c>
      <c r="K9">
        <v>119.62</v>
      </c>
      <c r="L9">
        <v>24000</v>
      </c>
      <c r="M9">
        <v>8000</v>
      </c>
      <c r="N9">
        <v>796.35</v>
      </c>
      <c r="O9" s="18">
        <f t="shared" si="1"/>
        <v>-6.6989207294380062E-3</v>
      </c>
      <c r="P9" s="11">
        <v>0.12980769230769232</v>
      </c>
      <c r="Q9" s="17">
        <f t="shared" si="0"/>
        <v>1.2980769230769233E-3</v>
      </c>
      <c r="R9" s="17">
        <f t="shared" si="2"/>
        <v>-7.9969976525149297E-3</v>
      </c>
      <c r="S9" s="15">
        <f t="shared" si="3"/>
        <v>-0.20259786378304412</v>
      </c>
      <c r="T9" s="1"/>
    </row>
    <row r="10" spans="1:20" x14ac:dyDescent="0.3">
      <c r="A10" t="s">
        <v>14</v>
      </c>
      <c r="B10" s="1">
        <v>43437</v>
      </c>
      <c r="C10" s="1">
        <v>43524</v>
      </c>
      <c r="D10">
        <v>0</v>
      </c>
      <c r="E10">
        <v>0</v>
      </c>
      <c r="F10">
        <v>0</v>
      </c>
      <c r="G10">
        <v>807.75</v>
      </c>
      <c r="H10">
        <v>807.75</v>
      </c>
      <c r="I10">
        <v>819.35</v>
      </c>
      <c r="J10">
        <v>0</v>
      </c>
      <c r="K10">
        <v>0</v>
      </c>
      <c r="L10">
        <v>1000</v>
      </c>
      <c r="M10">
        <v>0</v>
      </c>
      <c r="N10">
        <v>804.85</v>
      </c>
      <c r="O10" s="18">
        <f t="shared" si="1"/>
        <v>2.3292119395528884E-2</v>
      </c>
      <c r="P10" s="11">
        <v>0.12865384615384617</v>
      </c>
      <c r="Q10" s="17">
        <f t="shared" si="0"/>
        <v>1.2865384615384618E-3</v>
      </c>
      <c r="R10" s="17">
        <f t="shared" si="2"/>
        <v>2.2005580933990423E-2</v>
      </c>
      <c r="S10" s="15">
        <f t="shared" si="3"/>
        <v>0.55749468516216016</v>
      </c>
      <c r="T10" s="1"/>
    </row>
    <row r="11" spans="1:20" x14ac:dyDescent="0.3">
      <c r="A11" t="s">
        <v>14</v>
      </c>
      <c r="B11" s="1">
        <v>43444</v>
      </c>
      <c r="C11" s="1">
        <v>43524</v>
      </c>
      <c r="D11">
        <v>755</v>
      </c>
      <c r="E11">
        <v>755</v>
      </c>
      <c r="F11">
        <v>735</v>
      </c>
      <c r="G11">
        <v>740.15</v>
      </c>
      <c r="H11">
        <v>740.15</v>
      </c>
      <c r="I11">
        <v>740.15</v>
      </c>
      <c r="J11">
        <v>4</v>
      </c>
      <c r="K11">
        <v>29.72</v>
      </c>
      <c r="L11">
        <v>4000</v>
      </c>
      <c r="M11">
        <v>2000</v>
      </c>
      <c r="N11">
        <v>733.3</v>
      </c>
      <c r="O11" s="18">
        <f t="shared" si="1"/>
        <v>-9.6661988161347467E-2</v>
      </c>
      <c r="P11" s="11">
        <v>0.12846153846153846</v>
      </c>
      <c r="Q11" s="17">
        <f t="shared" si="0"/>
        <v>1.2846153846153847E-3</v>
      </c>
      <c r="R11" s="17">
        <f t="shared" si="2"/>
        <v>-9.7946603545962851E-2</v>
      </c>
      <c r="S11" s="15">
        <f t="shared" si="3"/>
        <v>-2.4814028345970884</v>
      </c>
      <c r="T11" s="1"/>
    </row>
    <row r="12" spans="1:20" x14ac:dyDescent="0.3">
      <c r="A12" t="s">
        <v>14</v>
      </c>
      <c r="B12" s="1">
        <v>43451</v>
      </c>
      <c r="C12" s="1">
        <v>43524</v>
      </c>
      <c r="D12">
        <v>745.4</v>
      </c>
      <c r="E12">
        <v>750.55</v>
      </c>
      <c r="F12">
        <v>745.4</v>
      </c>
      <c r="G12">
        <v>750.55</v>
      </c>
      <c r="H12">
        <v>750.55</v>
      </c>
      <c r="I12">
        <v>756.9</v>
      </c>
      <c r="J12">
        <v>3</v>
      </c>
      <c r="K12">
        <v>22.42</v>
      </c>
      <c r="L12">
        <v>14000</v>
      </c>
      <c r="M12">
        <v>0</v>
      </c>
      <c r="N12">
        <v>745.65</v>
      </c>
      <c r="O12" s="18">
        <f t="shared" si="1"/>
        <v>2.263054786191988E-2</v>
      </c>
      <c r="P12" s="11">
        <v>0.1275</v>
      </c>
      <c r="Q12" s="17">
        <f t="shared" si="0"/>
        <v>1.2750000000000001E-3</v>
      </c>
      <c r="R12" s="17">
        <f t="shared" si="2"/>
        <v>2.1355547861919878E-2</v>
      </c>
      <c r="S12" s="15">
        <f t="shared" si="3"/>
        <v>0.54102659082072868</v>
      </c>
      <c r="T12" s="1"/>
    </row>
    <row r="13" spans="1:20" x14ac:dyDescent="0.3">
      <c r="A13" t="s">
        <v>14</v>
      </c>
      <c r="B13" s="1">
        <v>43458</v>
      </c>
      <c r="C13" s="1">
        <v>43524</v>
      </c>
      <c r="D13">
        <v>742.55</v>
      </c>
      <c r="E13">
        <v>742.55</v>
      </c>
      <c r="F13">
        <v>722.5</v>
      </c>
      <c r="G13">
        <v>720.5</v>
      </c>
      <c r="H13">
        <v>724.75</v>
      </c>
      <c r="I13">
        <v>720.5</v>
      </c>
      <c r="J13">
        <v>17</v>
      </c>
      <c r="K13">
        <v>123.64</v>
      </c>
      <c r="L13">
        <v>23000</v>
      </c>
      <c r="M13">
        <v>6000</v>
      </c>
      <c r="N13">
        <v>715.4</v>
      </c>
      <c r="O13" s="18">
        <f t="shared" si="1"/>
        <v>-4.8090897080195504E-2</v>
      </c>
      <c r="P13" s="11">
        <v>0.12826923076923077</v>
      </c>
      <c r="Q13" s="17">
        <f t="shared" si="0"/>
        <v>1.2826923076923078E-3</v>
      </c>
      <c r="R13" s="17">
        <f t="shared" si="2"/>
        <v>-4.9373589387887815E-2</v>
      </c>
      <c r="S13" s="15">
        <f t="shared" si="3"/>
        <v>-1.250842400102677</v>
      </c>
      <c r="T13" s="1"/>
    </row>
    <row r="14" spans="1:20" x14ac:dyDescent="0.3">
      <c r="A14" t="s">
        <v>14</v>
      </c>
      <c r="B14" s="1">
        <v>43465</v>
      </c>
      <c r="C14" s="1">
        <v>43552</v>
      </c>
      <c r="D14">
        <v>0</v>
      </c>
      <c r="E14">
        <v>0</v>
      </c>
      <c r="F14">
        <v>0</v>
      </c>
      <c r="G14">
        <v>725.25</v>
      </c>
      <c r="H14">
        <v>0</v>
      </c>
      <c r="I14">
        <v>746.15</v>
      </c>
      <c r="J14">
        <v>0</v>
      </c>
      <c r="K14">
        <v>0</v>
      </c>
      <c r="L14">
        <v>0</v>
      </c>
      <c r="M14">
        <v>0</v>
      </c>
      <c r="N14">
        <v>732.95</v>
      </c>
      <c r="O14" s="18">
        <f t="shared" si="1"/>
        <v>3.560027758501038E-2</v>
      </c>
      <c r="P14" s="11">
        <v>0.12711538461538463</v>
      </c>
      <c r="Q14" s="17">
        <f t="shared" si="0"/>
        <v>1.2711538461538463E-3</v>
      </c>
      <c r="R14" s="17">
        <f t="shared" si="2"/>
        <v>3.4329123738856535E-2</v>
      </c>
      <c r="S14" s="15">
        <f t="shared" si="3"/>
        <v>0.86970228543819594</v>
      </c>
      <c r="T14" s="1"/>
    </row>
    <row r="15" spans="1:20" x14ac:dyDescent="0.3">
      <c r="A15" t="s">
        <v>14</v>
      </c>
      <c r="B15" s="1">
        <v>43472</v>
      </c>
      <c r="C15" s="1">
        <v>43552</v>
      </c>
      <c r="D15">
        <v>732.35</v>
      </c>
      <c r="E15">
        <v>732.35</v>
      </c>
      <c r="F15">
        <v>732.35</v>
      </c>
      <c r="G15">
        <v>732.35</v>
      </c>
      <c r="H15">
        <v>732.35</v>
      </c>
      <c r="I15">
        <v>736.85</v>
      </c>
      <c r="J15">
        <v>1</v>
      </c>
      <c r="K15">
        <v>7.32</v>
      </c>
      <c r="L15">
        <v>1000</v>
      </c>
      <c r="M15">
        <v>1000</v>
      </c>
      <c r="N15">
        <v>724.75</v>
      </c>
      <c r="O15" s="18">
        <f t="shared" si="1"/>
        <v>-1.2463981773101863E-2</v>
      </c>
      <c r="P15" s="11">
        <v>0.1275</v>
      </c>
      <c r="Q15" s="17">
        <f t="shared" si="0"/>
        <v>1.2750000000000001E-3</v>
      </c>
      <c r="R15" s="17">
        <f t="shared" si="2"/>
        <v>-1.3738981773101863E-2</v>
      </c>
      <c r="S15" s="15">
        <f t="shared" si="3"/>
        <v>-0.34806667186018919</v>
      </c>
      <c r="T15" s="1"/>
    </row>
    <row r="16" spans="1:20" x14ac:dyDescent="0.3">
      <c r="A16" t="s">
        <v>14</v>
      </c>
      <c r="B16" s="1">
        <v>43479</v>
      </c>
      <c r="C16" s="1">
        <v>43552</v>
      </c>
      <c r="D16">
        <v>0</v>
      </c>
      <c r="E16">
        <v>0</v>
      </c>
      <c r="F16">
        <v>0</v>
      </c>
      <c r="G16">
        <v>742.25</v>
      </c>
      <c r="H16">
        <v>742.25</v>
      </c>
      <c r="I16">
        <v>782.05</v>
      </c>
      <c r="J16">
        <v>0</v>
      </c>
      <c r="K16">
        <v>0</v>
      </c>
      <c r="L16">
        <v>0</v>
      </c>
      <c r="M16">
        <v>0</v>
      </c>
      <c r="N16">
        <v>770.2</v>
      </c>
      <c r="O16" s="18">
        <f t="shared" si="1"/>
        <v>6.1342199905000921E-2</v>
      </c>
      <c r="P16" s="11">
        <v>0.12692307692307692</v>
      </c>
      <c r="Q16" s="17">
        <f t="shared" si="0"/>
        <v>1.2692307692307692E-3</v>
      </c>
      <c r="R16" s="17">
        <f t="shared" si="2"/>
        <v>6.0072969135770149E-2</v>
      </c>
      <c r="S16" s="15">
        <f t="shared" si="3"/>
        <v>1.5219030624804917</v>
      </c>
      <c r="T16" s="1"/>
    </row>
    <row r="17" spans="1:20" x14ac:dyDescent="0.3">
      <c r="A17" t="s">
        <v>14</v>
      </c>
      <c r="B17" s="1">
        <v>43486</v>
      </c>
      <c r="C17" s="1">
        <v>43552</v>
      </c>
      <c r="D17">
        <v>0</v>
      </c>
      <c r="E17">
        <v>0</v>
      </c>
      <c r="F17">
        <v>0</v>
      </c>
      <c r="G17">
        <v>742.25</v>
      </c>
      <c r="H17">
        <v>742.25</v>
      </c>
      <c r="I17">
        <v>787</v>
      </c>
      <c r="J17">
        <v>0</v>
      </c>
      <c r="K17">
        <v>0</v>
      </c>
      <c r="L17">
        <v>0</v>
      </c>
      <c r="M17">
        <v>0</v>
      </c>
      <c r="N17">
        <v>776.2</v>
      </c>
      <c r="O17" s="18">
        <f t="shared" si="1"/>
        <v>6.3295185729813257E-3</v>
      </c>
      <c r="P17" s="11">
        <v>0.12653846153846154</v>
      </c>
      <c r="Q17" s="17">
        <f t="shared" si="0"/>
        <v>1.2653846153846155E-3</v>
      </c>
      <c r="R17" s="17">
        <f t="shared" si="2"/>
        <v>5.0641339575967104E-3</v>
      </c>
      <c r="S17" s="15">
        <f t="shared" si="3"/>
        <v>0.12829598885746968</v>
      </c>
      <c r="T17" s="1"/>
    </row>
    <row r="18" spans="1:20" x14ac:dyDescent="0.3">
      <c r="A18" t="s">
        <v>14</v>
      </c>
      <c r="B18" s="1">
        <v>43493</v>
      </c>
      <c r="C18" s="1">
        <v>43552</v>
      </c>
      <c r="D18">
        <v>773</v>
      </c>
      <c r="E18">
        <v>773</v>
      </c>
      <c r="F18">
        <v>753.15</v>
      </c>
      <c r="G18">
        <v>754.6</v>
      </c>
      <c r="H18">
        <v>759.8</v>
      </c>
      <c r="I18">
        <v>754.6</v>
      </c>
      <c r="J18">
        <v>13</v>
      </c>
      <c r="K18">
        <v>98.88</v>
      </c>
      <c r="L18">
        <v>16000</v>
      </c>
      <c r="M18">
        <v>6000</v>
      </c>
      <c r="N18">
        <v>755.6</v>
      </c>
      <c r="O18" s="18">
        <f t="shared" si="1"/>
        <v>-4.1168996188055883E-2</v>
      </c>
      <c r="P18" s="11">
        <v>0.12596153846153846</v>
      </c>
      <c r="Q18" s="17">
        <f t="shared" si="0"/>
        <v>1.2596153846153846E-3</v>
      </c>
      <c r="R18" s="17">
        <f t="shared" si="2"/>
        <v>-4.242861157267127E-2</v>
      </c>
      <c r="S18" s="15">
        <f t="shared" si="3"/>
        <v>-1.0748966601485064</v>
      </c>
      <c r="T18" s="1"/>
    </row>
    <row r="19" spans="1:20" x14ac:dyDescent="0.3">
      <c r="A19" t="s">
        <v>14</v>
      </c>
      <c r="B19" s="1">
        <v>43500</v>
      </c>
      <c r="C19" s="1">
        <v>43580</v>
      </c>
      <c r="D19">
        <v>0</v>
      </c>
      <c r="E19">
        <v>0</v>
      </c>
      <c r="F19">
        <v>0</v>
      </c>
      <c r="G19">
        <v>801.7</v>
      </c>
      <c r="H19">
        <v>0</v>
      </c>
      <c r="I19">
        <v>776.8</v>
      </c>
      <c r="J19">
        <v>0</v>
      </c>
      <c r="K19">
        <v>0</v>
      </c>
      <c r="L19">
        <v>0</v>
      </c>
      <c r="M19">
        <v>0</v>
      </c>
      <c r="N19">
        <v>763.95</v>
      </c>
      <c r="O19" s="18">
        <f t="shared" si="1"/>
        <v>2.9419560031804837E-2</v>
      </c>
      <c r="P19" s="11">
        <v>0.12269230769230768</v>
      </c>
      <c r="Q19" s="17">
        <f t="shared" si="0"/>
        <v>1.2269230769230768E-3</v>
      </c>
      <c r="R19" s="17">
        <f t="shared" si="2"/>
        <v>2.8192636954881761E-2</v>
      </c>
      <c r="S19" s="15">
        <f t="shared" si="3"/>
        <v>0.71423905191139947</v>
      </c>
      <c r="T19" s="1"/>
    </row>
    <row r="20" spans="1:20" x14ac:dyDescent="0.3">
      <c r="A20" t="s">
        <v>14</v>
      </c>
      <c r="B20" s="1">
        <v>43507</v>
      </c>
      <c r="C20" s="1">
        <v>43580</v>
      </c>
      <c r="D20">
        <v>0</v>
      </c>
      <c r="E20">
        <v>0</v>
      </c>
      <c r="F20">
        <v>0</v>
      </c>
      <c r="G20">
        <v>792.5</v>
      </c>
      <c r="H20">
        <v>792.5</v>
      </c>
      <c r="I20">
        <v>774.65</v>
      </c>
      <c r="J20">
        <v>0</v>
      </c>
      <c r="K20">
        <v>0</v>
      </c>
      <c r="L20">
        <v>2000</v>
      </c>
      <c r="M20">
        <v>0</v>
      </c>
      <c r="N20">
        <v>763.15</v>
      </c>
      <c r="O20" s="18">
        <f t="shared" si="1"/>
        <v>-2.7677651905252025E-3</v>
      </c>
      <c r="P20" s="11">
        <v>0.1225</v>
      </c>
      <c r="Q20" s="17">
        <f t="shared" si="0"/>
        <v>1.225E-3</v>
      </c>
      <c r="R20" s="17">
        <f t="shared" si="2"/>
        <v>-3.9927651905252021E-3</v>
      </c>
      <c r="S20" s="15">
        <f t="shared" si="3"/>
        <v>-0.10115367458352457</v>
      </c>
      <c r="T20" s="1"/>
    </row>
    <row r="21" spans="1:20" x14ac:dyDescent="0.3">
      <c r="A21" t="s">
        <v>14</v>
      </c>
      <c r="B21" s="1">
        <v>43514</v>
      </c>
      <c r="C21" s="1">
        <v>43580</v>
      </c>
      <c r="D21">
        <v>725</v>
      </c>
      <c r="E21">
        <v>725</v>
      </c>
      <c r="F21">
        <v>725</v>
      </c>
      <c r="G21">
        <v>725</v>
      </c>
      <c r="H21">
        <v>725</v>
      </c>
      <c r="I21">
        <v>725</v>
      </c>
      <c r="J21">
        <v>1</v>
      </c>
      <c r="K21">
        <v>7.25</v>
      </c>
      <c r="L21">
        <v>11000</v>
      </c>
      <c r="M21">
        <v>0</v>
      </c>
      <c r="N21">
        <v>716.75</v>
      </c>
      <c r="O21" s="18">
        <f t="shared" si="1"/>
        <v>-6.4093461563286616E-2</v>
      </c>
      <c r="P21" s="11">
        <v>0.12365384615384614</v>
      </c>
      <c r="Q21" s="17">
        <f t="shared" si="0"/>
        <v>1.2365384615384614E-3</v>
      </c>
      <c r="R21" s="17">
        <f t="shared" si="2"/>
        <v>-6.5330000024825072E-2</v>
      </c>
      <c r="S21" s="15">
        <f t="shared" si="3"/>
        <v>-1.6550859486389062</v>
      </c>
      <c r="T21" s="1"/>
    </row>
    <row r="22" spans="1:20" x14ac:dyDescent="0.3">
      <c r="A22" t="s">
        <v>14</v>
      </c>
      <c r="B22" s="1">
        <v>43521</v>
      </c>
      <c r="C22" s="1">
        <v>43580</v>
      </c>
      <c r="D22">
        <v>726.8</v>
      </c>
      <c r="E22">
        <v>726.8</v>
      </c>
      <c r="F22">
        <v>715</v>
      </c>
      <c r="G22">
        <v>716.9</v>
      </c>
      <c r="H22">
        <v>716</v>
      </c>
      <c r="I22">
        <v>716.9</v>
      </c>
      <c r="J22">
        <v>24</v>
      </c>
      <c r="K22">
        <v>173.03</v>
      </c>
      <c r="L22">
        <v>21000</v>
      </c>
      <c r="M22">
        <v>8000</v>
      </c>
      <c r="N22">
        <v>708.85</v>
      </c>
      <c r="O22" s="18">
        <f t="shared" si="1"/>
        <v>-1.117241379310348E-2</v>
      </c>
      <c r="P22" s="11">
        <v>0.12346153846153846</v>
      </c>
      <c r="Q22" s="17">
        <f t="shared" si="0"/>
        <v>1.2346153846153846E-3</v>
      </c>
      <c r="R22" s="17">
        <f t="shared" si="2"/>
        <v>-1.2407029177718864E-2</v>
      </c>
      <c r="S22" s="15">
        <f t="shared" si="3"/>
        <v>-0.3143226641449921</v>
      </c>
      <c r="T22" s="1"/>
    </row>
    <row r="23" spans="1:20" x14ac:dyDescent="0.3">
      <c r="A23" t="s">
        <v>14</v>
      </c>
      <c r="B23" s="1">
        <v>43529</v>
      </c>
      <c r="C23" s="1">
        <v>43615</v>
      </c>
      <c r="D23">
        <v>0</v>
      </c>
      <c r="E23">
        <v>0</v>
      </c>
      <c r="F23">
        <v>0</v>
      </c>
      <c r="G23">
        <v>730</v>
      </c>
      <c r="H23">
        <v>730</v>
      </c>
      <c r="I23">
        <v>749.25</v>
      </c>
      <c r="J23">
        <v>0</v>
      </c>
      <c r="K23">
        <v>0</v>
      </c>
      <c r="L23">
        <v>1000</v>
      </c>
      <c r="M23">
        <v>0</v>
      </c>
      <c r="N23">
        <v>736.1</v>
      </c>
      <c r="O23" s="18">
        <f t="shared" si="1"/>
        <v>4.5124843074347921E-2</v>
      </c>
      <c r="P23" s="11">
        <v>0.12326923076923077</v>
      </c>
      <c r="Q23" s="17">
        <f t="shared" si="0"/>
        <v>1.2326923076923077E-3</v>
      </c>
      <c r="R23" s="17">
        <f t="shared" si="2"/>
        <v>4.3892150766655612E-2</v>
      </c>
      <c r="S23" s="15">
        <f t="shared" si="3"/>
        <v>1.1119743144317658</v>
      </c>
      <c r="T23" s="1"/>
    </row>
    <row r="24" spans="1:20" x14ac:dyDescent="0.3">
      <c r="A24" t="s">
        <v>14</v>
      </c>
      <c r="B24" s="1">
        <v>43535</v>
      </c>
      <c r="C24" s="1">
        <v>43615</v>
      </c>
      <c r="D24">
        <v>0</v>
      </c>
      <c r="E24">
        <v>0</v>
      </c>
      <c r="F24">
        <v>0</v>
      </c>
      <c r="G24">
        <v>742.05</v>
      </c>
      <c r="H24">
        <v>742.05</v>
      </c>
      <c r="I24">
        <v>763.25</v>
      </c>
      <c r="J24">
        <v>0</v>
      </c>
      <c r="K24">
        <v>0</v>
      </c>
      <c r="L24">
        <v>5000</v>
      </c>
      <c r="M24">
        <v>0</v>
      </c>
      <c r="N24">
        <v>750.75</v>
      </c>
      <c r="O24" s="18">
        <f t="shared" si="1"/>
        <v>1.8685352018685351E-2</v>
      </c>
      <c r="P24" s="11">
        <v>0.12153846153846154</v>
      </c>
      <c r="Q24" s="17">
        <f t="shared" si="0"/>
        <v>1.2153846153846154E-3</v>
      </c>
      <c r="R24" s="17">
        <f t="shared" si="2"/>
        <v>1.7469967403300736E-2</v>
      </c>
      <c r="S24" s="15">
        <f t="shared" si="3"/>
        <v>0.44258836003972879</v>
      </c>
      <c r="T24" s="1"/>
    </row>
    <row r="25" spans="1:20" x14ac:dyDescent="0.3">
      <c r="A25" t="s">
        <v>14</v>
      </c>
      <c r="B25" s="1">
        <v>43542</v>
      </c>
      <c r="C25" s="1">
        <v>43615</v>
      </c>
      <c r="D25">
        <v>0</v>
      </c>
      <c r="E25">
        <v>0</v>
      </c>
      <c r="F25">
        <v>0</v>
      </c>
      <c r="G25">
        <v>778.55</v>
      </c>
      <c r="H25">
        <v>778.55</v>
      </c>
      <c r="I25">
        <v>789.1</v>
      </c>
      <c r="J25">
        <v>0</v>
      </c>
      <c r="K25">
        <v>0</v>
      </c>
      <c r="L25">
        <v>8000</v>
      </c>
      <c r="M25">
        <v>0</v>
      </c>
      <c r="N25">
        <v>777.35</v>
      </c>
      <c r="O25" s="18">
        <f t="shared" si="1"/>
        <v>3.3868326236488729E-2</v>
      </c>
      <c r="P25" s="11">
        <v>0.12076923076923077</v>
      </c>
      <c r="Q25" s="17">
        <f t="shared" si="0"/>
        <v>1.2076923076923076E-3</v>
      </c>
      <c r="R25" s="17">
        <f t="shared" si="2"/>
        <v>3.2660633928796423E-2</v>
      </c>
      <c r="S25" s="15">
        <f t="shared" si="3"/>
        <v>0.82743236290600042</v>
      </c>
      <c r="T25" s="1"/>
    </row>
    <row r="26" spans="1:20" x14ac:dyDescent="0.3">
      <c r="A26" t="s">
        <v>14</v>
      </c>
      <c r="B26" s="1">
        <v>43549</v>
      </c>
      <c r="C26" s="1">
        <v>43615</v>
      </c>
      <c r="D26">
        <v>771</v>
      </c>
      <c r="E26">
        <v>783.1</v>
      </c>
      <c r="F26">
        <v>771</v>
      </c>
      <c r="G26">
        <v>783.1</v>
      </c>
      <c r="H26">
        <v>783.1</v>
      </c>
      <c r="I26">
        <v>783.1</v>
      </c>
      <c r="J26">
        <v>4</v>
      </c>
      <c r="K26">
        <v>31.15</v>
      </c>
      <c r="L26">
        <v>11000</v>
      </c>
      <c r="M26">
        <v>3000</v>
      </c>
      <c r="N26">
        <v>775.85</v>
      </c>
      <c r="O26" s="18">
        <f t="shared" si="1"/>
        <v>-7.603599036877455E-3</v>
      </c>
      <c r="P26" s="11">
        <v>0.11769230769230769</v>
      </c>
      <c r="Q26" s="17">
        <f t="shared" si="0"/>
        <v>1.1769230769230769E-3</v>
      </c>
      <c r="R26" s="17">
        <f t="shared" si="2"/>
        <v>-8.7805221138005322E-3</v>
      </c>
      <c r="S26" s="15">
        <f t="shared" si="3"/>
        <v>-0.22244786111651865</v>
      </c>
      <c r="T26" s="1"/>
    </row>
    <row r="27" spans="1:20" x14ac:dyDescent="0.3">
      <c r="A27" t="s">
        <v>14</v>
      </c>
      <c r="B27" s="1">
        <v>43556</v>
      </c>
      <c r="C27" s="1">
        <v>43643</v>
      </c>
      <c r="D27">
        <v>0</v>
      </c>
      <c r="E27">
        <v>0</v>
      </c>
      <c r="F27">
        <v>0</v>
      </c>
      <c r="G27">
        <v>807.2</v>
      </c>
      <c r="H27">
        <v>807.2</v>
      </c>
      <c r="I27">
        <v>807.3</v>
      </c>
      <c r="J27">
        <v>0</v>
      </c>
      <c r="K27">
        <v>0</v>
      </c>
      <c r="L27">
        <v>1000</v>
      </c>
      <c r="M27">
        <v>0</v>
      </c>
      <c r="N27">
        <v>792.35</v>
      </c>
      <c r="O27" s="18">
        <f t="shared" si="1"/>
        <v>3.0902822117226319E-2</v>
      </c>
      <c r="P27" s="11">
        <v>0.11942307692307692</v>
      </c>
      <c r="Q27" s="17">
        <f t="shared" si="0"/>
        <v>1.1942307692307693E-3</v>
      </c>
      <c r="R27" s="17">
        <f t="shared" si="2"/>
        <v>2.9708591347995549E-2</v>
      </c>
      <c r="S27" s="15">
        <f t="shared" si="3"/>
        <v>0.7526446054682131</v>
      </c>
      <c r="T27" s="1"/>
    </row>
    <row r="28" spans="1:20" x14ac:dyDescent="0.3">
      <c r="A28" t="s">
        <v>14</v>
      </c>
      <c r="B28" s="1">
        <v>43563</v>
      </c>
      <c r="C28" s="1">
        <v>43643</v>
      </c>
      <c r="D28">
        <v>804</v>
      </c>
      <c r="E28">
        <v>804</v>
      </c>
      <c r="F28">
        <v>802</v>
      </c>
      <c r="G28">
        <v>802</v>
      </c>
      <c r="H28">
        <v>802</v>
      </c>
      <c r="I28">
        <v>794</v>
      </c>
      <c r="J28">
        <v>2</v>
      </c>
      <c r="K28">
        <v>16.059999999999999</v>
      </c>
      <c r="L28">
        <v>4000</v>
      </c>
      <c r="M28">
        <v>0</v>
      </c>
      <c r="N28">
        <v>782.1</v>
      </c>
      <c r="O28" s="18">
        <f t="shared" si="1"/>
        <v>-1.6474668648581638E-2</v>
      </c>
      <c r="P28" s="11">
        <v>0.12134615384615384</v>
      </c>
      <c r="Q28" s="17">
        <f t="shared" si="0"/>
        <v>1.2134615384615385E-3</v>
      </c>
      <c r="R28" s="17">
        <f t="shared" si="2"/>
        <v>-1.7688130187043176E-2</v>
      </c>
      <c r="S28" s="15">
        <f t="shared" si="3"/>
        <v>-0.44811534852512375</v>
      </c>
      <c r="T28" s="1"/>
    </row>
    <row r="29" spans="1:20" x14ac:dyDescent="0.3">
      <c r="A29" t="s">
        <v>14</v>
      </c>
      <c r="B29" s="1">
        <v>43570</v>
      </c>
      <c r="C29" s="1">
        <v>43643</v>
      </c>
      <c r="D29">
        <v>784.25</v>
      </c>
      <c r="E29">
        <v>784.25</v>
      </c>
      <c r="F29">
        <v>784.25</v>
      </c>
      <c r="G29">
        <v>784.25</v>
      </c>
      <c r="H29">
        <v>784.25</v>
      </c>
      <c r="I29">
        <v>788.45</v>
      </c>
      <c r="J29">
        <v>1</v>
      </c>
      <c r="K29">
        <v>7.84</v>
      </c>
      <c r="L29">
        <v>5000</v>
      </c>
      <c r="M29">
        <v>1000</v>
      </c>
      <c r="N29">
        <v>777.6</v>
      </c>
      <c r="O29" s="18">
        <f t="shared" si="1"/>
        <v>-6.989924433249313E-3</v>
      </c>
      <c r="P29" s="11">
        <v>0.12192307692307693</v>
      </c>
      <c r="Q29" s="17">
        <f t="shared" si="0"/>
        <v>1.2192307692307693E-3</v>
      </c>
      <c r="R29" s="17">
        <f t="shared" si="2"/>
        <v>-8.2091552024800823E-3</v>
      </c>
      <c r="S29" s="15">
        <f t="shared" si="3"/>
        <v>-0.20797271423018249</v>
      </c>
      <c r="T29" s="1"/>
    </row>
    <row r="30" spans="1:20" x14ac:dyDescent="0.3">
      <c r="A30" t="s">
        <v>14</v>
      </c>
      <c r="B30" s="1">
        <v>43577</v>
      </c>
      <c r="C30" s="1">
        <v>43643</v>
      </c>
      <c r="D30">
        <v>791.55</v>
      </c>
      <c r="E30">
        <v>796.45</v>
      </c>
      <c r="F30">
        <v>790.75</v>
      </c>
      <c r="G30">
        <v>794.4</v>
      </c>
      <c r="H30">
        <v>790.75</v>
      </c>
      <c r="I30">
        <v>794.4</v>
      </c>
      <c r="J30">
        <v>9</v>
      </c>
      <c r="K30">
        <v>71.45</v>
      </c>
      <c r="L30">
        <v>15000</v>
      </c>
      <c r="M30">
        <v>8000</v>
      </c>
      <c r="N30">
        <v>780.15</v>
      </c>
      <c r="O30" s="18">
        <f t="shared" si="1"/>
        <v>7.5464518992960005E-3</v>
      </c>
      <c r="P30" s="11">
        <v>0.12288461538461538</v>
      </c>
      <c r="Q30" s="17">
        <f t="shared" si="0"/>
        <v>1.2288461538461539E-3</v>
      </c>
      <c r="R30" s="17">
        <f t="shared" si="2"/>
        <v>6.3176057454498464E-3</v>
      </c>
      <c r="S30" s="15">
        <f t="shared" si="3"/>
        <v>0.16005174490067606</v>
      </c>
      <c r="T30" s="1"/>
    </row>
    <row r="31" spans="1:20" x14ac:dyDescent="0.3">
      <c r="A31" t="s">
        <v>14</v>
      </c>
      <c r="B31" s="1">
        <v>43585</v>
      </c>
      <c r="C31" s="1">
        <v>43671</v>
      </c>
      <c r="D31">
        <v>0</v>
      </c>
      <c r="E31">
        <v>0</v>
      </c>
      <c r="F31">
        <v>0</v>
      </c>
      <c r="G31">
        <v>809.75</v>
      </c>
      <c r="H31">
        <v>0</v>
      </c>
      <c r="I31">
        <v>832.9</v>
      </c>
      <c r="J31">
        <v>0</v>
      </c>
      <c r="K31">
        <v>0</v>
      </c>
      <c r="L31">
        <v>0</v>
      </c>
      <c r="M31">
        <v>0</v>
      </c>
      <c r="N31">
        <v>819.05</v>
      </c>
      <c r="O31" s="18">
        <f t="shared" si="1"/>
        <v>4.8464249748237667E-2</v>
      </c>
      <c r="P31" s="11">
        <v>0.12442307692307691</v>
      </c>
      <c r="Q31" s="17">
        <f t="shared" si="0"/>
        <v>1.2442307692307692E-3</v>
      </c>
      <c r="R31" s="17">
        <f t="shared" si="2"/>
        <v>4.7220018979006899E-2</v>
      </c>
      <c r="S31" s="15">
        <f t="shared" si="3"/>
        <v>1.1962833288981933</v>
      </c>
      <c r="T31" s="1"/>
    </row>
    <row r="32" spans="1:20" x14ac:dyDescent="0.3">
      <c r="A32" t="s">
        <v>14</v>
      </c>
      <c r="B32" s="1">
        <v>43591</v>
      </c>
      <c r="C32" s="1">
        <v>43671</v>
      </c>
      <c r="D32">
        <v>0</v>
      </c>
      <c r="E32">
        <v>0</v>
      </c>
      <c r="F32">
        <v>0</v>
      </c>
      <c r="G32">
        <v>794</v>
      </c>
      <c r="H32">
        <v>794</v>
      </c>
      <c r="I32">
        <v>791.2</v>
      </c>
      <c r="J32">
        <v>0</v>
      </c>
      <c r="K32">
        <v>0</v>
      </c>
      <c r="L32">
        <v>3000</v>
      </c>
      <c r="M32">
        <v>0</v>
      </c>
      <c r="N32">
        <v>778.9</v>
      </c>
      <c r="O32" s="18">
        <f t="shared" si="1"/>
        <v>-5.0066034337855607E-2</v>
      </c>
      <c r="P32" s="11">
        <v>0.12384615384615386</v>
      </c>
      <c r="Q32" s="17">
        <f t="shared" si="0"/>
        <v>1.2384615384615385E-3</v>
      </c>
      <c r="R32" s="17">
        <f t="shared" si="2"/>
        <v>-5.1304495876317142E-2</v>
      </c>
      <c r="S32" s="15">
        <f t="shared" si="3"/>
        <v>-1.2997604499407402</v>
      </c>
      <c r="T32" s="1"/>
    </row>
    <row r="33" spans="1:20" x14ac:dyDescent="0.3">
      <c r="A33" t="s">
        <v>14</v>
      </c>
      <c r="B33" s="1">
        <v>43598</v>
      </c>
      <c r="C33" s="1">
        <v>43671</v>
      </c>
      <c r="D33">
        <v>750</v>
      </c>
      <c r="E33">
        <v>750</v>
      </c>
      <c r="F33">
        <v>720.25</v>
      </c>
      <c r="G33">
        <v>720.25</v>
      </c>
      <c r="H33">
        <v>720.25</v>
      </c>
      <c r="I33">
        <v>727.55</v>
      </c>
      <c r="J33">
        <v>12</v>
      </c>
      <c r="K33">
        <v>88.88</v>
      </c>
      <c r="L33">
        <v>17000</v>
      </c>
      <c r="M33">
        <v>10000</v>
      </c>
      <c r="N33">
        <v>717.2</v>
      </c>
      <c r="O33" s="18">
        <f t="shared" si="1"/>
        <v>-8.044742163801831E-2</v>
      </c>
      <c r="P33" s="11">
        <v>0.12211538461538461</v>
      </c>
      <c r="Q33" s="17">
        <f t="shared" si="0"/>
        <v>1.2211538461538462E-3</v>
      </c>
      <c r="R33" s="17">
        <f t="shared" si="2"/>
        <v>-8.1668575484172154E-2</v>
      </c>
      <c r="S33" s="15">
        <f t="shared" si="3"/>
        <v>-2.0690113527911502</v>
      </c>
      <c r="T33" s="1"/>
    </row>
    <row r="34" spans="1:20" x14ac:dyDescent="0.3">
      <c r="A34" t="s">
        <v>14</v>
      </c>
      <c r="B34" s="1">
        <v>43605</v>
      </c>
      <c r="C34" s="1">
        <v>43671</v>
      </c>
      <c r="D34">
        <v>676</v>
      </c>
      <c r="E34">
        <v>692.95</v>
      </c>
      <c r="F34">
        <v>669.4</v>
      </c>
      <c r="G34">
        <v>672.55</v>
      </c>
      <c r="H34">
        <v>673.95</v>
      </c>
      <c r="I34">
        <v>672.55</v>
      </c>
      <c r="J34">
        <v>13</v>
      </c>
      <c r="K34">
        <v>87.76</v>
      </c>
      <c r="L34">
        <v>33000</v>
      </c>
      <c r="M34">
        <v>-2000</v>
      </c>
      <c r="N34">
        <v>664.25</v>
      </c>
      <c r="O34" s="18">
        <f t="shared" si="1"/>
        <v>-7.559617895677273E-2</v>
      </c>
      <c r="P34" s="11">
        <v>0.1201923076923077</v>
      </c>
      <c r="Q34" s="17">
        <f t="shared" si="0"/>
        <v>1.201923076923077E-3</v>
      </c>
      <c r="R34" s="17">
        <f t="shared" si="2"/>
        <v>-7.6798102033695803E-2</v>
      </c>
      <c r="S34" s="15">
        <f t="shared" si="3"/>
        <v>-1.9456216058442788</v>
      </c>
      <c r="T34" s="1"/>
    </row>
    <row r="35" spans="1:20" x14ac:dyDescent="0.3">
      <c r="A35" t="s">
        <v>14</v>
      </c>
      <c r="B35" s="1">
        <v>43612</v>
      </c>
      <c r="C35" s="1">
        <v>43671</v>
      </c>
      <c r="D35">
        <v>685</v>
      </c>
      <c r="E35">
        <v>687.6</v>
      </c>
      <c r="F35">
        <v>685</v>
      </c>
      <c r="G35">
        <v>687.35</v>
      </c>
      <c r="H35">
        <v>687.05</v>
      </c>
      <c r="I35">
        <v>687.35</v>
      </c>
      <c r="J35">
        <v>3</v>
      </c>
      <c r="K35">
        <v>20.6</v>
      </c>
      <c r="L35">
        <v>37000</v>
      </c>
      <c r="M35">
        <v>2000</v>
      </c>
      <c r="N35">
        <v>681.7</v>
      </c>
      <c r="O35" s="18">
        <f t="shared" si="1"/>
        <v>2.2005798825366248E-2</v>
      </c>
      <c r="P35" s="11">
        <v>0.11769230769230769</v>
      </c>
      <c r="Q35" s="17">
        <f t="shared" si="0"/>
        <v>1.1769230769230769E-3</v>
      </c>
      <c r="R35" s="17">
        <f t="shared" si="2"/>
        <v>2.0828875748443172E-2</v>
      </c>
      <c r="S35" s="15">
        <f t="shared" si="3"/>
        <v>0.52768375270311019</v>
      </c>
      <c r="T35" s="1"/>
    </row>
    <row r="36" spans="1:20" x14ac:dyDescent="0.3">
      <c r="A36" t="s">
        <v>14</v>
      </c>
      <c r="B36" s="1">
        <v>43619</v>
      </c>
      <c r="C36" s="1">
        <v>43706</v>
      </c>
      <c r="D36">
        <v>0</v>
      </c>
      <c r="E36">
        <v>0</v>
      </c>
      <c r="F36">
        <v>0</v>
      </c>
      <c r="G36">
        <v>696.45</v>
      </c>
      <c r="H36">
        <v>0</v>
      </c>
      <c r="I36">
        <v>667.85</v>
      </c>
      <c r="J36">
        <v>0</v>
      </c>
      <c r="K36">
        <v>0</v>
      </c>
      <c r="L36">
        <v>0</v>
      </c>
      <c r="M36">
        <v>0</v>
      </c>
      <c r="N36">
        <v>656.85</v>
      </c>
      <c r="O36" s="18">
        <f t="shared" si="1"/>
        <v>-2.8369826143885939E-2</v>
      </c>
      <c r="P36" s="11">
        <v>0.11384615384615385</v>
      </c>
      <c r="Q36" s="17">
        <f t="shared" si="0"/>
        <v>1.1384615384615385E-3</v>
      </c>
      <c r="R36" s="17">
        <f t="shared" si="2"/>
        <v>-2.9508287682347478E-2</v>
      </c>
      <c r="S36" s="15">
        <f t="shared" si="3"/>
        <v>-0.74757006418015226</v>
      </c>
      <c r="T36" s="1"/>
    </row>
    <row r="37" spans="1:20" x14ac:dyDescent="0.3">
      <c r="A37" t="s">
        <v>14</v>
      </c>
      <c r="B37" s="1">
        <v>43626</v>
      </c>
      <c r="C37" s="1">
        <v>43706</v>
      </c>
      <c r="D37">
        <v>632.85</v>
      </c>
      <c r="E37">
        <v>632.85</v>
      </c>
      <c r="F37">
        <v>630</v>
      </c>
      <c r="G37">
        <v>630</v>
      </c>
      <c r="H37">
        <v>630</v>
      </c>
      <c r="I37">
        <v>636.45000000000005</v>
      </c>
      <c r="J37">
        <v>2</v>
      </c>
      <c r="K37">
        <v>12.63</v>
      </c>
      <c r="L37">
        <v>7000</v>
      </c>
      <c r="M37">
        <v>-1000</v>
      </c>
      <c r="N37">
        <v>627.15</v>
      </c>
      <c r="O37" s="18">
        <f t="shared" si="1"/>
        <v>-4.7016545631504043E-2</v>
      </c>
      <c r="P37" s="11">
        <v>0.115</v>
      </c>
      <c r="Q37" s="17">
        <f t="shared" si="0"/>
        <v>1.15E-3</v>
      </c>
      <c r="R37" s="17">
        <f t="shared" si="2"/>
        <v>-4.8166545631504042E-2</v>
      </c>
      <c r="S37" s="15">
        <f t="shared" si="3"/>
        <v>-1.2202628629861307</v>
      </c>
      <c r="T37" s="1"/>
    </row>
    <row r="38" spans="1:20" x14ac:dyDescent="0.3">
      <c r="A38" t="s">
        <v>14</v>
      </c>
      <c r="B38" s="1">
        <v>43633</v>
      </c>
      <c r="C38" s="1">
        <v>43706</v>
      </c>
      <c r="D38">
        <v>0</v>
      </c>
      <c r="E38">
        <v>0</v>
      </c>
      <c r="F38">
        <v>0</v>
      </c>
      <c r="G38">
        <v>626.4</v>
      </c>
      <c r="H38">
        <v>626.4</v>
      </c>
      <c r="I38">
        <v>631.75</v>
      </c>
      <c r="J38">
        <v>0</v>
      </c>
      <c r="K38">
        <v>0</v>
      </c>
      <c r="L38">
        <v>10000</v>
      </c>
      <c r="M38">
        <v>0</v>
      </c>
      <c r="N38">
        <v>623.29999999999995</v>
      </c>
      <c r="O38" s="18">
        <f t="shared" si="1"/>
        <v>-7.3847120747899207E-3</v>
      </c>
      <c r="P38" s="11">
        <v>0.11480769230769231</v>
      </c>
      <c r="Q38" s="17">
        <f t="shared" si="0"/>
        <v>1.1480769230769231E-3</v>
      </c>
      <c r="R38" s="17">
        <f t="shared" si="2"/>
        <v>-8.5327889978668442E-3</v>
      </c>
      <c r="S38" s="15">
        <f t="shared" si="3"/>
        <v>-0.21617173071641801</v>
      </c>
      <c r="T38" s="1"/>
    </row>
    <row r="39" spans="1:20" x14ac:dyDescent="0.3">
      <c r="A39" t="s">
        <v>14</v>
      </c>
      <c r="B39" s="1">
        <v>43640</v>
      </c>
      <c r="C39" s="1">
        <v>43706</v>
      </c>
      <c r="D39">
        <v>601</v>
      </c>
      <c r="E39">
        <v>601</v>
      </c>
      <c r="F39">
        <v>591.45000000000005</v>
      </c>
      <c r="G39">
        <v>594.79999999999995</v>
      </c>
      <c r="H39">
        <v>593.20000000000005</v>
      </c>
      <c r="I39">
        <v>594.79999999999995</v>
      </c>
      <c r="J39">
        <v>17</v>
      </c>
      <c r="K39">
        <v>101.11</v>
      </c>
      <c r="L39">
        <v>25000</v>
      </c>
      <c r="M39">
        <v>5000</v>
      </c>
      <c r="N39">
        <v>586.29999999999995</v>
      </c>
      <c r="O39" s="18">
        <f t="shared" si="1"/>
        <v>-5.8488326078353851E-2</v>
      </c>
      <c r="P39" s="11">
        <v>0.11557692307692308</v>
      </c>
      <c r="Q39" s="17">
        <f t="shared" si="0"/>
        <v>1.1557692307692308E-3</v>
      </c>
      <c r="R39" s="17">
        <f t="shared" si="2"/>
        <v>-5.9644095309123082E-2</v>
      </c>
      <c r="S39" s="15">
        <f t="shared" si="3"/>
        <v>-1.5110378697060722</v>
      </c>
      <c r="T39" s="1"/>
    </row>
    <row r="40" spans="1:20" x14ac:dyDescent="0.3">
      <c r="A40" t="s">
        <v>14</v>
      </c>
      <c r="B40" s="1">
        <v>43647</v>
      </c>
      <c r="C40" s="1">
        <v>43734</v>
      </c>
      <c r="D40">
        <v>618.15</v>
      </c>
      <c r="E40">
        <v>618.15</v>
      </c>
      <c r="F40">
        <v>618.15</v>
      </c>
      <c r="G40">
        <v>618.15</v>
      </c>
      <c r="H40">
        <v>618.15</v>
      </c>
      <c r="I40">
        <v>625.35</v>
      </c>
      <c r="J40">
        <v>1</v>
      </c>
      <c r="K40">
        <v>6.18</v>
      </c>
      <c r="L40">
        <v>1000</v>
      </c>
      <c r="M40">
        <v>1000</v>
      </c>
      <c r="N40">
        <v>615.35</v>
      </c>
      <c r="O40" s="18">
        <f t="shared" si="1"/>
        <v>5.1361802286482967E-2</v>
      </c>
      <c r="P40" s="11">
        <v>0.11326923076923076</v>
      </c>
      <c r="Q40" s="17">
        <f t="shared" si="0"/>
        <v>1.1326923076923076E-3</v>
      </c>
      <c r="R40" s="17">
        <f t="shared" si="2"/>
        <v>5.0229109978790661E-2</v>
      </c>
      <c r="S40" s="15">
        <f t="shared" si="3"/>
        <v>1.2725163647167363</v>
      </c>
      <c r="T40" s="1"/>
    </row>
    <row r="41" spans="1:20" x14ac:dyDescent="0.3">
      <c r="A41" t="s">
        <v>14</v>
      </c>
      <c r="B41" s="1">
        <v>43654</v>
      </c>
      <c r="C41" s="1">
        <v>43734</v>
      </c>
      <c r="D41">
        <v>602.65</v>
      </c>
      <c r="E41">
        <v>605.79999999999995</v>
      </c>
      <c r="F41">
        <v>601</v>
      </c>
      <c r="G41">
        <v>601</v>
      </c>
      <c r="H41">
        <v>601</v>
      </c>
      <c r="I41">
        <v>595.5</v>
      </c>
      <c r="J41">
        <v>3</v>
      </c>
      <c r="K41">
        <v>18.09</v>
      </c>
      <c r="L41">
        <v>6000</v>
      </c>
      <c r="M41">
        <v>1000</v>
      </c>
      <c r="N41">
        <v>586.79999999999995</v>
      </c>
      <c r="O41" s="18">
        <f t="shared" si="1"/>
        <v>-4.7733269369153307E-2</v>
      </c>
      <c r="P41" s="11">
        <v>0.11249999999999999</v>
      </c>
      <c r="Q41" s="17">
        <f t="shared" si="0"/>
        <v>1.1249999999999999E-3</v>
      </c>
      <c r="R41" s="17">
        <f t="shared" si="2"/>
        <v>-4.8858269369153308E-2</v>
      </c>
      <c r="S41" s="15">
        <f t="shared" si="3"/>
        <v>-1.2377871586862417</v>
      </c>
      <c r="T41" s="1"/>
    </row>
    <row r="42" spans="1:20" x14ac:dyDescent="0.3">
      <c r="A42" t="s">
        <v>14</v>
      </c>
      <c r="B42" s="1">
        <v>43661</v>
      </c>
      <c r="C42" s="1">
        <v>43734</v>
      </c>
      <c r="D42">
        <v>594.79999999999995</v>
      </c>
      <c r="E42">
        <v>594.79999999999995</v>
      </c>
      <c r="F42">
        <v>583.95000000000005</v>
      </c>
      <c r="G42">
        <v>584</v>
      </c>
      <c r="H42">
        <v>584</v>
      </c>
      <c r="I42">
        <v>584</v>
      </c>
      <c r="J42">
        <v>8</v>
      </c>
      <c r="K42">
        <v>47.22</v>
      </c>
      <c r="L42">
        <v>10000</v>
      </c>
      <c r="M42">
        <v>1000</v>
      </c>
      <c r="N42">
        <v>575.6</v>
      </c>
      <c r="O42" s="18">
        <f t="shared" si="1"/>
        <v>-1.9311502938706968E-2</v>
      </c>
      <c r="P42" s="11">
        <v>0.1101923076923077</v>
      </c>
      <c r="Q42" s="17">
        <f t="shared" si="0"/>
        <v>1.1019230769230769E-3</v>
      </c>
      <c r="R42" s="17">
        <f t="shared" si="2"/>
        <v>-2.0413426015630044E-2</v>
      </c>
      <c r="S42" s="15">
        <f t="shared" si="3"/>
        <v>-0.5171586491536917</v>
      </c>
      <c r="T42" s="1"/>
    </row>
    <row r="43" spans="1:20" x14ac:dyDescent="0.3">
      <c r="A43" t="s">
        <v>14</v>
      </c>
      <c r="B43" s="1">
        <v>43668</v>
      </c>
      <c r="C43" s="1">
        <v>43734</v>
      </c>
      <c r="D43">
        <v>554</v>
      </c>
      <c r="E43">
        <v>580.5</v>
      </c>
      <c r="F43">
        <v>554</v>
      </c>
      <c r="G43">
        <v>576.1</v>
      </c>
      <c r="H43">
        <v>575</v>
      </c>
      <c r="I43">
        <v>576.1</v>
      </c>
      <c r="J43">
        <v>44</v>
      </c>
      <c r="K43">
        <v>252.34</v>
      </c>
      <c r="L43">
        <v>47000</v>
      </c>
      <c r="M43">
        <v>15000</v>
      </c>
      <c r="N43">
        <v>570.15</v>
      </c>
      <c r="O43" s="18">
        <f t="shared" si="1"/>
        <v>-1.3527397260273934E-2</v>
      </c>
      <c r="P43" s="11">
        <v>0.11038461538461539</v>
      </c>
      <c r="Q43" s="17">
        <f t="shared" si="0"/>
        <v>1.1038461538461538E-3</v>
      </c>
      <c r="R43" s="17">
        <f t="shared" si="2"/>
        <v>-1.4631243414120088E-2</v>
      </c>
      <c r="S43" s="15">
        <f t="shared" si="3"/>
        <v>-0.3706714430831739</v>
      </c>
      <c r="T43" s="1"/>
    </row>
    <row r="44" spans="1:20" x14ac:dyDescent="0.3">
      <c r="A44" t="s">
        <v>14</v>
      </c>
      <c r="B44" s="1">
        <v>43675</v>
      </c>
      <c r="C44" s="1">
        <v>43769</v>
      </c>
      <c r="D44">
        <v>558</v>
      </c>
      <c r="E44">
        <v>559.95000000000005</v>
      </c>
      <c r="F44">
        <v>558</v>
      </c>
      <c r="G44">
        <v>559.95000000000005</v>
      </c>
      <c r="H44">
        <v>559.95000000000005</v>
      </c>
      <c r="I44">
        <v>559.95000000000005</v>
      </c>
      <c r="J44">
        <v>3</v>
      </c>
      <c r="K44">
        <v>16.760000000000002</v>
      </c>
      <c r="L44">
        <v>3000</v>
      </c>
      <c r="M44">
        <v>3000</v>
      </c>
      <c r="N44">
        <v>551.15</v>
      </c>
      <c r="O44" s="18">
        <f t="shared" si="1"/>
        <v>-2.8033327547300774E-2</v>
      </c>
      <c r="P44" s="11">
        <v>0.10865384615384616</v>
      </c>
      <c r="Q44" s="17">
        <f t="shared" si="0"/>
        <v>1.0865384615384615E-3</v>
      </c>
      <c r="R44" s="17">
        <f t="shared" si="2"/>
        <v>-2.9119866008839236E-2</v>
      </c>
      <c r="S44" s="15">
        <f t="shared" si="3"/>
        <v>-0.73772969599209148</v>
      </c>
      <c r="T44" s="1"/>
    </row>
    <row r="45" spans="1:20" x14ac:dyDescent="0.3">
      <c r="A45" t="s">
        <v>14</v>
      </c>
      <c r="B45" s="1">
        <v>43682</v>
      </c>
      <c r="C45" s="1">
        <v>43769</v>
      </c>
      <c r="D45">
        <v>545</v>
      </c>
      <c r="E45">
        <v>558.20000000000005</v>
      </c>
      <c r="F45">
        <v>545</v>
      </c>
      <c r="G45">
        <v>554.9</v>
      </c>
      <c r="H45">
        <v>554.9</v>
      </c>
      <c r="I45">
        <v>554.9</v>
      </c>
      <c r="J45">
        <v>4</v>
      </c>
      <c r="K45">
        <v>22.09</v>
      </c>
      <c r="L45">
        <v>6000</v>
      </c>
      <c r="M45">
        <v>0</v>
      </c>
      <c r="N45">
        <v>548.15</v>
      </c>
      <c r="O45" s="18">
        <f t="shared" si="1"/>
        <v>-9.0186623805698155E-3</v>
      </c>
      <c r="P45" s="11">
        <v>0.10423076923076922</v>
      </c>
      <c r="Q45" s="17">
        <f t="shared" si="0"/>
        <v>1.0423076923076922E-3</v>
      </c>
      <c r="R45" s="17">
        <f t="shared" si="2"/>
        <v>-1.0060970072877509E-2</v>
      </c>
      <c r="S45" s="15">
        <f t="shared" si="3"/>
        <v>-0.25488703797594564</v>
      </c>
      <c r="T45" s="1"/>
    </row>
    <row r="46" spans="1:20" x14ac:dyDescent="0.3">
      <c r="A46" t="s">
        <v>14</v>
      </c>
      <c r="B46" s="1">
        <v>43690</v>
      </c>
      <c r="C46" s="1">
        <v>43769</v>
      </c>
      <c r="D46">
        <v>612.45000000000005</v>
      </c>
      <c r="E46">
        <v>621.54999999999995</v>
      </c>
      <c r="F46">
        <v>612</v>
      </c>
      <c r="G46">
        <v>612.5</v>
      </c>
      <c r="H46">
        <v>612.5</v>
      </c>
      <c r="I46">
        <v>611.04999999999995</v>
      </c>
      <c r="J46">
        <v>6</v>
      </c>
      <c r="K46">
        <v>36.909999999999997</v>
      </c>
      <c r="L46">
        <v>8000</v>
      </c>
      <c r="M46">
        <v>1000</v>
      </c>
      <c r="N46">
        <v>602.79999999999995</v>
      </c>
      <c r="O46" s="18">
        <f t="shared" si="1"/>
        <v>0.10118940349612539</v>
      </c>
      <c r="P46" s="11">
        <v>0.1053846153846154</v>
      </c>
      <c r="Q46" s="17">
        <f t="shared" si="0"/>
        <v>1.0538461538461539E-3</v>
      </c>
      <c r="R46" s="17">
        <f t="shared" si="2"/>
        <v>0.10013555734227923</v>
      </c>
      <c r="S46" s="15">
        <f t="shared" si="3"/>
        <v>2.5368583170573111</v>
      </c>
      <c r="T46" s="1"/>
    </row>
    <row r="47" spans="1:20" x14ac:dyDescent="0.3">
      <c r="A47" t="s">
        <v>14</v>
      </c>
      <c r="B47" s="1">
        <v>43696</v>
      </c>
      <c r="C47" s="1">
        <v>43769</v>
      </c>
      <c r="D47">
        <v>615.29999999999995</v>
      </c>
      <c r="E47">
        <v>615.29999999999995</v>
      </c>
      <c r="F47">
        <v>608.79999999999995</v>
      </c>
      <c r="G47">
        <v>609.29999999999995</v>
      </c>
      <c r="H47">
        <v>609.5</v>
      </c>
      <c r="I47">
        <v>609.29999999999995</v>
      </c>
      <c r="J47">
        <v>10</v>
      </c>
      <c r="K47">
        <v>61</v>
      </c>
      <c r="L47">
        <v>8000</v>
      </c>
      <c r="M47">
        <v>-2000</v>
      </c>
      <c r="N47">
        <v>603.79999999999995</v>
      </c>
      <c r="O47" s="18">
        <f t="shared" si="1"/>
        <v>-2.8639227559119551E-3</v>
      </c>
      <c r="P47" s="11">
        <v>0.10403846153846154</v>
      </c>
      <c r="Q47" s="17">
        <f t="shared" si="0"/>
        <v>1.0403846153846153E-3</v>
      </c>
      <c r="R47" s="17">
        <f t="shared" si="2"/>
        <v>-3.9043073712965704E-3</v>
      </c>
      <c r="S47" s="15">
        <f t="shared" si="3"/>
        <v>-9.8912662895220341E-2</v>
      </c>
      <c r="T47" s="1"/>
    </row>
    <row r="48" spans="1:20" x14ac:dyDescent="0.3">
      <c r="A48" t="s">
        <v>14</v>
      </c>
      <c r="B48" s="1">
        <v>43703</v>
      </c>
      <c r="C48" s="1">
        <v>43769</v>
      </c>
      <c r="D48">
        <v>603.9</v>
      </c>
      <c r="E48">
        <v>607.65</v>
      </c>
      <c r="F48">
        <v>595.20000000000005</v>
      </c>
      <c r="G48">
        <v>598</v>
      </c>
      <c r="H48">
        <v>598</v>
      </c>
      <c r="I48">
        <v>598</v>
      </c>
      <c r="J48">
        <v>17</v>
      </c>
      <c r="K48">
        <v>102.49</v>
      </c>
      <c r="L48">
        <v>22000</v>
      </c>
      <c r="M48">
        <v>9000</v>
      </c>
      <c r="N48">
        <v>590</v>
      </c>
      <c r="O48" s="18">
        <f t="shared" si="1"/>
        <v>-1.8545872312489668E-2</v>
      </c>
      <c r="P48" s="11">
        <v>0.10423076923076922</v>
      </c>
      <c r="Q48" s="17">
        <f t="shared" si="0"/>
        <v>1.0423076923076922E-3</v>
      </c>
      <c r="R48" s="17">
        <f t="shared" si="2"/>
        <v>-1.9588180004797361E-2</v>
      </c>
      <c r="S48" s="15">
        <f t="shared" si="3"/>
        <v>-0.49625166803964815</v>
      </c>
      <c r="T48" s="1"/>
    </row>
    <row r="49" spans="1:20" x14ac:dyDescent="0.3">
      <c r="A49" t="s">
        <v>14</v>
      </c>
      <c r="B49" s="1">
        <v>43711</v>
      </c>
      <c r="C49" s="1">
        <v>43797</v>
      </c>
      <c r="D49">
        <v>0</v>
      </c>
      <c r="E49">
        <v>0</v>
      </c>
      <c r="F49">
        <v>0</v>
      </c>
      <c r="G49">
        <v>600.29999999999995</v>
      </c>
      <c r="H49">
        <v>0</v>
      </c>
      <c r="I49">
        <v>613.85</v>
      </c>
      <c r="J49">
        <v>0</v>
      </c>
      <c r="K49">
        <v>0</v>
      </c>
      <c r="L49">
        <v>0</v>
      </c>
      <c r="M49">
        <v>0</v>
      </c>
      <c r="N49">
        <v>605.04999999999995</v>
      </c>
      <c r="O49" s="18">
        <f t="shared" si="1"/>
        <v>2.6505016722408063E-2</v>
      </c>
      <c r="P49" s="11">
        <v>0.10230769230769231</v>
      </c>
      <c r="Q49" s="17">
        <f t="shared" si="0"/>
        <v>1.023076923076923E-3</v>
      </c>
      <c r="R49" s="17">
        <f t="shared" si="2"/>
        <v>2.5481939799331142E-2</v>
      </c>
      <c r="S49" s="15">
        <f t="shared" si="3"/>
        <v>0.64556559758012044</v>
      </c>
      <c r="T49" s="1"/>
    </row>
    <row r="50" spans="1:20" x14ac:dyDescent="0.3">
      <c r="A50" t="s">
        <v>14</v>
      </c>
      <c r="B50" s="1">
        <v>43717</v>
      </c>
      <c r="C50" s="1">
        <v>43797</v>
      </c>
      <c r="D50">
        <v>0</v>
      </c>
      <c r="E50">
        <v>0</v>
      </c>
      <c r="F50">
        <v>0</v>
      </c>
      <c r="G50">
        <v>600.29999999999995</v>
      </c>
      <c r="H50">
        <v>0</v>
      </c>
      <c r="I50">
        <v>634.25</v>
      </c>
      <c r="J50">
        <v>0</v>
      </c>
      <c r="K50">
        <v>0</v>
      </c>
      <c r="L50">
        <v>0</v>
      </c>
      <c r="M50">
        <v>0</v>
      </c>
      <c r="N50">
        <v>625.75</v>
      </c>
      <c r="O50" s="18">
        <f t="shared" si="1"/>
        <v>3.3232874480736301E-2</v>
      </c>
      <c r="P50" s="11">
        <v>0.10250000000000001</v>
      </c>
      <c r="Q50" s="17">
        <f t="shared" si="0"/>
        <v>1.0250000000000001E-3</v>
      </c>
      <c r="R50" s="17">
        <f t="shared" si="2"/>
        <v>3.2207874480736302E-2</v>
      </c>
      <c r="S50" s="15">
        <f t="shared" si="3"/>
        <v>0.8159620460483078</v>
      </c>
      <c r="T50" s="1"/>
    </row>
    <row r="51" spans="1:20" x14ac:dyDescent="0.3">
      <c r="A51" t="s">
        <v>14</v>
      </c>
      <c r="B51" s="1">
        <v>43724</v>
      </c>
      <c r="C51" s="1">
        <v>43797</v>
      </c>
      <c r="D51">
        <v>640.79999999999995</v>
      </c>
      <c r="E51">
        <v>640.79999999999995</v>
      </c>
      <c r="F51">
        <v>640.79999999999995</v>
      </c>
      <c r="G51">
        <v>640.79999999999995</v>
      </c>
      <c r="H51">
        <v>640.79999999999995</v>
      </c>
      <c r="I51">
        <v>644.45000000000005</v>
      </c>
      <c r="J51">
        <v>1</v>
      </c>
      <c r="K51">
        <v>6.41</v>
      </c>
      <c r="L51">
        <v>1000</v>
      </c>
      <c r="M51">
        <v>1000</v>
      </c>
      <c r="N51">
        <v>636.6</v>
      </c>
      <c r="O51" s="18">
        <f t="shared" si="1"/>
        <v>1.6081986598344575E-2</v>
      </c>
      <c r="P51" s="11">
        <v>0.10230769230769231</v>
      </c>
      <c r="Q51" s="17">
        <f t="shared" si="0"/>
        <v>1.023076923076923E-3</v>
      </c>
      <c r="R51" s="17">
        <f t="shared" si="2"/>
        <v>1.5058909675267651E-2</v>
      </c>
      <c r="S51" s="15">
        <f t="shared" si="3"/>
        <v>0.38150604310251107</v>
      </c>
      <c r="T51" s="1"/>
    </row>
    <row r="52" spans="1:20" x14ac:dyDescent="0.3">
      <c r="A52" t="s">
        <v>14</v>
      </c>
      <c r="B52" s="1">
        <v>43731</v>
      </c>
      <c r="C52" s="1">
        <v>43797</v>
      </c>
      <c r="D52">
        <v>619.5</v>
      </c>
      <c r="E52">
        <v>622.75</v>
      </c>
      <c r="F52">
        <v>618.70000000000005</v>
      </c>
      <c r="G52">
        <v>622.75</v>
      </c>
      <c r="H52">
        <v>622.75</v>
      </c>
      <c r="I52">
        <v>622.75</v>
      </c>
      <c r="J52">
        <v>9</v>
      </c>
      <c r="K52">
        <v>55.87</v>
      </c>
      <c r="L52">
        <v>15000</v>
      </c>
      <c r="M52">
        <v>8000</v>
      </c>
      <c r="N52">
        <v>616.95000000000005</v>
      </c>
      <c r="O52" s="18">
        <f t="shared" si="1"/>
        <v>-3.3672123516176655E-2</v>
      </c>
      <c r="P52" s="11">
        <v>0.10403846153846154</v>
      </c>
      <c r="Q52" s="17">
        <f t="shared" si="0"/>
        <v>1.0403846153846153E-3</v>
      </c>
      <c r="R52" s="17">
        <f t="shared" si="2"/>
        <v>-3.4712508131561272E-2</v>
      </c>
      <c r="S52" s="15">
        <f t="shared" si="3"/>
        <v>-0.87941503794166986</v>
      </c>
      <c r="T52" s="1"/>
    </row>
    <row r="53" spans="1:20" x14ac:dyDescent="0.3">
      <c r="A53" t="s">
        <v>14</v>
      </c>
      <c r="B53" s="1">
        <v>43738</v>
      </c>
      <c r="C53" s="1">
        <v>43825</v>
      </c>
      <c r="D53">
        <v>0</v>
      </c>
      <c r="E53">
        <v>0</v>
      </c>
      <c r="F53">
        <v>0</v>
      </c>
      <c r="G53">
        <v>605.9</v>
      </c>
      <c r="H53">
        <v>605.9</v>
      </c>
      <c r="I53">
        <v>597.75</v>
      </c>
      <c r="J53">
        <v>0</v>
      </c>
      <c r="K53">
        <v>0</v>
      </c>
      <c r="L53">
        <v>1000</v>
      </c>
      <c r="M53">
        <v>0</v>
      </c>
      <c r="N53">
        <v>589</v>
      </c>
      <c r="O53" s="18">
        <f t="shared" si="1"/>
        <v>-4.0144520272982737E-2</v>
      </c>
      <c r="P53" s="11">
        <v>0.10076923076923078</v>
      </c>
      <c r="Q53" s="17">
        <f t="shared" si="0"/>
        <v>1.0076923076923077E-3</v>
      </c>
      <c r="R53" s="17">
        <f t="shared" si="2"/>
        <v>-4.1152212580675043E-2</v>
      </c>
      <c r="S53" s="15">
        <f t="shared" si="3"/>
        <v>-1.0425600607958803</v>
      </c>
      <c r="T53" s="1"/>
    </row>
    <row r="54" spans="1:20" x14ac:dyDescent="0.3">
      <c r="S54" s="15"/>
    </row>
    <row r="55" spans="1:20" x14ac:dyDescent="0.3">
      <c r="M55" t="s">
        <v>18</v>
      </c>
      <c r="O55" s="18">
        <f>AVERAGE(O3:O53)</f>
        <v>-3.3241249485576308E-3</v>
      </c>
      <c r="P55" s="5"/>
      <c r="Q55" s="5"/>
      <c r="R55" s="18">
        <f>AVERAGE(R3:R53)</f>
        <v>-4.5175638625847793E-3</v>
      </c>
      <c r="S55" s="16">
        <f>AVERAGE(S3:S53)</f>
        <v>-0.11444905048525583</v>
      </c>
    </row>
    <row r="56" spans="1:20" x14ac:dyDescent="0.3">
      <c r="M56" t="s">
        <v>19</v>
      </c>
      <c r="O56" s="18">
        <f>MAX(O3:O53)</f>
        <v>0.10118940349612539</v>
      </c>
      <c r="P56" s="5"/>
      <c r="Q56" s="5"/>
      <c r="R56" s="18">
        <f>MAX(R3:R53)</f>
        <v>0.10013555734227923</v>
      </c>
      <c r="S56" s="8"/>
    </row>
    <row r="57" spans="1:20" x14ac:dyDescent="0.3">
      <c r="M57" t="s">
        <v>20</v>
      </c>
      <c r="O57" s="18">
        <f>MIN(O3:O53)</f>
        <v>-9.6661988161347467E-2</v>
      </c>
      <c r="P57" s="5"/>
      <c r="Q57" s="5"/>
      <c r="R57" s="18">
        <f t="shared" ref="R57" si="4">MIN(R3:R53)</f>
        <v>-9.7946603545962851E-2</v>
      </c>
      <c r="S57" s="8"/>
    </row>
    <row r="58" spans="1:20" x14ac:dyDescent="0.3">
      <c r="M58" t="s">
        <v>24</v>
      </c>
      <c r="O58" s="18">
        <f>_xlfn.STDEV.S(O3:O53)</f>
        <v>3.9472270354630544E-2</v>
      </c>
      <c r="R58" s="18">
        <f t="shared" ref="R58" si="5">_xlfn.STDEV.S(R3:R53)</f>
        <v>3.9468938610826322E-2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 data</vt:lpstr>
      <vt:lpstr>near</vt:lpstr>
      <vt:lpstr>near weekly</vt:lpstr>
      <vt:lpstr>near monthly</vt:lpstr>
      <vt:lpstr>middle</vt:lpstr>
      <vt:lpstr>middle weekly</vt:lpstr>
      <vt:lpstr>middle monthly</vt:lpstr>
      <vt:lpstr>far</vt:lpstr>
      <vt:lpstr>far weekly</vt:lpstr>
      <vt:lpstr>far 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Sumanth Guduguntla</dc:creator>
  <cp:lastModifiedBy>SUMANTH</cp:lastModifiedBy>
  <dcterms:created xsi:type="dcterms:W3CDTF">2019-11-03T09:57:52Z</dcterms:created>
  <dcterms:modified xsi:type="dcterms:W3CDTF">2019-11-18T07:53:34Z</dcterms:modified>
</cp:coreProperties>
</file>