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TH\Downloads\drm assignment\sail\"/>
    </mc:Choice>
  </mc:AlternateContent>
  <xr:revisionPtr revIDLastSave="0" documentId="13_ncr:1_{2A82C5B8-DF28-4960-BA22-36FF86CC3A3E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raw data" sheetId="1" r:id="rId1"/>
    <sheet name="near" sheetId="14" r:id="rId2"/>
    <sheet name="near weekly" sheetId="8" r:id="rId3"/>
    <sheet name="near monthly" sheetId="5" r:id="rId4"/>
    <sheet name="middle" sheetId="3" r:id="rId5"/>
    <sheet name="middle weekly" sheetId="12" r:id="rId6"/>
    <sheet name="middle monthly" sheetId="6" r:id="rId7"/>
    <sheet name="far" sheetId="4" r:id="rId8"/>
    <sheet name="far weekly" sheetId="13" r:id="rId9"/>
    <sheet name="far monthly" sheetId="7" r:id="rId10"/>
  </sheets>
  <definedNames>
    <definedName name="_xlnm._FilterDatabase" localSheetId="7" hidden="1">far!$T:$T</definedName>
    <definedName name="_xlnm._FilterDatabase" localSheetId="4" hidden="1">middle!$T:$T</definedName>
    <definedName name="_xlnm._FilterDatabase" localSheetId="0" hidden="1">'raw data'!$O$2:$O$736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5" i="14" l="1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1" i="14"/>
  <c r="R232" i="14"/>
  <c r="R233" i="14"/>
  <c r="R234" i="14"/>
  <c r="R235" i="14"/>
  <c r="R236" i="14"/>
  <c r="R237" i="14"/>
  <c r="R238" i="14"/>
  <c r="R239" i="14"/>
  <c r="R240" i="14"/>
  <c r="R241" i="14"/>
  <c r="R24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87" i="14"/>
  <c r="Q188" i="14"/>
  <c r="Q189" i="14"/>
  <c r="Q190" i="14"/>
  <c r="Q191" i="14"/>
  <c r="Q192" i="14"/>
  <c r="Q193" i="14"/>
  <c r="Q194" i="14"/>
  <c r="Q195" i="14"/>
  <c r="Q196" i="14"/>
  <c r="Q197" i="14"/>
  <c r="Q198" i="14"/>
  <c r="Q199" i="14"/>
  <c r="Q200" i="14"/>
  <c r="Q201" i="14"/>
  <c r="Q202" i="14"/>
  <c r="Q203" i="14"/>
  <c r="Q204" i="14"/>
  <c r="Q205" i="14"/>
  <c r="Q206" i="14"/>
  <c r="Q207" i="14"/>
  <c r="Q208" i="14"/>
  <c r="Q209" i="14"/>
  <c r="Q210" i="14"/>
  <c r="Q211" i="14"/>
  <c r="Q212" i="14"/>
  <c r="Q213" i="14"/>
  <c r="Q214" i="14"/>
  <c r="Q215" i="14"/>
  <c r="Q216" i="14"/>
  <c r="Q217" i="14"/>
  <c r="Q218" i="14"/>
  <c r="Q219" i="14"/>
  <c r="Q220" i="14"/>
  <c r="Q221" i="14"/>
  <c r="Q222" i="14"/>
  <c r="Q223" i="14"/>
  <c r="Q224" i="14"/>
  <c r="Q225" i="14"/>
  <c r="Q226" i="14"/>
  <c r="Q227" i="14"/>
  <c r="Q228" i="14"/>
  <c r="Q229" i="14"/>
  <c r="Q230" i="14"/>
  <c r="Q231" i="14"/>
  <c r="Q232" i="14"/>
  <c r="Q233" i="14"/>
  <c r="Q234" i="14"/>
  <c r="Q235" i="14"/>
  <c r="Q236" i="14"/>
  <c r="Q237" i="14"/>
  <c r="Q238" i="14"/>
  <c r="Q239" i="14"/>
  <c r="Q240" i="14"/>
  <c r="Q241" i="14"/>
  <c r="Q242" i="14"/>
  <c r="Q2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R4" i="5"/>
  <c r="R5" i="5"/>
  <c r="R6" i="5"/>
  <c r="R7" i="5"/>
  <c r="R8" i="5"/>
  <c r="R9" i="5"/>
  <c r="R10" i="5"/>
  <c r="R11" i="5"/>
  <c r="R12" i="5"/>
  <c r="R13" i="5"/>
  <c r="Q3" i="5"/>
  <c r="Q4" i="5"/>
  <c r="Q5" i="5"/>
  <c r="Q6" i="5"/>
  <c r="Q7" i="5"/>
  <c r="Q8" i="5"/>
  <c r="Q9" i="5"/>
  <c r="Q10" i="5"/>
  <c r="Q11" i="5"/>
  <c r="Q12" i="5"/>
  <c r="Q13" i="5"/>
  <c r="O4" i="5"/>
  <c r="O5" i="5"/>
  <c r="O6" i="5"/>
  <c r="O7" i="5"/>
  <c r="O8" i="5"/>
  <c r="O9" i="5"/>
  <c r="O10" i="5"/>
  <c r="O11" i="5"/>
  <c r="O12" i="5"/>
  <c r="O13" i="5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3" i="3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2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Q4" i="6"/>
  <c r="Q5" i="6"/>
  <c r="Q6" i="6"/>
  <c r="Q7" i="6"/>
  <c r="Q8" i="6"/>
  <c r="Q9" i="6"/>
  <c r="Q10" i="6"/>
  <c r="Q11" i="6"/>
  <c r="Q12" i="6"/>
  <c r="Q13" i="6"/>
  <c r="Q2" i="6"/>
  <c r="O4" i="6"/>
  <c r="O5" i="6"/>
  <c r="O6" i="6"/>
  <c r="O7" i="6"/>
  <c r="O8" i="6"/>
  <c r="O9" i="6"/>
  <c r="O10" i="6"/>
  <c r="O11" i="6"/>
  <c r="O12" i="6"/>
  <c r="O13" i="6"/>
  <c r="R4" i="7"/>
  <c r="R5" i="7"/>
  <c r="R6" i="7"/>
  <c r="R7" i="7"/>
  <c r="R8" i="7"/>
  <c r="R9" i="7"/>
  <c r="R10" i="7"/>
  <c r="R11" i="7"/>
  <c r="R12" i="7"/>
  <c r="R13" i="7"/>
  <c r="Q3" i="7"/>
  <c r="Q4" i="7"/>
  <c r="Q5" i="7"/>
  <c r="Q6" i="7"/>
  <c r="Q7" i="7"/>
  <c r="Q8" i="7"/>
  <c r="Q9" i="7"/>
  <c r="Q10" i="7"/>
  <c r="Q11" i="7"/>
  <c r="Q12" i="7"/>
  <c r="Q13" i="7"/>
  <c r="Q2" i="7"/>
  <c r="O4" i="7"/>
  <c r="O5" i="7"/>
  <c r="O6" i="7"/>
  <c r="O7" i="7"/>
  <c r="O8" i="7"/>
  <c r="O9" i="7"/>
  <c r="O10" i="7"/>
  <c r="O11" i="7"/>
  <c r="O12" i="7"/>
  <c r="O13" i="7"/>
  <c r="O3" i="7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3" i="4"/>
  <c r="J246" i="4" l="1"/>
  <c r="L246" i="4"/>
  <c r="L245" i="14"/>
  <c r="L245" i="3"/>
  <c r="J245" i="3"/>
  <c r="I245" i="14" l="1"/>
  <c r="I245" i="3"/>
  <c r="I246" i="4"/>
  <c r="N246" i="4"/>
  <c r="T246" i="4" l="1"/>
  <c r="T246" i="3"/>
  <c r="T246" i="14"/>
  <c r="O58" i="8" l="1"/>
  <c r="O57" i="8"/>
  <c r="O56" i="8"/>
  <c r="O55" i="8"/>
  <c r="O58" i="12"/>
  <c r="O57" i="12"/>
  <c r="O55" i="12"/>
  <c r="O56" i="12"/>
  <c r="O3" i="14"/>
  <c r="S159" i="14"/>
  <c r="S223" i="1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2" i="1"/>
  <c r="S175" i="14" l="1"/>
  <c r="S222" i="14"/>
  <c r="S216" i="14"/>
  <c r="S214" i="14"/>
  <c r="S188" i="14"/>
  <c r="S184" i="14"/>
  <c r="S239" i="14"/>
  <c r="S158" i="14"/>
  <c r="S241" i="14"/>
  <c r="S207" i="14"/>
  <c r="S224" i="14"/>
  <c r="S215" i="14"/>
  <c r="S211" i="14"/>
  <c r="S209" i="14"/>
  <c r="S191" i="14"/>
  <c r="S187" i="14"/>
  <c r="S185" i="14"/>
  <c r="S183" i="14"/>
  <c r="S179" i="14"/>
  <c r="S177" i="14"/>
  <c r="S240" i="14"/>
  <c r="S235" i="14"/>
  <c r="S231" i="14"/>
  <c r="S227" i="14"/>
  <c r="S225" i="14"/>
  <c r="S206" i="14"/>
  <c r="S204" i="14"/>
  <c r="S200" i="14"/>
  <c r="S176" i="14"/>
  <c r="S171" i="14"/>
  <c r="S167" i="14"/>
  <c r="S163" i="14"/>
  <c r="S161" i="14"/>
  <c r="S151" i="14"/>
  <c r="S67" i="14"/>
  <c r="S190" i="14"/>
  <c r="S238" i="14"/>
  <c r="S232" i="14"/>
  <c r="S230" i="14"/>
  <c r="S228" i="14"/>
  <c r="S208" i="14"/>
  <c r="S203" i="14"/>
  <c r="S201" i="14"/>
  <c r="S199" i="14"/>
  <c r="S195" i="14"/>
  <c r="S193" i="14"/>
  <c r="S174" i="14"/>
  <c r="S172" i="14"/>
  <c r="S168" i="14"/>
  <c r="S166" i="14"/>
  <c r="S164" i="14"/>
  <c r="S32" i="14"/>
  <c r="S28" i="14"/>
  <c r="S12" i="14"/>
  <c r="S84" i="14"/>
  <c r="S80" i="14"/>
  <c r="S68" i="14"/>
  <c r="S64" i="14"/>
  <c r="S33" i="14"/>
  <c r="S29" i="14"/>
  <c r="S9" i="14"/>
  <c r="S7" i="14"/>
  <c r="S233" i="14"/>
  <c r="S219" i="14"/>
  <c r="S217" i="14"/>
  <c r="S198" i="14"/>
  <c r="S182" i="14"/>
  <c r="S169" i="14"/>
  <c r="S155" i="14"/>
  <c r="S153" i="14"/>
  <c r="S150" i="14"/>
  <c r="S34" i="14"/>
  <c r="S75" i="14"/>
  <c r="S25" i="14"/>
  <c r="S19" i="14"/>
  <c r="S15" i="14"/>
  <c r="S146" i="14"/>
  <c r="S144" i="14"/>
  <c r="S142" i="14"/>
  <c r="S76" i="14"/>
  <c r="S74" i="14"/>
  <c r="S72" i="14"/>
  <c r="S57" i="14"/>
  <c r="S41" i="14"/>
  <c r="S38" i="14"/>
  <c r="S30" i="14"/>
  <c r="S21" i="14"/>
  <c r="S14" i="14"/>
  <c r="S5" i="14"/>
  <c r="S242" i="14"/>
  <c r="S237" i="14"/>
  <c r="S234" i="14"/>
  <c r="S229" i="14"/>
  <c r="S226" i="14"/>
  <c r="S221" i="14"/>
  <c r="S218" i="14"/>
  <c r="S213" i="14"/>
  <c r="S210" i="14"/>
  <c r="S205" i="14"/>
  <c r="S202" i="14"/>
  <c r="S197" i="14"/>
  <c r="S194" i="14"/>
  <c r="S189" i="14"/>
  <c r="S186" i="14"/>
  <c r="S181" i="14"/>
  <c r="S178" i="14"/>
  <c r="S173" i="14"/>
  <c r="S170" i="14"/>
  <c r="S165" i="14"/>
  <c r="S162" i="14"/>
  <c r="S157" i="14"/>
  <c r="S154" i="14"/>
  <c r="S149" i="14"/>
  <c r="S60" i="14"/>
  <c r="S44" i="14"/>
  <c r="S26" i="14"/>
  <c r="S17" i="14"/>
  <c r="S10" i="14"/>
  <c r="O248" i="14"/>
  <c r="S83" i="14"/>
  <c r="S81" i="14"/>
  <c r="S79" i="14"/>
  <c r="S37" i="14"/>
  <c r="S31" i="14"/>
  <c r="S22" i="14"/>
  <c r="S13" i="14"/>
  <c r="S6" i="14"/>
  <c r="S236" i="14"/>
  <c r="S220" i="14"/>
  <c r="S212" i="14"/>
  <c r="S196" i="14"/>
  <c r="S192" i="14"/>
  <c r="S180" i="14"/>
  <c r="S160" i="14"/>
  <c r="S156" i="14"/>
  <c r="S152" i="14"/>
  <c r="S148" i="14"/>
  <c r="S145" i="14"/>
  <c r="S140" i="14"/>
  <c r="S138" i="14"/>
  <c r="S136" i="14"/>
  <c r="S134" i="14"/>
  <c r="S132" i="14"/>
  <c r="S130" i="14"/>
  <c r="S128" i="14"/>
  <c r="S126" i="14"/>
  <c r="S124" i="14"/>
  <c r="S122" i="14"/>
  <c r="S118" i="14"/>
  <c r="S114" i="14"/>
  <c r="S110" i="14"/>
  <c r="S106" i="14"/>
  <c r="S102" i="14"/>
  <c r="S98" i="14"/>
  <c r="S94" i="14"/>
  <c r="S92" i="14"/>
  <c r="S90" i="14"/>
  <c r="S88" i="14"/>
  <c r="S86" i="14"/>
  <c r="S77" i="14"/>
  <c r="S70" i="14"/>
  <c r="S61" i="14"/>
  <c r="S58" i="14"/>
  <c r="S55" i="14"/>
  <c r="S53" i="14"/>
  <c r="S50" i="14"/>
  <c r="S45" i="14"/>
  <c r="S42" i="14"/>
  <c r="S35" i="14"/>
  <c r="O247" i="14"/>
  <c r="S141" i="14"/>
  <c r="S137" i="14"/>
  <c r="S133" i="14"/>
  <c r="S129" i="14"/>
  <c r="S125" i="14"/>
  <c r="S119" i="14"/>
  <c r="S115" i="14"/>
  <c r="S111" i="14"/>
  <c r="S109" i="14"/>
  <c r="S107" i="14"/>
  <c r="S105" i="14"/>
  <c r="S103" i="14"/>
  <c r="S101" i="14"/>
  <c r="S99" i="14"/>
  <c r="S97" i="14"/>
  <c r="S95" i="14"/>
  <c r="S91" i="14"/>
  <c r="S87" i="14"/>
  <c r="S78" i="14"/>
  <c r="S71" i="14"/>
  <c r="S62" i="14"/>
  <c r="S54" i="14"/>
  <c r="S49" i="14"/>
  <c r="S46" i="14"/>
  <c r="R3" i="14"/>
  <c r="S65" i="14"/>
  <c r="O249" i="14"/>
  <c r="O246" i="14"/>
  <c r="S121" i="14"/>
  <c r="S73" i="14"/>
  <c r="S23" i="14"/>
  <c r="S11" i="14"/>
  <c r="S3" i="14"/>
  <c r="S147" i="14"/>
  <c r="S143" i="14"/>
  <c r="S139" i="14"/>
  <c r="S135" i="14"/>
  <c r="S131" i="14"/>
  <c r="S127" i="14"/>
  <c r="S123" i="14"/>
  <c r="S120" i="14"/>
  <c r="S116" i="14"/>
  <c r="S112" i="14"/>
  <c r="S108" i="14"/>
  <c r="S104" i="14"/>
  <c r="S100" i="14"/>
  <c r="S96" i="14"/>
  <c r="S93" i="14"/>
  <c r="S89" i="14"/>
  <c r="S82" i="14"/>
  <c r="S66" i="14"/>
  <c r="S51" i="14"/>
  <c r="S48" i="14"/>
  <c r="S113" i="14"/>
  <c r="S63" i="14"/>
  <c r="S52" i="14"/>
  <c r="S39" i="14"/>
  <c r="S117" i="14"/>
  <c r="S47" i="14"/>
  <c r="S85" i="14"/>
  <c r="S69" i="14"/>
  <c r="S59" i="14"/>
  <c r="S56" i="14"/>
  <c r="S43" i="14"/>
  <c r="S40" i="14"/>
  <c r="S24" i="14"/>
  <c r="S20" i="14"/>
  <c r="S16" i="14"/>
  <c r="S8" i="14"/>
  <c r="S4" i="14"/>
  <c r="S36" i="14"/>
  <c r="S18" i="14"/>
  <c r="Q53" i="13"/>
  <c r="O53" i="13"/>
  <c r="S53" i="13" s="1"/>
  <c r="Q52" i="13"/>
  <c r="O52" i="13"/>
  <c r="S52" i="13" s="1"/>
  <c r="Q51" i="13"/>
  <c r="O51" i="13"/>
  <c r="S51" i="13" s="1"/>
  <c r="Q50" i="13"/>
  <c r="O50" i="13"/>
  <c r="S50" i="13" s="1"/>
  <c r="Q49" i="13"/>
  <c r="O49" i="13"/>
  <c r="S49" i="13" s="1"/>
  <c r="Q48" i="13"/>
  <c r="O48" i="13"/>
  <c r="S48" i="13" s="1"/>
  <c r="Q47" i="13"/>
  <c r="O47" i="13"/>
  <c r="S47" i="13" s="1"/>
  <c r="Q46" i="13"/>
  <c r="O46" i="13"/>
  <c r="S46" i="13" s="1"/>
  <c r="Q45" i="13"/>
  <c r="O45" i="13"/>
  <c r="S45" i="13" s="1"/>
  <c r="Q44" i="13"/>
  <c r="O44" i="13"/>
  <c r="S44" i="13" s="1"/>
  <c r="Q43" i="13"/>
  <c r="O43" i="13"/>
  <c r="S43" i="13" s="1"/>
  <c r="Q42" i="13"/>
  <c r="O42" i="13"/>
  <c r="S42" i="13" s="1"/>
  <c r="Q41" i="13"/>
  <c r="O41" i="13"/>
  <c r="S41" i="13" s="1"/>
  <c r="Q40" i="13"/>
  <c r="O40" i="13"/>
  <c r="S40" i="13" s="1"/>
  <c r="Q39" i="13"/>
  <c r="O39" i="13"/>
  <c r="S39" i="13" s="1"/>
  <c r="Q38" i="13"/>
  <c r="O38" i="13"/>
  <c r="S38" i="13" s="1"/>
  <c r="Q37" i="13"/>
  <c r="O37" i="13"/>
  <c r="S37" i="13" s="1"/>
  <c r="Q36" i="13"/>
  <c r="O36" i="13"/>
  <c r="S36" i="13" s="1"/>
  <c r="Q35" i="13"/>
  <c r="O35" i="13"/>
  <c r="S35" i="13" s="1"/>
  <c r="Q34" i="13"/>
  <c r="O34" i="13"/>
  <c r="S34" i="13" s="1"/>
  <c r="Q33" i="13"/>
  <c r="O33" i="13"/>
  <c r="S33" i="13" s="1"/>
  <c r="Q32" i="13"/>
  <c r="O32" i="13"/>
  <c r="S32" i="13" s="1"/>
  <c r="Q31" i="13"/>
  <c r="O31" i="13"/>
  <c r="S31" i="13" s="1"/>
  <c r="Q30" i="13"/>
  <c r="O30" i="13"/>
  <c r="S30" i="13" s="1"/>
  <c r="Q29" i="13"/>
  <c r="O29" i="13"/>
  <c r="S29" i="13" s="1"/>
  <c r="Q28" i="13"/>
  <c r="O28" i="13"/>
  <c r="S28" i="13" s="1"/>
  <c r="Q27" i="13"/>
  <c r="O27" i="13"/>
  <c r="S27" i="13" s="1"/>
  <c r="Q26" i="13"/>
  <c r="O26" i="13"/>
  <c r="S26" i="13" s="1"/>
  <c r="Q25" i="13"/>
  <c r="O25" i="13"/>
  <c r="S25" i="13" s="1"/>
  <c r="Q24" i="13"/>
  <c r="O24" i="13"/>
  <c r="S24" i="13" s="1"/>
  <c r="Q23" i="13"/>
  <c r="O23" i="13"/>
  <c r="S23" i="13" s="1"/>
  <c r="Q22" i="13"/>
  <c r="O22" i="13"/>
  <c r="S22" i="13" s="1"/>
  <c r="Q21" i="13"/>
  <c r="O21" i="13"/>
  <c r="S21" i="13" s="1"/>
  <c r="Q20" i="13"/>
  <c r="O20" i="13"/>
  <c r="S20" i="13" s="1"/>
  <c r="Q19" i="13"/>
  <c r="O19" i="13"/>
  <c r="S19" i="13" s="1"/>
  <c r="Q18" i="13"/>
  <c r="O18" i="13"/>
  <c r="S18" i="13" s="1"/>
  <c r="Q17" i="13"/>
  <c r="O17" i="13"/>
  <c r="S17" i="13" s="1"/>
  <c r="Q16" i="13"/>
  <c r="O16" i="13"/>
  <c r="S16" i="13" s="1"/>
  <c r="Q15" i="13"/>
  <c r="O15" i="13"/>
  <c r="S15" i="13" s="1"/>
  <c r="Q14" i="13"/>
  <c r="O14" i="13"/>
  <c r="S14" i="13" s="1"/>
  <c r="Q13" i="13"/>
  <c r="O13" i="13"/>
  <c r="S13" i="13" s="1"/>
  <c r="Q12" i="13"/>
  <c r="O12" i="13"/>
  <c r="S12" i="13" s="1"/>
  <c r="Q11" i="13"/>
  <c r="O11" i="13"/>
  <c r="S11" i="13" s="1"/>
  <c r="Q10" i="13"/>
  <c r="O10" i="13"/>
  <c r="S10" i="13" s="1"/>
  <c r="Q9" i="13"/>
  <c r="O9" i="13"/>
  <c r="S9" i="13" s="1"/>
  <c r="Q8" i="13"/>
  <c r="O8" i="13"/>
  <c r="S8" i="13" s="1"/>
  <c r="Q7" i="13"/>
  <c r="O7" i="13"/>
  <c r="S7" i="13" s="1"/>
  <c r="Q6" i="13"/>
  <c r="O6" i="13"/>
  <c r="S6" i="13" s="1"/>
  <c r="Q5" i="13"/>
  <c r="O5" i="13"/>
  <c r="S5" i="13" s="1"/>
  <c r="Q4" i="13"/>
  <c r="O4" i="13"/>
  <c r="S4" i="13" s="1"/>
  <c r="Q3" i="13"/>
  <c r="O3" i="13"/>
  <c r="O58" i="13" s="1"/>
  <c r="P2" i="13"/>
  <c r="Q2" i="13" s="1"/>
  <c r="Q3" i="12"/>
  <c r="O3" i="12"/>
  <c r="P2" i="12"/>
  <c r="R246" i="14" l="1"/>
  <c r="S27" i="14"/>
  <c r="R249" i="14"/>
  <c r="R248" i="14"/>
  <c r="R247" i="14"/>
  <c r="O57" i="13"/>
  <c r="O55" i="13"/>
  <c r="R3" i="13"/>
  <c r="O56" i="13"/>
  <c r="S22" i="12"/>
  <c r="S12" i="12"/>
  <c r="S17" i="12"/>
  <c r="S6" i="12"/>
  <c r="S10" i="12"/>
  <c r="S23" i="12"/>
  <c r="S11" i="12"/>
  <c r="S14" i="12"/>
  <c r="S20" i="12"/>
  <c r="S19" i="12"/>
  <c r="S7" i="12"/>
  <c r="S16" i="12"/>
  <c r="S8" i="12"/>
  <c r="S15" i="12"/>
  <c r="S18" i="12"/>
  <c r="S24" i="12"/>
  <c r="S28" i="12"/>
  <c r="S30" i="12"/>
  <c r="S32" i="12"/>
  <c r="S36" i="12"/>
  <c r="S38" i="12"/>
  <c r="S40" i="12"/>
  <c r="S44" i="12"/>
  <c r="S46" i="12"/>
  <c r="S48" i="12"/>
  <c r="S52" i="12"/>
  <c r="S21" i="12"/>
  <c r="S26" i="12"/>
  <c r="S34" i="12"/>
  <c r="S42" i="12"/>
  <c r="S50" i="12"/>
  <c r="S5" i="12"/>
  <c r="S13" i="12"/>
  <c r="S25" i="12"/>
  <c r="S27" i="12"/>
  <c r="S31" i="12"/>
  <c r="S35" i="12"/>
  <c r="S37" i="12"/>
  <c r="S39" i="12"/>
  <c r="S41" i="12"/>
  <c r="S43" i="12"/>
  <c r="S45" i="12"/>
  <c r="S47" i="12"/>
  <c r="S49" i="12"/>
  <c r="S51" i="12"/>
  <c r="S53" i="12"/>
  <c r="S9" i="12"/>
  <c r="R3" i="12"/>
  <c r="S29" i="12"/>
  <c r="S33" i="12"/>
  <c r="S3" i="6"/>
  <c r="S4" i="12" l="1"/>
  <c r="R58" i="12"/>
  <c r="R57" i="12"/>
  <c r="R55" i="12"/>
  <c r="R56" i="12"/>
  <c r="R58" i="13"/>
  <c r="R56" i="13"/>
  <c r="S3" i="13"/>
  <c r="R57" i="13"/>
  <c r="R55" i="13"/>
  <c r="S3" i="12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O3" i="8"/>
  <c r="P2" i="8"/>
  <c r="Q2" i="8" s="1"/>
  <c r="S13" i="7"/>
  <c r="S12" i="7"/>
  <c r="S11" i="7"/>
  <c r="S10" i="7"/>
  <c r="S9" i="7"/>
  <c r="S8" i="7"/>
  <c r="S7" i="7"/>
  <c r="S6" i="7"/>
  <c r="S5" i="7"/>
  <c r="S4" i="7"/>
  <c r="O16" i="7"/>
  <c r="R13" i="6"/>
  <c r="S13" i="6" s="1"/>
  <c r="R12" i="6"/>
  <c r="S12" i="6" s="1"/>
  <c r="R11" i="6"/>
  <c r="S11" i="6" s="1"/>
  <c r="R10" i="6"/>
  <c r="S10" i="6" s="1"/>
  <c r="R9" i="6"/>
  <c r="S9" i="6" s="1"/>
  <c r="R8" i="6"/>
  <c r="S8" i="6" s="1"/>
  <c r="R7" i="6"/>
  <c r="S7" i="6" s="1"/>
  <c r="R6" i="6"/>
  <c r="S6" i="6" s="1"/>
  <c r="R5" i="6"/>
  <c r="S5" i="6" s="1"/>
  <c r="R4" i="6"/>
  <c r="Q3" i="6"/>
  <c r="O3" i="6"/>
  <c r="O16" i="6" s="1"/>
  <c r="O15" i="5"/>
  <c r="S13" i="5"/>
  <c r="S12" i="5"/>
  <c r="S11" i="5"/>
  <c r="S10" i="5"/>
  <c r="S9" i="5"/>
  <c r="S8" i="5"/>
  <c r="S7" i="5"/>
  <c r="S6" i="5"/>
  <c r="S5" i="5"/>
  <c r="S4" i="5"/>
  <c r="O3" i="5"/>
  <c r="O16" i="5" s="1"/>
  <c r="Q2" i="5"/>
  <c r="R15" i="6" l="1"/>
  <c r="S4" i="6"/>
  <c r="R3" i="8"/>
  <c r="O15" i="7"/>
  <c r="O18" i="7"/>
  <c r="R3" i="7"/>
  <c r="S3" i="7" s="1"/>
  <c r="O17" i="7"/>
  <c r="O18" i="6"/>
  <c r="R3" i="6"/>
  <c r="O17" i="6"/>
  <c r="O15" i="6"/>
  <c r="O18" i="5"/>
  <c r="R3" i="5"/>
  <c r="S3" i="5" s="1"/>
  <c r="O17" i="5"/>
  <c r="S34" i="8" l="1"/>
  <c r="O246" i="3"/>
  <c r="S50" i="8"/>
  <c r="S42" i="8"/>
  <c r="R57" i="8"/>
  <c r="S3" i="8"/>
  <c r="R58" i="8"/>
  <c r="R55" i="8"/>
  <c r="R56" i="8"/>
  <c r="S47" i="8"/>
  <c r="S39" i="8"/>
  <c r="S31" i="8"/>
  <c r="S21" i="8"/>
  <c r="S5" i="8"/>
  <c r="S20" i="8"/>
  <c r="S18" i="8"/>
  <c r="S14" i="8"/>
  <c r="S24" i="8"/>
  <c r="S48" i="8"/>
  <c r="S40" i="8"/>
  <c r="S32" i="8"/>
  <c r="S53" i="8"/>
  <c r="S45" i="8"/>
  <c r="S37" i="8"/>
  <c r="S29" i="8"/>
  <c r="S17" i="8"/>
  <c r="S15" i="8"/>
  <c r="S16" i="8"/>
  <c r="S12" i="8"/>
  <c r="S19" i="8"/>
  <c r="S46" i="8"/>
  <c r="S38" i="8"/>
  <c r="S30" i="8"/>
  <c r="S51" i="8"/>
  <c r="S43" i="8"/>
  <c r="S35" i="8"/>
  <c r="S27" i="8"/>
  <c r="S13" i="8"/>
  <c r="S6" i="8"/>
  <c r="S11" i="8"/>
  <c r="S7" i="8"/>
  <c r="S10" i="8"/>
  <c r="S52" i="8"/>
  <c r="S44" i="8"/>
  <c r="S36" i="8"/>
  <c r="S28" i="8"/>
  <c r="S49" i="8"/>
  <c r="S41" i="8"/>
  <c r="S33" i="8"/>
  <c r="S25" i="8"/>
  <c r="S9" i="8"/>
  <c r="S22" i="8"/>
  <c r="S4" i="8"/>
  <c r="S23" i="8"/>
  <c r="S26" i="8"/>
  <c r="S8" i="8"/>
  <c r="R17" i="7"/>
  <c r="R18" i="7"/>
  <c r="R15" i="7"/>
  <c r="R16" i="7"/>
  <c r="R17" i="6"/>
  <c r="R18" i="6"/>
  <c r="R16" i="6"/>
  <c r="R17" i="5"/>
  <c r="R16" i="5"/>
  <c r="R18" i="5"/>
  <c r="R15" i="5"/>
  <c r="O247" i="3"/>
  <c r="O249" i="3"/>
  <c r="O248" i="3"/>
  <c r="O248" i="4"/>
  <c r="O247" i="4"/>
  <c r="O249" i="4"/>
  <c r="O246" i="4"/>
  <c r="S242" i="3" l="1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R3" i="3"/>
  <c r="S3" i="3" s="1"/>
  <c r="R3" i="4"/>
  <c r="S3" i="4" s="1"/>
  <c r="R249" i="4" l="1"/>
  <c r="R246" i="4"/>
  <c r="R248" i="4"/>
  <c r="R247" i="4"/>
  <c r="R248" i="3"/>
  <c r="R249" i="3"/>
  <c r="R247" i="3"/>
  <c r="R246" i="3"/>
</calcChain>
</file>

<file path=xl/sharedStrings.xml><?xml version="1.0" encoding="utf-8"?>
<sst xmlns="http://schemas.openxmlformats.org/spreadsheetml/2006/main" count="1881" uniqueCount="39">
  <si>
    <t>Symbol</t>
  </si>
  <si>
    <t>Date</t>
  </si>
  <si>
    <t>Expiry</t>
  </si>
  <si>
    <t>Open</t>
  </si>
  <si>
    <t>High</t>
  </si>
  <si>
    <t>Low</t>
  </si>
  <si>
    <t>Close</t>
  </si>
  <si>
    <t>LTP</t>
  </si>
  <si>
    <t>Settle Price</t>
  </si>
  <si>
    <t>No. of contracts</t>
  </si>
  <si>
    <t>Turnover in Lacs</t>
  </si>
  <si>
    <t>Open Int</t>
  </si>
  <si>
    <t>Change in OI</t>
  </si>
  <si>
    <t xml:space="preserve">Underlying Value </t>
  </si>
  <si>
    <t>SAIL</t>
  </si>
  <si>
    <t>-</t>
  </si>
  <si>
    <r>
      <t xml:space="preserve"> return t bill </t>
    </r>
    <r>
      <rPr>
        <b/>
        <strike/>
        <sz val="11"/>
        <color theme="1"/>
        <rFont val="Calibri"/>
        <family val="2"/>
        <scheme val="minor"/>
      </rPr>
      <t>%</t>
    </r>
  </si>
  <si>
    <t>risk adjusted return</t>
  </si>
  <si>
    <t>adjusted return</t>
  </si>
  <si>
    <t>mean</t>
  </si>
  <si>
    <t>max</t>
  </si>
  <si>
    <t>min</t>
  </si>
  <si>
    <t>sd</t>
  </si>
  <si>
    <t>sharpe ratio</t>
  </si>
  <si>
    <t>Return  t bill data%</t>
  </si>
  <si>
    <t>return futures</t>
  </si>
  <si>
    <t>std</t>
  </si>
  <si>
    <t>return data</t>
  </si>
  <si>
    <t>monthly t bill %</t>
  </si>
  <si>
    <t>risk adj. returns</t>
  </si>
  <si>
    <t>risk unadjusted returns</t>
  </si>
  <si>
    <t>risk unadjusted return</t>
  </si>
  <si>
    <t>sharpe Ratio</t>
  </si>
  <si>
    <t>risk unadj. Return</t>
  </si>
  <si>
    <t>risk unadj. Returns</t>
  </si>
  <si>
    <t xml:space="preserve">contango </t>
  </si>
  <si>
    <t xml:space="preserve"> return t bill %</t>
  </si>
  <si>
    <t>Return  t bill data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</si>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</sst>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0000"/>
    <numFmt numFmtId="167" formatCode="0.0000%"/>
    <numFmt numFmtId="168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  <xf numFmtId="164" fontId="0" fillId="0" borderId="0" xfId="0" applyNumberFormat="1"/>
    <xf numFmtId="165" fontId="16" fillId="0" borderId="0" xfId="0" applyNumberFormat="1" applyFont="1"/>
    <xf numFmtId="165" fontId="0" fillId="0" borderId="0" xfId="0" applyNumberFormat="1"/>
    <xf numFmtId="164" fontId="16" fillId="0" borderId="0" xfId="42" applyNumberFormat="1" applyFont="1"/>
    <xf numFmtId="164" fontId="0" fillId="0" borderId="0" xfId="42" applyNumberFormat="1" applyFont="1"/>
    <xf numFmtId="165" fontId="0" fillId="0" borderId="0" xfId="42" applyNumberFormat="1" applyFont="1"/>
    <xf numFmtId="166" fontId="0" fillId="0" borderId="0" xfId="0" applyNumberFormat="1" applyAlignment="1">
      <alignment horizontal="left"/>
    </xf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1" fontId="16" fillId="0" borderId="0" xfId="0" applyNumberFormat="1" applyFont="1"/>
    <xf numFmtId="1" fontId="0" fillId="0" borderId="0" xfId="42" applyNumberFormat="1" applyFont="1"/>
    <xf numFmtId="167" fontId="0" fillId="0" borderId="0" xfId="42" applyNumberFormat="1" applyFont="1"/>
    <xf numFmtId="168" fontId="0" fillId="0" borderId="0" xfId="42" applyNumberFormat="1" applyFont="1"/>
    <xf numFmtId="167" fontId="0" fillId="0" borderId="0" xfId="0" applyNumberFormat="1"/>
    <xf numFmtId="168" fontId="16" fillId="0" borderId="0" xfId="0" applyNumberFormat="1" applyFont="1"/>
    <xf numFmtId="168" fontId="0" fillId="0" borderId="0" xfId="0" applyNumberFormat="1"/>
    <xf numFmtId="167" fontId="16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adjusted returns% vs Date(daily 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near!$R$1:$R$2</c:f>
              <c:strCache>
                <c:ptCount val="2"/>
                <c:pt idx="0">
                  <c:v>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near!$B$3:$B$242</c:f>
              <c:numCache>
                <c:formatCode>m/d/yyyy</c:formatCode>
                <c:ptCount val="240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43413</c:v>
                </c:pt>
                <c:pt idx="25">
                  <c:v>43416</c:v>
                </c:pt>
                <c:pt idx="26">
                  <c:v>43417</c:v>
                </c:pt>
                <c:pt idx="27">
                  <c:v>43418</c:v>
                </c:pt>
                <c:pt idx="28">
                  <c:v>43419</c:v>
                </c:pt>
                <c:pt idx="29">
                  <c:v>43420</c:v>
                </c:pt>
                <c:pt idx="30">
                  <c:v>43423</c:v>
                </c:pt>
                <c:pt idx="31">
                  <c:v>43424</c:v>
                </c:pt>
                <c:pt idx="32">
                  <c:v>43426</c:v>
                </c:pt>
                <c:pt idx="33">
                  <c:v>43430</c:v>
                </c:pt>
                <c:pt idx="34">
                  <c:v>43431</c:v>
                </c:pt>
                <c:pt idx="35">
                  <c:v>43432</c:v>
                </c:pt>
                <c:pt idx="36">
                  <c:v>43433</c:v>
                </c:pt>
                <c:pt idx="37">
                  <c:v>43434</c:v>
                </c:pt>
                <c:pt idx="38">
                  <c:v>43437</c:v>
                </c:pt>
                <c:pt idx="39">
                  <c:v>43438</c:v>
                </c:pt>
                <c:pt idx="40">
                  <c:v>43439</c:v>
                </c:pt>
                <c:pt idx="41">
                  <c:v>43440</c:v>
                </c:pt>
                <c:pt idx="42">
                  <c:v>43441</c:v>
                </c:pt>
                <c:pt idx="43">
                  <c:v>43444</c:v>
                </c:pt>
                <c:pt idx="44">
                  <c:v>43445</c:v>
                </c:pt>
                <c:pt idx="45">
                  <c:v>43446</c:v>
                </c:pt>
                <c:pt idx="46">
                  <c:v>43447</c:v>
                </c:pt>
                <c:pt idx="47">
                  <c:v>43448</c:v>
                </c:pt>
                <c:pt idx="48">
                  <c:v>43451</c:v>
                </c:pt>
                <c:pt idx="49">
                  <c:v>43452</c:v>
                </c:pt>
                <c:pt idx="50">
                  <c:v>43453</c:v>
                </c:pt>
                <c:pt idx="51">
                  <c:v>43454</c:v>
                </c:pt>
                <c:pt idx="52">
                  <c:v>43455</c:v>
                </c:pt>
                <c:pt idx="53">
                  <c:v>43458</c:v>
                </c:pt>
                <c:pt idx="54">
                  <c:v>43460</c:v>
                </c:pt>
                <c:pt idx="55">
                  <c:v>43461</c:v>
                </c:pt>
                <c:pt idx="56">
                  <c:v>43462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43472</c:v>
                </c:pt>
                <c:pt idx="63">
                  <c:v>43473</c:v>
                </c:pt>
                <c:pt idx="64">
                  <c:v>43474</c:v>
                </c:pt>
                <c:pt idx="65">
                  <c:v>43475</c:v>
                </c:pt>
                <c:pt idx="66">
                  <c:v>43476</c:v>
                </c:pt>
                <c:pt idx="67">
                  <c:v>43479</c:v>
                </c:pt>
                <c:pt idx="68">
                  <c:v>43480</c:v>
                </c:pt>
                <c:pt idx="69">
                  <c:v>43481</c:v>
                </c:pt>
                <c:pt idx="70">
                  <c:v>43482</c:v>
                </c:pt>
                <c:pt idx="71">
                  <c:v>43483</c:v>
                </c:pt>
                <c:pt idx="72">
                  <c:v>43486</c:v>
                </c:pt>
                <c:pt idx="73">
                  <c:v>43487</c:v>
                </c:pt>
                <c:pt idx="74">
                  <c:v>43488</c:v>
                </c:pt>
                <c:pt idx="75">
                  <c:v>43489</c:v>
                </c:pt>
                <c:pt idx="76">
                  <c:v>43490</c:v>
                </c:pt>
                <c:pt idx="77">
                  <c:v>43493</c:v>
                </c:pt>
                <c:pt idx="78">
                  <c:v>43494</c:v>
                </c:pt>
                <c:pt idx="79">
                  <c:v>43495</c:v>
                </c:pt>
                <c:pt idx="80">
                  <c:v>43496</c:v>
                </c:pt>
                <c:pt idx="81">
                  <c:v>43497</c:v>
                </c:pt>
                <c:pt idx="82">
                  <c:v>43500</c:v>
                </c:pt>
                <c:pt idx="83">
                  <c:v>43501</c:v>
                </c:pt>
                <c:pt idx="84">
                  <c:v>43502</c:v>
                </c:pt>
                <c:pt idx="85">
                  <c:v>43503</c:v>
                </c:pt>
                <c:pt idx="86">
                  <c:v>43504</c:v>
                </c:pt>
                <c:pt idx="87">
                  <c:v>43507</c:v>
                </c:pt>
                <c:pt idx="88">
                  <c:v>43508</c:v>
                </c:pt>
                <c:pt idx="89">
                  <c:v>43509</c:v>
                </c:pt>
                <c:pt idx="90">
                  <c:v>43510</c:v>
                </c:pt>
                <c:pt idx="91">
                  <c:v>43511</c:v>
                </c:pt>
                <c:pt idx="92">
                  <c:v>43514</c:v>
                </c:pt>
                <c:pt idx="93">
                  <c:v>43516</c:v>
                </c:pt>
                <c:pt idx="94">
                  <c:v>43517</c:v>
                </c:pt>
                <c:pt idx="95">
                  <c:v>43518</c:v>
                </c:pt>
                <c:pt idx="96">
                  <c:v>43521</c:v>
                </c:pt>
                <c:pt idx="97">
                  <c:v>43522</c:v>
                </c:pt>
                <c:pt idx="98">
                  <c:v>43523</c:v>
                </c:pt>
                <c:pt idx="99">
                  <c:v>43524</c:v>
                </c:pt>
                <c:pt idx="100">
                  <c:v>43525</c:v>
                </c:pt>
                <c:pt idx="101">
                  <c:v>43529</c:v>
                </c:pt>
                <c:pt idx="102">
                  <c:v>43530</c:v>
                </c:pt>
                <c:pt idx="103">
                  <c:v>43531</c:v>
                </c:pt>
                <c:pt idx="104">
                  <c:v>43532</c:v>
                </c:pt>
                <c:pt idx="105">
                  <c:v>43535</c:v>
                </c:pt>
                <c:pt idx="106">
                  <c:v>43536</c:v>
                </c:pt>
                <c:pt idx="107">
                  <c:v>43537</c:v>
                </c:pt>
                <c:pt idx="108">
                  <c:v>43538</c:v>
                </c:pt>
                <c:pt idx="109">
                  <c:v>43539</c:v>
                </c:pt>
                <c:pt idx="110">
                  <c:v>43542</c:v>
                </c:pt>
                <c:pt idx="111">
                  <c:v>43543</c:v>
                </c:pt>
                <c:pt idx="112">
                  <c:v>43544</c:v>
                </c:pt>
                <c:pt idx="113">
                  <c:v>43546</c:v>
                </c:pt>
                <c:pt idx="114">
                  <c:v>43549</c:v>
                </c:pt>
                <c:pt idx="115">
                  <c:v>43550</c:v>
                </c:pt>
                <c:pt idx="116">
                  <c:v>43551</c:v>
                </c:pt>
                <c:pt idx="117">
                  <c:v>43552</c:v>
                </c:pt>
                <c:pt idx="118">
                  <c:v>43553</c:v>
                </c:pt>
                <c:pt idx="119">
                  <c:v>43557</c:v>
                </c:pt>
                <c:pt idx="120">
                  <c:v>43558</c:v>
                </c:pt>
                <c:pt idx="121">
                  <c:v>43559</c:v>
                </c:pt>
                <c:pt idx="122">
                  <c:v>43560</c:v>
                </c:pt>
                <c:pt idx="123">
                  <c:v>43563</c:v>
                </c:pt>
                <c:pt idx="124">
                  <c:v>43564</c:v>
                </c:pt>
                <c:pt idx="125">
                  <c:v>43565</c:v>
                </c:pt>
                <c:pt idx="126">
                  <c:v>43566</c:v>
                </c:pt>
                <c:pt idx="127">
                  <c:v>43567</c:v>
                </c:pt>
                <c:pt idx="128">
                  <c:v>43570</c:v>
                </c:pt>
                <c:pt idx="129">
                  <c:v>43571</c:v>
                </c:pt>
                <c:pt idx="130">
                  <c:v>43573</c:v>
                </c:pt>
                <c:pt idx="131">
                  <c:v>43577</c:v>
                </c:pt>
                <c:pt idx="132">
                  <c:v>43578</c:v>
                </c:pt>
                <c:pt idx="133">
                  <c:v>43579</c:v>
                </c:pt>
                <c:pt idx="134">
                  <c:v>43580</c:v>
                </c:pt>
                <c:pt idx="135">
                  <c:v>43581</c:v>
                </c:pt>
                <c:pt idx="136">
                  <c:v>43585</c:v>
                </c:pt>
                <c:pt idx="137">
                  <c:v>43587</c:v>
                </c:pt>
                <c:pt idx="138">
                  <c:v>43588</c:v>
                </c:pt>
                <c:pt idx="139">
                  <c:v>43591</c:v>
                </c:pt>
                <c:pt idx="140">
                  <c:v>43592</c:v>
                </c:pt>
                <c:pt idx="141">
                  <c:v>43593</c:v>
                </c:pt>
                <c:pt idx="142">
                  <c:v>43594</c:v>
                </c:pt>
                <c:pt idx="143">
                  <c:v>43595</c:v>
                </c:pt>
                <c:pt idx="144">
                  <c:v>43598</c:v>
                </c:pt>
                <c:pt idx="145">
                  <c:v>43599</c:v>
                </c:pt>
                <c:pt idx="146">
                  <c:v>43600</c:v>
                </c:pt>
                <c:pt idx="147">
                  <c:v>43601</c:v>
                </c:pt>
                <c:pt idx="148">
                  <c:v>43602</c:v>
                </c:pt>
                <c:pt idx="149">
                  <c:v>43605</c:v>
                </c:pt>
                <c:pt idx="150">
                  <c:v>43606</c:v>
                </c:pt>
                <c:pt idx="151">
                  <c:v>43607</c:v>
                </c:pt>
                <c:pt idx="152">
                  <c:v>43608</c:v>
                </c:pt>
                <c:pt idx="153">
                  <c:v>43609</c:v>
                </c:pt>
                <c:pt idx="154">
                  <c:v>43612</c:v>
                </c:pt>
                <c:pt idx="155">
                  <c:v>43613</c:v>
                </c:pt>
                <c:pt idx="156">
                  <c:v>43614</c:v>
                </c:pt>
                <c:pt idx="157">
                  <c:v>43615</c:v>
                </c:pt>
                <c:pt idx="158">
                  <c:v>43616</c:v>
                </c:pt>
                <c:pt idx="159">
                  <c:v>43619</c:v>
                </c:pt>
                <c:pt idx="160">
                  <c:v>43620</c:v>
                </c:pt>
                <c:pt idx="161">
                  <c:v>43622</c:v>
                </c:pt>
                <c:pt idx="162">
                  <c:v>43623</c:v>
                </c:pt>
                <c:pt idx="163">
                  <c:v>43626</c:v>
                </c:pt>
                <c:pt idx="164">
                  <c:v>43627</c:v>
                </c:pt>
                <c:pt idx="165">
                  <c:v>43628</c:v>
                </c:pt>
                <c:pt idx="166">
                  <c:v>43629</c:v>
                </c:pt>
                <c:pt idx="167">
                  <c:v>43630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43647</c:v>
                </c:pt>
                <c:pt idx="179">
                  <c:v>43648</c:v>
                </c:pt>
                <c:pt idx="180">
                  <c:v>43649</c:v>
                </c:pt>
                <c:pt idx="181">
                  <c:v>43650</c:v>
                </c:pt>
                <c:pt idx="182">
                  <c:v>43651</c:v>
                </c:pt>
                <c:pt idx="183">
                  <c:v>43654</c:v>
                </c:pt>
                <c:pt idx="184">
                  <c:v>43655</c:v>
                </c:pt>
                <c:pt idx="185">
                  <c:v>43656</c:v>
                </c:pt>
                <c:pt idx="186">
                  <c:v>43657</c:v>
                </c:pt>
                <c:pt idx="187">
                  <c:v>43658</c:v>
                </c:pt>
                <c:pt idx="188">
                  <c:v>43661</c:v>
                </c:pt>
                <c:pt idx="189">
                  <c:v>43662</c:v>
                </c:pt>
                <c:pt idx="190">
                  <c:v>43663</c:v>
                </c:pt>
                <c:pt idx="191">
                  <c:v>43664</c:v>
                </c:pt>
                <c:pt idx="192">
                  <c:v>43665</c:v>
                </c:pt>
                <c:pt idx="193">
                  <c:v>43668</c:v>
                </c:pt>
                <c:pt idx="194">
                  <c:v>43669</c:v>
                </c:pt>
                <c:pt idx="195">
                  <c:v>43670</c:v>
                </c:pt>
                <c:pt idx="196">
                  <c:v>43671</c:v>
                </c:pt>
                <c:pt idx="197">
                  <c:v>43672</c:v>
                </c:pt>
                <c:pt idx="198">
                  <c:v>43675</c:v>
                </c:pt>
                <c:pt idx="199">
                  <c:v>43676</c:v>
                </c:pt>
                <c:pt idx="200">
                  <c:v>43677</c:v>
                </c:pt>
                <c:pt idx="201">
                  <c:v>43678</c:v>
                </c:pt>
                <c:pt idx="202">
                  <c:v>43679</c:v>
                </c:pt>
                <c:pt idx="203">
                  <c:v>43682</c:v>
                </c:pt>
                <c:pt idx="204">
                  <c:v>43683</c:v>
                </c:pt>
                <c:pt idx="205">
                  <c:v>43684</c:v>
                </c:pt>
                <c:pt idx="206">
                  <c:v>43685</c:v>
                </c:pt>
                <c:pt idx="207">
                  <c:v>43686</c:v>
                </c:pt>
                <c:pt idx="208">
                  <c:v>43690</c:v>
                </c:pt>
                <c:pt idx="209">
                  <c:v>43691</c:v>
                </c:pt>
                <c:pt idx="210">
                  <c:v>43693</c:v>
                </c:pt>
                <c:pt idx="211">
                  <c:v>43696</c:v>
                </c:pt>
                <c:pt idx="212">
                  <c:v>43697</c:v>
                </c:pt>
                <c:pt idx="213">
                  <c:v>43698</c:v>
                </c:pt>
                <c:pt idx="214">
                  <c:v>43699</c:v>
                </c:pt>
                <c:pt idx="215">
                  <c:v>43700</c:v>
                </c:pt>
                <c:pt idx="216">
                  <c:v>43703</c:v>
                </c:pt>
                <c:pt idx="217">
                  <c:v>43704</c:v>
                </c:pt>
                <c:pt idx="218">
                  <c:v>43705</c:v>
                </c:pt>
                <c:pt idx="219">
                  <c:v>43706</c:v>
                </c:pt>
                <c:pt idx="220">
                  <c:v>43707</c:v>
                </c:pt>
                <c:pt idx="221">
                  <c:v>43711</c:v>
                </c:pt>
                <c:pt idx="222">
                  <c:v>43712</c:v>
                </c:pt>
                <c:pt idx="223">
                  <c:v>43713</c:v>
                </c:pt>
                <c:pt idx="224">
                  <c:v>43714</c:v>
                </c:pt>
                <c:pt idx="225">
                  <c:v>43717</c:v>
                </c:pt>
                <c:pt idx="226">
                  <c:v>43719</c:v>
                </c:pt>
                <c:pt idx="227">
                  <c:v>43720</c:v>
                </c:pt>
                <c:pt idx="228">
                  <c:v>43721</c:v>
                </c:pt>
                <c:pt idx="229">
                  <c:v>43724</c:v>
                </c:pt>
                <c:pt idx="230">
                  <c:v>43725</c:v>
                </c:pt>
                <c:pt idx="231">
                  <c:v>43726</c:v>
                </c:pt>
                <c:pt idx="232">
                  <c:v>43727</c:v>
                </c:pt>
                <c:pt idx="233">
                  <c:v>43728</c:v>
                </c:pt>
                <c:pt idx="234">
                  <c:v>43731</c:v>
                </c:pt>
                <c:pt idx="235">
                  <c:v>43732</c:v>
                </c:pt>
                <c:pt idx="236">
                  <c:v>43733</c:v>
                </c:pt>
                <c:pt idx="237">
                  <c:v>43734</c:v>
                </c:pt>
                <c:pt idx="238">
                  <c:v>43735</c:v>
                </c:pt>
                <c:pt idx="239">
                  <c:v>43738</c:v>
                </c:pt>
              </c:numCache>
            </c:numRef>
          </c:cat>
          <c:val>
            <c:numRef>
              <c:f>near!$R$3:$R$242</c:f>
              <c:numCache>
                <c:formatCode>0.0000%</c:formatCode>
                <c:ptCount val="240"/>
                <c:pt idx="0">
                  <c:v>-3.799832374626895E-3</c:v>
                </c:pt>
                <c:pt idx="1">
                  <c:v>6.3219481614474743E-3</c:v>
                </c:pt>
                <c:pt idx="2">
                  <c:v>-5.0549575243914457E-2</c:v>
                </c:pt>
                <c:pt idx="3">
                  <c:v>-1.761355749273566E-2</c:v>
                </c:pt>
                <c:pt idx="4">
                  <c:v>-1.6379429663818463E-2</c:v>
                </c:pt>
                <c:pt idx="5">
                  <c:v>5.2318247949499859E-2</c:v>
                </c:pt>
                <c:pt idx="6">
                  <c:v>-2.9229600873121962E-2</c:v>
                </c:pt>
                <c:pt idx="7">
                  <c:v>2.2817367846037481E-2</c:v>
                </c:pt>
                <c:pt idx="8">
                  <c:v>9.5558123677885794E-3</c:v>
                </c:pt>
                <c:pt idx="9">
                  <c:v>5.7492609655145207E-3</c:v>
                </c:pt>
                <c:pt idx="10">
                  <c:v>-3.4137928524490678E-2</c:v>
                </c:pt>
                <c:pt idx="11">
                  <c:v>5.735309815083756E-4</c:v>
                </c:pt>
                <c:pt idx="12">
                  <c:v>-1.8511021645927054E-2</c:v>
                </c:pt>
                <c:pt idx="13">
                  <c:v>-1.7458948848504624E-3</c:v>
                </c:pt>
                <c:pt idx="14">
                  <c:v>9.1553834336191662E-3</c:v>
                </c:pt>
                <c:pt idx="15">
                  <c:v>-2.9511672585827819E-2</c:v>
                </c:pt>
                <c:pt idx="16">
                  <c:v>8.5536271968988213E-3</c:v>
                </c:pt>
                <c:pt idx="17">
                  <c:v>2.9754427496572505E-2</c:v>
                </c:pt>
                <c:pt idx="18">
                  <c:v>4.3999807150120708E-3</c:v>
                </c:pt>
                <c:pt idx="19">
                  <c:v>-1.3899474172917904E-2</c:v>
                </c:pt>
                <c:pt idx="20">
                  <c:v>3.9192376368540706E-2</c:v>
                </c:pt>
                <c:pt idx="21">
                  <c:v>3.7699359645016146E-2</c:v>
                </c:pt>
                <c:pt idx="22">
                  <c:v>-4.6002044302369885E-2</c:v>
                </c:pt>
                <c:pt idx="23">
                  <c:v>-4.6912622676218707E-3</c:v>
                </c:pt>
                <c:pt idx="24">
                  <c:v>-4.7118879747292371E-3</c:v>
                </c:pt>
                <c:pt idx="25">
                  <c:v>-6.2456072091502651E-3</c:v>
                </c:pt>
                <c:pt idx="26">
                  <c:v>-1.0852467735709337E-2</c:v>
                </c:pt>
                <c:pt idx="27">
                  <c:v>-1.0197013297900475E-2</c:v>
                </c:pt>
                <c:pt idx="28">
                  <c:v>9.143862459788368E-3</c:v>
                </c:pt>
                <c:pt idx="29">
                  <c:v>-1.1743089684868185E-2</c:v>
                </c:pt>
                <c:pt idx="30">
                  <c:v>4.488868127996197E-3</c:v>
                </c:pt>
                <c:pt idx="31">
                  <c:v>-3.1218930890464094E-2</c:v>
                </c:pt>
                <c:pt idx="32">
                  <c:v>-3.2211373921054651E-2</c:v>
                </c:pt>
                <c:pt idx="33">
                  <c:v>-3.7407419014922325E-2</c:v>
                </c:pt>
                <c:pt idx="34">
                  <c:v>-2.3381355740714611E-2</c:v>
                </c:pt>
                <c:pt idx="35">
                  <c:v>-2.8329170732882762E-2</c:v>
                </c:pt>
                <c:pt idx="36">
                  <c:v>-9.2349792351081646E-3</c:v>
                </c:pt>
                <c:pt idx="37">
                  <c:v>1.3513698630136985E-2</c:v>
                </c:pt>
                <c:pt idx="38">
                  <c:v>2.3237943971368576E-2</c:v>
                </c:pt>
                <c:pt idx="39">
                  <c:v>-1.7790839282268957E-2</c:v>
                </c:pt>
                <c:pt idx="40">
                  <c:v>-4.7675149015564369E-2</c:v>
                </c:pt>
                <c:pt idx="41">
                  <c:v>1.6976319282465248E-3</c:v>
                </c:pt>
                <c:pt idx="42">
                  <c:v>-3.868094025339245E-2</c:v>
                </c:pt>
                <c:pt idx="43">
                  <c:v>-1.9715085616438355E-2</c:v>
                </c:pt>
                <c:pt idx="44">
                  <c:v>1.4756403427386345E-2</c:v>
                </c:pt>
                <c:pt idx="45">
                  <c:v>3.4163837767351823E-2</c:v>
                </c:pt>
                <c:pt idx="46">
                  <c:v>-2.1056426918977956E-2</c:v>
                </c:pt>
                <c:pt idx="47">
                  <c:v>-3.0899904428161556E-3</c:v>
                </c:pt>
                <c:pt idx="48">
                  <c:v>2.2167962245563558E-2</c:v>
                </c:pt>
                <c:pt idx="49">
                  <c:v>1.3124423147038825E-2</c:v>
                </c:pt>
                <c:pt idx="50">
                  <c:v>2.2331879513737236E-2</c:v>
                </c:pt>
                <c:pt idx="51">
                  <c:v>-1.9447698881487948E-2</c:v>
                </c:pt>
                <c:pt idx="52">
                  <c:v>-1.0471634481079566E-2</c:v>
                </c:pt>
                <c:pt idx="53">
                  <c:v>-1.8140877851723254E-2</c:v>
                </c:pt>
                <c:pt idx="54">
                  <c:v>1.04046372302134E-2</c:v>
                </c:pt>
                <c:pt idx="55">
                  <c:v>-1.9230358773646445E-2</c:v>
                </c:pt>
                <c:pt idx="56">
                  <c:v>5.9040561244846329E-2</c:v>
                </c:pt>
                <c:pt idx="57">
                  <c:v>2.8231559082405315E-2</c:v>
                </c:pt>
                <c:pt idx="58">
                  <c:v>-5.5303333089151739E-3</c:v>
                </c:pt>
                <c:pt idx="59">
                  <c:v>-3.1542281141061529E-2</c:v>
                </c:pt>
                <c:pt idx="60">
                  <c:v>-2.7933725241721899E-2</c:v>
                </c:pt>
                <c:pt idx="61">
                  <c:v>1.5993975470198013E-2</c:v>
                </c:pt>
                <c:pt idx="62">
                  <c:v>1.6912893130162905E-3</c:v>
                </c:pt>
                <c:pt idx="63">
                  <c:v>2.0379103827934991E-2</c:v>
                </c:pt>
                <c:pt idx="64">
                  <c:v>-4.23059119875559E-2</c:v>
                </c:pt>
                <c:pt idx="65">
                  <c:v>5.5542198590849187E-3</c:v>
                </c:pt>
                <c:pt idx="66">
                  <c:v>-6.8356362310537273E-3</c:v>
                </c:pt>
                <c:pt idx="67">
                  <c:v>-3.2717802975683344E-2</c:v>
                </c:pt>
                <c:pt idx="68">
                  <c:v>1.2676912049645793E-2</c:v>
                </c:pt>
                <c:pt idx="69">
                  <c:v>-1.1901215753424685E-2</c:v>
                </c:pt>
                <c:pt idx="70">
                  <c:v>-1.302776761059069E-2</c:v>
                </c:pt>
                <c:pt idx="71">
                  <c:v>-3.1838249208113356E-3</c:v>
                </c:pt>
                <c:pt idx="72">
                  <c:v>-9.2158706057104273E-3</c:v>
                </c:pt>
                <c:pt idx="73">
                  <c:v>-1.9429979320203801E-2</c:v>
                </c:pt>
                <c:pt idx="74">
                  <c:v>6.0180731348353656E-3</c:v>
                </c:pt>
                <c:pt idx="75">
                  <c:v>-6.3401642710473145E-3</c:v>
                </c:pt>
                <c:pt idx="76">
                  <c:v>-2.3940604551115109E-2</c:v>
                </c:pt>
                <c:pt idx="77">
                  <c:v>-2.1344021164021162E-2</c:v>
                </c:pt>
                <c:pt idx="78">
                  <c:v>1.9824361347649329E-3</c:v>
                </c:pt>
                <c:pt idx="79">
                  <c:v>2.2473721682847836E-2</c:v>
                </c:pt>
                <c:pt idx="80">
                  <c:v>-8.6190925380035532E-3</c:v>
                </c:pt>
                <c:pt idx="81">
                  <c:v>-1.4009239288837043E-2</c:v>
                </c:pt>
                <c:pt idx="82">
                  <c:v>-1.0967760488244594E-2</c:v>
                </c:pt>
                <c:pt idx="83">
                  <c:v>-1.1085125408942203E-2</c:v>
                </c:pt>
                <c:pt idx="84">
                  <c:v>4.9434934376463124E-2</c:v>
                </c:pt>
                <c:pt idx="85">
                  <c:v>2.6083243927708069E-2</c:v>
                </c:pt>
                <c:pt idx="86">
                  <c:v>-8.2058110794857045E-2</c:v>
                </c:pt>
                <c:pt idx="87">
                  <c:v>3.1699610574059335E-3</c:v>
                </c:pt>
                <c:pt idx="88">
                  <c:v>5.4268828006088343E-2</c:v>
                </c:pt>
                <c:pt idx="89">
                  <c:v>-2.5464573234984252E-2</c:v>
                </c:pt>
                <c:pt idx="90">
                  <c:v>5.230062939651981E-3</c:v>
                </c:pt>
                <c:pt idx="91">
                  <c:v>-3.0282047429665605E-2</c:v>
                </c:pt>
                <c:pt idx="92">
                  <c:v>-1.126181696686207E-2</c:v>
                </c:pt>
                <c:pt idx="93">
                  <c:v>7.942079611769759E-2</c:v>
                </c:pt>
                <c:pt idx="94">
                  <c:v>2.1630689198992963E-2</c:v>
                </c:pt>
                <c:pt idx="95">
                  <c:v>5.9213965920480545E-3</c:v>
                </c:pt>
                <c:pt idx="96">
                  <c:v>-1.4316756607167623E-2</c:v>
                </c:pt>
                <c:pt idx="97">
                  <c:v>-2.2245227936221607E-3</c:v>
                </c:pt>
                <c:pt idx="98">
                  <c:v>-1.7506849315068493E-4</c:v>
                </c:pt>
                <c:pt idx="99">
                  <c:v>-9.4161368175298028E-3</c:v>
                </c:pt>
                <c:pt idx="100">
                  <c:v>9.1015819433600653E-2</c:v>
                </c:pt>
                <c:pt idx="101">
                  <c:v>4.8257705967295089E-2</c:v>
                </c:pt>
                <c:pt idx="102">
                  <c:v>7.9762835020844962E-3</c:v>
                </c:pt>
                <c:pt idx="103">
                  <c:v>-1.6348397149503355E-2</c:v>
                </c:pt>
                <c:pt idx="104">
                  <c:v>-1.7527214611872198E-2</c:v>
                </c:pt>
                <c:pt idx="105">
                  <c:v>2.9564160513316725E-2</c:v>
                </c:pt>
                <c:pt idx="106">
                  <c:v>-1.9806705899807387E-3</c:v>
                </c:pt>
                <c:pt idx="107">
                  <c:v>-4.176693651068885E-2</c:v>
                </c:pt>
                <c:pt idx="108">
                  <c:v>7.6969759627805445E-4</c:v>
                </c:pt>
                <c:pt idx="109">
                  <c:v>-2.2793320336203814E-2</c:v>
                </c:pt>
                <c:pt idx="110">
                  <c:v>3.9363701668405908E-2</c:v>
                </c:pt>
                <c:pt idx="111">
                  <c:v>-1.7205479452054795E-4</c:v>
                </c:pt>
                <c:pt idx="112">
                  <c:v>-1.1304602129768498E-2</c:v>
                </c:pt>
                <c:pt idx="113">
                  <c:v>-2.4562298696959521E-2</c:v>
                </c:pt>
                <c:pt idx="114">
                  <c:v>-3.6710242360379321E-2</c:v>
                </c:pt>
                <c:pt idx="115">
                  <c:v>1.4797731113116233E-2</c:v>
                </c:pt>
                <c:pt idx="116">
                  <c:v>-1.0005170458372058E-2</c:v>
                </c:pt>
                <c:pt idx="117">
                  <c:v>6.7809296567860871E-3</c:v>
                </c:pt>
                <c:pt idx="118">
                  <c:v>6.7879666045229714E-2</c:v>
                </c:pt>
                <c:pt idx="119">
                  <c:v>4.4152014571396017E-2</c:v>
                </c:pt>
                <c:pt idx="120">
                  <c:v>2.3702268086188756E-2</c:v>
                </c:pt>
                <c:pt idx="121">
                  <c:v>9.3287254832375866E-3</c:v>
                </c:pt>
                <c:pt idx="122">
                  <c:v>2.1215662842612233E-2</c:v>
                </c:pt>
                <c:pt idx="123">
                  <c:v>-7.7075514559097327E-3</c:v>
                </c:pt>
                <c:pt idx="124">
                  <c:v>6.7401884284140623E-4</c:v>
                </c:pt>
                <c:pt idx="125">
                  <c:v>-1.7033817366998542E-2</c:v>
                </c:pt>
                <c:pt idx="126">
                  <c:v>-2.0756341079442586E-2</c:v>
                </c:pt>
                <c:pt idx="127">
                  <c:v>5.0810637430126889E-3</c:v>
                </c:pt>
                <c:pt idx="128">
                  <c:v>2.9443848026347242E-2</c:v>
                </c:pt>
                <c:pt idx="129">
                  <c:v>-4.4038170734533987E-3</c:v>
                </c:pt>
                <c:pt idx="130">
                  <c:v>-2.5662228791564344E-2</c:v>
                </c:pt>
                <c:pt idx="131">
                  <c:v>-1.4123405907011813E-2</c:v>
                </c:pt>
                <c:pt idx="132">
                  <c:v>-3.200421132953013E-2</c:v>
                </c:pt>
                <c:pt idx="133">
                  <c:v>2.9962739726027372E-2</c:v>
                </c:pt>
                <c:pt idx="134">
                  <c:v>7.1145632954442621E-4</c:v>
                </c:pt>
                <c:pt idx="135">
                  <c:v>1.2225285802686262E-2</c:v>
                </c:pt>
                <c:pt idx="136">
                  <c:v>-1.5923373961816392E-2</c:v>
                </c:pt>
                <c:pt idx="137">
                  <c:v>7.8221917808219688E-3</c:v>
                </c:pt>
                <c:pt idx="138">
                  <c:v>1.1286584523205502E-2</c:v>
                </c:pt>
                <c:pt idx="139">
                  <c:v>-3.3306890399015868E-2</c:v>
                </c:pt>
                <c:pt idx="140">
                  <c:v>-3.8048669046530897E-2</c:v>
                </c:pt>
                <c:pt idx="141">
                  <c:v>-1.1141934241440761E-3</c:v>
                </c:pt>
                <c:pt idx="142">
                  <c:v>-1.612417949574638E-2</c:v>
                </c:pt>
                <c:pt idx="143">
                  <c:v>6.4963095968762373E-3</c:v>
                </c:pt>
                <c:pt idx="144">
                  <c:v>-3.5214591116645801E-2</c:v>
                </c:pt>
                <c:pt idx="145">
                  <c:v>-5.9056050654012121E-2</c:v>
                </c:pt>
                <c:pt idx="146">
                  <c:v>-3.5628665990543859E-2</c:v>
                </c:pt>
                <c:pt idx="147">
                  <c:v>3.9825205479452085E-2</c:v>
                </c:pt>
                <c:pt idx="148">
                  <c:v>-6.4109788397460517E-3</c:v>
                </c:pt>
                <c:pt idx="149">
                  <c:v>8.0372152232475527E-2</c:v>
                </c:pt>
                <c:pt idx="150">
                  <c:v>-1.9533686960442387E-2</c:v>
                </c:pt>
                <c:pt idx="151">
                  <c:v>6.7361952156216051E-3</c:v>
                </c:pt>
                <c:pt idx="152">
                  <c:v>-3.7426956755304837E-2</c:v>
                </c:pt>
                <c:pt idx="153">
                  <c:v>5.5836913762798875E-2</c:v>
                </c:pt>
                <c:pt idx="154">
                  <c:v>3.45456625407854E-2</c:v>
                </c:pt>
                <c:pt idx="155">
                  <c:v>-7.6261425525667118E-3</c:v>
                </c:pt>
                <c:pt idx="156">
                  <c:v>-3.6789855296160578E-2</c:v>
                </c:pt>
                <c:pt idx="157">
                  <c:v>-1.4790293999839783E-2</c:v>
                </c:pt>
                <c:pt idx="158">
                  <c:v>-5.113269650285219E-3</c:v>
                </c:pt>
                <c:pt idx="159">
                  <c:v>2.2697069636972798E-2</c:v>
                </c:pt>
                <c:pt idx="160">
                  <c:v>-1.1828108950037969E-2</c:v>
                </c:pt>
                <c:pt idx="161">
                  <c:v>-4.0475746824531006E-2</c:v>
                </c:pt>
                <c:pt idx="162">
                  <c:v>-7.334322928362785E-3</c:v>
                </c:pt>
                <c:pt idx="163">
                  <c:v>-1.6273972602739726E-4</c:v>
                </c:pt>
                <c:pt idx="164">
                  <c:v>2.8732207190013681E-2</c:v>
                </c:pt>
                <c:pt idx="165">
                  <c:v>1.1872546681139337E-2</c:v>
                </c:pt>
                <c:pt idx="166">
                  <c:v>2.3622912961429241E-2</c:v>
                </c:pt>
                <c:pt idx="167">
                  <c:v>-2.2429082470262145E-2</c:v>
                </c:pt>
                <c:pt idx="168">
                  <c:v>-5.4619281160992808E-2</c:v>
                </c:pt>
                <c:pt idx="169">
                  <c:v>-1.2109560352864643E-3</c:v>
                </c:pt>
                <c:pt idx="170">
                  <c:v>2.980818471611928E-3</c:v>
                </c:pt>
                <c:pt idx="171">
                  <c:v>3.9544405319133676E-2</c:v>
                </c:pt>
                <c:pt idx="172">
                  <c:v>7.8766393611894806E-3</c:v>
                </c:pt>
                <c:pt idx="173">
                  <c:v>-1.9106184187164449E-2</c:v>
                </c:pt>
                <c:pt idx="174">
                  <c:v>2.6259476556409339E-2</c:v>
                </c:pt>
                <c:pt idx="175">
                  <c:v>4.3400520819205271E-2</c:v>
                </c:pt>
                <c:pt idx="176">
                  <c:v>-9.6517756231966935E-3</c:v>
                </c:pt>
                <c:pt idx="177">
                  <c:v>-2.4111017687503278E-2</c:v>
                </c:pt>
                <c:pt idx="178">
                  <c:v>7.6869985346901728E-3</c:v>
                </c:pt>
                <c:pt idx="179">
                  <c:v>8.1042216323639607E-4</c:v>
                </c:pt>
                <c:pt idx="180">
                  <c:v>8.5915761419967512E-3</c:v>
                </c:pt>
                <c:pt idx="181">
                  <c:v>4.6577651550177672E-3</c:v>
                </c:pt>
                <c:pt idx="182">
                  <c:v>-7.0218951436910024E-2</c:v>
                </c:pt>
                <c:pt idx="183">
                  <c:v>-4.0408773908986867E-2</c:v>
                </c:pt>
                <c:pt idx="184">
                  <c:v>1.0591044336426573E-2</c:v>
                </c:pt>
                <c:pt idx="185">
                  <c:v>-2.2501521422325792E-2</c:v>
                </c:pt>
                <c:pt idx="186">
                  <c:v>2.1602511663958737E-2</c:v>
                </c:pt>
                <c:pt idx="187">
                  <c:v>9.4243905641383831E-3</c:v>
                </c:pt>
                <c:pt idx="188">
                  <c:v>-1.4927384544245907E-2</c:v>
                </c:pt>
                <c:pt idx="189">
                  <c:v>1.4829293361884276E-2</c:v>
                </c:pt>
                <c:pt idx="190">
                  <c:v>-2.2686087509392822E-3</c:v>
                </c:pt>
                <c:pt idx="191">
                  <c:v>-3.3982802861362793E-2</c:v>
                </c:pt>
                <c:pt idx="192">
                  <c:v>-2.2038824375768113E-2</c:v>
                </c:pt>
                <c:pt idx="193">
                  <c:v>3.6754669486071492E-2</c:v>
                </c:pt>
                <c:pt idx="194">
                  <c:v>-6.6303001285632872E-3</c:v>
                </c:pt>
                <c:pt idx="195">
                  <c:v>-5.2275346035429007E-2</c:v>
                </c:pt>
                <c:pt idx="196">
                  <c:v>-1.1612013996767563E-2</c:v>
                </c:pt>
                <c:pt idx="197">
                  <c:v>4.2716436133906924E-2</c:v>
                </c:pt>
                <c:pt idx="198">
                  <c:v>-2.4601978691019818E-2</c:v>
                </c:pt>
                <c:pt idx="199">
                  <c:v>-6.0521724966455484E-2</c:v>
                </c:pt>
                <c:pt idx="200">
                  <c:v>3.25702864259029E-2</c:v>
                </c:pt>
                <c:pt idx="201">
                  <c:v>-1.8934411216155481E-2</c:v>
                </c:pt>
                <c:pt idx="202">
                  <c:v>-2.5274411745428261E-2</c:v>
                </c:pt>
                <c:pt idx="203">
                  <c:v>-2.714674174300365E-2</c:v>
                </c:pt>
                <c:pt idx="204">
                  <c:v>1.4978161999689096E-2</c:v>
                </c:pt>
                <c:pt idx="205">
                  <c:v>-3.8661371564706809E-2</c:v>
                </c:pt>
                <c:pt idx="206">
                  <c:v>-2.7327464514530823E-3</c:v>
                </c:pt>
                <c:pt idx="207">
                  <c:v>-4.0345035133791951E-3</c:v>
                </c:pt>
                <c:pt idx="208">
                  <c:v>-6.3867882858008151E-2</c:v>
                </c:pt>
                <c:pt idx="209">
                  <c:v>1.512764079147633E-2</c:v>
                </c:pt>
                <c:pt idx="210">
                  <c:v>-1.9301983771526973E-2</c:v>
                </c:pt>
                <c:pt idx="211">
                  <c:v>-7.1233637110486997E-3</c:v>
                </c:pt>
                <c:pt idx="212">
                  <c:v>-3.9475157765122323E-2</c:v>
                </c:pt>
                <c:pt idx="213">
                  <c:v>-8.3482648401826523E-2</c:v>
                </c:pt>
                <c:pt idx="214">
                  <c:v>-4.3210694107622773E-2</c:v>
                </c:pt>
                <c:pt idx="215">
                  <c:v>4.8185114155251119E-2</c:v>
                </c:pt>
                <c:pt idx="216">
                  <c:v>1.4158837032036043E-2</c:v>
                </c:pt>
                <c:pt idx="217">
                  <c:v>2.8064399020912911E-2</c:v>
                </c:pt>
                <c:pt idx="218">
                  <c:v>-5.5026815903775395E-2</c:v>
                </c:pt>
                <c:pt idx="219">
                  <c:v>9.5292001767565415E-3</c:v>
                </c:pt>
                <c:pt idx="220">
                  <c:v>1.4489509387719602E-3</c:v>
                </c:pt>
                <c:pt idx="221">
                  <c:v>-2.5666834458499946E-2</c:v>
                </c:pt>
                <c:pt idx="222">
                  <c:v>5.8771584422572493E-2</c:v>
                </c:pt>
                <c:pt idx="223">
                  <c:v>7.5805780102051615E-3</c:v>
                </c:pt>
                <c:pt idx="224">
                  <c:v>1.6725412219514159E-2</c:v>
                </c:pt>
                <c:pt idx="225">
                  <c:v>-4.6714622202937645E-3</c:v>
                </c:pt>
                <c:pt idx="226">
                  <c:v>3.4701087588210833E-2</c:v>
                </c:pt>
                <c:pt idx="227">
                  <c:v>-1.1858236226157724E-2</c:v>
                </c:pt>
                <c:pt idx="228">
                  <c:v>5.7798985286657356E-3</c:v>
                </c:pt>
                <c:pt idx="229">
                  <c:v>-1.7819075998143967E-2</c:v>
                </c:pt>
                <c:pt idx="230">
                  <c:v>-1.4602739726027398E-4</c:v>
                </c:pt>
                <c:pt idx="231">
                  <c:v>1.353770922757714E-3</c:v>
                </c:pt>
                <c:pt idx="232">
                  <c:v>-4.5055659092773356E-2</c:v>
                </c:pt>
                <c:pt idx="233">
                  <c:v>8.1358948769699888E-2</c:v>
                </c:pt>
                <c:pt idx="234">
                  <c:v>1.2897176891006635E-2</c:v>
                </c:pt>
                <c:pt idx="235">
                  <c:v>-1.5884985987810497E-2</c:v>
                </c:pt>
                <c:pt idx="236">
                  <c:v>-4.5206632685568571E-2</c:v>
                </c:pt>
                <c:pt idx="237">
                  <c:v>4.2469741248097367E-2</c:v>
                </c:pt>
                <c:pt idx="238">
                  <c:v>-3.0805153484651453E-2</c:v>
                </c:pt>
                <c:pt idx="239">
                  <c:v>1.0395867304835609E-2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A-448C-9503-E19335723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99296"/>
        <c:axId val="142841792"/>
      </c:lineChart>
      <c:dateAx>
        <c:axId val="142299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41792"/>
        <c:crosses val="autoZero"/>
        <c:auto val="1"/>
        <c:lblOffset val="100"/>
        <c:baseTimeUnit val="days"/>
      </c:dateAx>
      <c:valAx>
        <c:axId val="1428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contango middle month contract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middle!$I$1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middle!$I$2:$I$249</c:f>
              <c:numCache>
                <c:formatCode>General</c:formatCode>
                <c:ptCount val="248"/>
                <c:pt idx="0">
                  <c:v>69.75</c:v>
                </c:pt>
                <c:pt idx="1">
                  <c:v>69.400000000000006</c:v>
                </c:pt>
                <c:pt idx="2">
                  <c:v>69.849999999999994</c:v>
                </c:pt>
                <c:pt idx="3">
                  <c:v>66.2</c:v>
                </c:pt>
                <c:pt idx="4">
                  <c:v>65.099999999999994</c:v>
                </c:pt>
                <c:pt idx="5">
                  <c:v>64.099999999999994</c:v>
                </c:pt>
                <c:pt idx="6">
                  <c:v>67.650000000000006</c:v>
                </c:pt>
                <c:pt idx="7">
                  <c:v>65.5</c:v>
                </c:pt>
                <c:pt idx="8">
                  <c:v>66.95</c:v>
                </c:pt>
                <c:pt idx="9">
                  <c:v>67.75</c:v>
                </c:pt>
                <c:pt idx="10">
                  <c:v>68.099999999999994</c:v>
                </c:pt>
                <c:pt idx="11">
                  <c:v>65.849999999999994</c:v>
                </c:pt>
                <c:pt idx="12">
                  <c:v>65.95</c:v>
                </c:pt>
                <c:pt idx="13">
                  <c:v>64.75</c:v>
                </c:pt>
                <c:pt idx="14">
                  <c:v>64.650000000000006</c:v>
                </c:pt>
                <c:pt idx="15">
                  <c:v>65.3</c:v>
                </c:pt>
                <c:pt idx="16">
                  <c:v>63.3</c:v>
                </c:pt>
                <c:pt idx="17">
                  <c:v>63.75</c:v>
                </c:pt>
                <c:pt idx="18">
                  <c:v>65.8</c:v>
                </c:pt>
                <c:pt idx="19">
                  <c:v>66.150000000000006</c:v>
                </c:pt>
                <c:pt idx="20">
                  <c:v>65.099999999999994</c:v>
                </c:pt>
                <c:pt idx="21">
                  <c:v>67.7</c:v>
                </c:pt>
                <c:pt idx="22">
                  <c:v>70.150000000000006</c:v>
                </c:pt>
                <c:pt idx="23">
                  <c:v>67.099999999999994</c:v>
                </c:pt>
                <c:pt idx="24">
                  <c:v>66.75</c:v>
                </c:pt>
                <c:pt idx="25">
                  <c:v>66.45</c:v>
                </c:pt>
                <c:pt idx="26">
                  <c:v>66.099999999999994</c:v>
                </c:pt>
                <c:pt idx="27">
                  <c:v>65.349999999999994</c:v>
                </c:pt>
                <c:pt idx="28">
                  <c:v>64.7</c:v>
                </c:pt>
                <c:pt idx="29">
                  <c:v>65.3</c:v>
                </c:pt>
                <c:pt idx="30">
                  <c:v>64.5</c:v>
                </c:pt>
                <c:pt idx="31">
                  <c:v>64.8</c:v>
                </c:pt>
                <c:pt idx="32">
                  <c:v>62.8</c:v>
                </c:pt>
                <c:pt idx="33">
                  <c:v>60.8</c:v>
                </c:pt>
                <c:pt idx="34">
                  <c:v>58.45</c:v>
                </c:pt>
                <c:pt idx="35">
                  <c:v>57.15</c:v>
                </c:pt>
                <c:pt idx="36">
                  <c:v>55.5</c:v>
                </c:pt>
                <c:pt idx="37">
                  <c:v>55.05</c:v>
                </c:pt>
                <c:pt idx="38">
                  <c:v>55.85</c:v>
                </c:pt>
                <c:pt idx="39">
                  <c:v>57.1</c:v>
                </c:pt>
                <c:pt idx="40">
                  <c:v>56.1</c:v>
                </c:pt>
                <c:pt idx="41">
                  <c:v>53.35</c:v>
                </c:pt>
                <c:pt idx="42">
                  <c:v>53.5</c:v>
                </c:pt>
                <c:pt idx="43">
                  <c:v>51.4</c:v>
                </c:pt>
                <c:pt idx="44">
                  <c:v>50.5</c:v>
                </c:pt>
                <c:pt idx="45">
                  <c:v>51.2</c:v>
                </c:pt>
                <c:pt idx="46">
                  <c:v>52.85</c:v>
                </c:pt>
                <c:pt idx="47">
                  <c:v>51.9</c:v>
                </c:pt>
                <c:pt idx="48">
                  <c:v>51.7</c:v>
                </c:pt>
                <c:pt idx="49">
                  <c:v>52.8</c:v>
                </c:pt>
                <c:pt idx="50">
                  <c:v>53.45</c:v>
                </c:pt>
                <c:pt idx="51">
                  <c:v>54.65</c:v>
                </c:pt>
                <c:pt idx="52">
                  <c:v>53.6</c:v>
                </c:pt>
                <c:pt idx="53">
                  <c:v>53</c:v>
                </c:pt>
                <c:pt idx="54">
                  <c:v>52.05</c:v>
                </c:pt>
                <c:pt idx="55">
                  <c:v>52.65</c:v>
                </c:pt>
                <c:pt idx="56">
                  <c:v>51.7</c:v>
                </c:pt>
                <c:pt idx="57">
                  <c:v>54.65</c:v>
                </c:pt>
                <c:pt idx="58">
                  <c:v>56.15</c:v>
                </c:pt>
                <c:pt idx="59">
                  <c:v>55.85</c:v>
                </c:pt>
                <c:pt idx="60">
                  <c:v>54.05</c:v>
                </c:pt>
                <c:pt idx="61">
                  <c:v>52.5</c:v>
                </c:pt>
                <c:pt idx="62">
                  <c:v>53.4</c:v>
                </c:pt>
                <c:pt idx="63">
                  <c:v>53.4</c:v>
                </c:pt>
                <c:pt idx="64">
                  <c:v>54.65</c:v>
                </c:pt>
                <c:pt idx="65">
                  <c:v>52.35</c:v>
                </c:pt>
                <c:pt idx="66">
                  <c:v>52.65</c:v>
                </c:pt>
                <c:pt idx="67">
                  <c:v>52.3</c:v>
                </c:pt>
                <c:pt idx="68">
                  <c:v>50.6</c:v>
                </c:pt>
                <c:pt idx="69">
                  <c:v>51.25</c:v>
                </c:pt>
                <c:pt idx="70">
                  <c:v>50.75</c:v>
                </c:pt>
                <c:pt idx="71">
                  <c:v>50.05</c:v>
                </c:pt>
                <c:pt idx="72">
                  <c:v>49.95</c:v>
                </c:pt>
                <c:pt idx="73">
                  <c:v>49.5</c:v>
                </c:pt>
                <c:pt idx="74">
                  <c:v>48.55</c:v>
                </c:pt>
                <c:pt idx="75">
                  <c:v>48.85</c:v>
                </c:pt>
                <c:pt idx="76">
                  <c:v>48.6</c:v>
                </c:pt>
                <c:pt idx="77">
                  <c:v>47.45</c:v>
                </c:pt>
                <c:pt idx="78">
                  <c:v>46.4</c:v>
                </c:pt>
                <c:pt idx="79">
                  <c:v>46.5</c:v>
                </c:pt>
                <c:pt idx="80">
                  <c:v>47.6</c:v>
                </c:pt>
                <c:pt idx="81">
                  <c:v>47.25</c:v>
                </c:pt>
                <c:pt idx="82">
                  <c:v>46.45</c:v>
                </c:pt>
                <c:pt idx="83">
                  <c:v>46</c:v>
                </c:pt>
                <c:pt idx="84">
                  <c:v>45.25</c:v>
                </c:pt>
                <c:pt idx="85">
                  <c:v>47.75</c:v>
                </c:pt>
                <c:pt idx="86">
                  <c:v>48.9</c:v>
                </c:pt>
                <c:pt idx="87">
                  <c:v>44.9</c:v>
                </c:pt>
                <c:pt idx="88">
                  <c:v>45.15</c:v>
                </c:pt>
                <c:pt idx="89">
                  <c:v>47.6</c:v>
                </c:pt>
                <c:pt idx="90">
                  <c:v>46.3</c:v>
                </c:pt>
                <c:pt idx="91">
                  <c:v>46.55</c:v>
                </c:pt>
                <c:pt idx="92">
                  <c:v>45.25</c:v>
                </c:pt>
                <c:pt idx="93">
                  <c:v>44.75</c:v>
                </c:pt>
                <c:pt idx="94">
                  <c:v>48.3</c:v>
                </c:pt>
                <c:pt idx="95">
                  <c:v>49.35</c:v>
                </c:pt>
                <c:pt idx="96">
                  <c:v>49.65</c:v>
                </c:pt>
                <c:pt idx="97">
                  <c:v>49.1</c:v>
                </c:pt>
                <c:pt idx="98">
                  <c:v>48.95</c:v>
                </c:pt>
                <c:pt idx="99">
                  <c:v>48.95</c:v>
                </c:pt>
                <c:pt idx="100">
                  <c:v>48.65</c:v>
                </c:pt>
                <c:pt idx="101">
                  <c:v>52.9</c:v>
                </c:pt>
                <c:pt idx="102">
                  <c:v>55.45</c:v>
                </c:pt>
                <c:pt idx="103">
                  <c:v>56</c:v>
                </c:pt>
                <c:pt idx="104">
                  <c:v>55</c:v>
                </c:pt>
                <c:pt idx="105">
                  <c:v>54.15</c:v>
                </c:pt>
                <c:pt idx="106">
                  <c:v>55.6</c:v>
                </c:pt>
                <c:pt idx="107">
                  <c:v>55.55</c:v>
                </c:pt>
                <c:pt idx="108">
                  <c:v>53.25</c:v>
                </c:pt>
                <c:pt idx="109">
                  <c:v>53.3</c:v>
                </c:pt>
                <c:pt idx="110">
                  <c:v>52.2</c:v>
                </c:pt>
                <c:pt idx="111">
                  <c:v>54.15</c:v>
                </c:pt>
                <c:pt idx="112">
                  <c:v>54.25</c:v>
                </c:pt>
                <c:pt idx="113">
                  <c:v>53.6</c:v>
                </c:pt>
                <c:pt idx="114">
                  <c:v>52.3</c:v>
                </c:pt>
                <c:pt idx="115">
                  <c:v>50.35</c:v>
                </c:pt>
                <c:pt idx="116">
                  <c:v>51.15</c:v>
                </c:pt>
                <c:pt idx="117">
                  <c:v>50.75</c:v>
                </c:pt>
                <c:pt idx="118">
                  <c:v>51.1</c:v>
                </c:pt>
                <c:pt idx="119">
                  <c:v>54.4</c:v>
                </c:pt>
                <c:pt idx="120">
                  <c:v>57.05</c:v>
                </c:pt>
                <c:pt idx="121">
                  <c:v>58.15</c:v>
                </c:pt>
                <c:pt idx="122">
                  <c:v>58.85</c:v>
                </c:pt>
                <c:pt idx="123">
                  <c:v>59.95</c:v>
                </c:pt>
                <c:pt idx="124">
                  <c:v>59.6</c:v>
                </c:pt>
                <c:pt idx="125">
                  <c:v>59.7</c:v>
                </c:pt>
                <c:pt idx="126">
                  <c:v>58.6</c:v>
                </c:pt>
                <c:pt idx="127">
                  <c:v>57.5</c:v>
                </c:pt>
                <c:pt idx="128">
                  <c:v>57.85</c:v>
                </c:pt>
                <c:pt idx="129">
                  <c:v>59.5</c:v>
                </c:pt>
                <c:pt idx="130">
                  <c:v>59.3</c:v>
                </c:pt>
                <c:pt idx="131">
                  <c:v>57.8</c:v>
                </c:pt>
                <c:pt idx="132">
                  <c:v>57</c:v>
                </c:pt>
                <c:pt idx="133">
                  <c:v>55.25</c:v>
                </c:pt>
                <c:pt idx="134">
                  <c:v>56.9</c:v>
                </c:pt>
                <c:pt idx="135">
                  <c:v>56.8</c:v>
                </c:pt>
                <c:pt idx="136">
                  <c:v>57.55</c:v>
                </c:pt>
                <c:pt idx="137">
                  <c:v>56.5</c:v>
                </c:pt>
                <c:pt idx="138">
                  <c:v>56.95</c:v>
                </c:pt>
                <c:pt idx="139">
                  <c:v>57.75</c:v>
                </c:pt>
                <c:pt idx="140">
                  <c:v>55.75</c:v>
                </c:pt>
                <c:pt idx="141">
                  <c:v>53.7</c:v>
                </c:pt>
                <c:pt idx="142">
                  <c:v>53.65</c:v>
                </c:pt>
                <c:pt idx="143">
                  <c:v>52.8</c:v>
                </c:pt>
                <c:pt idx="144">
                  <c:v>53.05</c:v>
                </c:pt>
                <c:pt idx="145">
                  <c:v>51.2</c:v>
                </c:pt>
                <c:pt idx="146">
                  <c:v>48.3</c:v>
                </c:pt>
                <c:pt idx="147">
                  <c:v>46.5</c:v>
                </c:pt>
                <c:pt idx="148">
                  <c:v>48.45</c:v>
                </c:pt>
                <c:pt idx="149">
                  <c:v>48.05</c:v>
                </c:pt>
                <c:pt idx="150">
                  <c:v>52</c:v>
                </c:pt>
                <c:pt idx="151">
                  <c:v>51</c:v>
                </c:pt>
                <c:pt idx="152">
                  <c:v>51.35</c:v>
                </c:pt>
                <c:pt idx="153">
                  <c:v>49.5</c:v>
                </c:pt>
                <c:pt idx="154">
                  <c:v>52.2</c:v>
                </c:pt>
                <c:pt idx="155">
                  <c:v>53.95</c:v>
                </c:pt>
                <c:pt idx="156">
                  <c:v>53.55</c:v>
                </c:pt>
                <c:pt idx="157">
                  <c:v>51.65</c:v>
                </c:pt>
                <c:pt idx="158">
                  <c:v>50.9</c:v>
                </c:pt>
                <c:pt idx="159">
                  <c:v>50.5</c:v>
                </c:pt>
                <c:pt idx="160">
                  <c:v>51.8</c:v>
                </c:pt>
                <c:pt idx="161">
                  <c:v>51.05</c:v>
                </c:pt>
                <c:pt idx="162">
                  <c:v>49</c:v>
                </c:pt>
                <c:pt idx="163">
                  <c:v>48.65</c:v>
                </c:pt>
                <c:pt idx="164">
                  <c:v>48.7</c:v>
                </c:pt>
                <c:pt idx="165">
                  <c:v>50.05</c:v>
                </c:pt>
                <c:pt idx="166">
                  <c:v>50.7</c:v>
                </c:pt>
                <c:pt idx="167">
                  <c:v>51.85</c:v>
                </c:pt>
                <c:pt idx="168">
                  <c:v>50.75</c:v>
                </c:pt>
                <c:pt idx="169">
                  <c:v>48.05</c:v>
                </c:pt>
                <c:pt idx="170">
                  <c:v>47.95</c:v>
                </c:pt>
                <c:pt idx="171">
                  <c:v>48.15</c:v>
                </c:pt>
                <c:pt idx="172">
                  <c:v>50.05</c:v>
                </c:pt>
                <c:pt idx="173">
                  <c:v>50.45</c:v>
                </c:pt>
                <c:pt idx="174">
                  <c:v>49.5</c:v>
                </c:pt>
                <c:pt idx="175">
                  <c:v>50.8</c:v>
                </c:pt>
                <c:pt idx="176">
                  <c:v>53</c:v>
                </c:pt>
                <c:pt idx="177">
                  <c:v>52.35</c:v>
                </c:pt>
                <c:pt idx="178">
                  <c:v>50.9</c:v>
                </c:pt>
                <c:pt idx="179">
                  <c:v>51.3</c:v>
                </c:pt>
                <c:pt idx="180">
                  <c:v>51.35</c:v>
                </c:pt>
                <c:pt idx="181">
                  <c:v>51.75</c:v>
                </c:pt>
                <c:pt idx="182">
                  <c:v>52.05</c:v>
                </c:pt>
                <c:pt idx="183">
                  <c:v>48.4</c:v>
                </c:pt>
                <c:pt idx="184">
                  <c:v>46.5</c:v>
                </c:pt>
                <c:pt idx="185">
                  <c:v>47</c:v>
                </c:pt>
                <c:pt idx="186">
                  <c:v>45.9</c:v>
                </c:pt>
                <c:pt idx="187">
                  <c:v>46.85</c:v>
                </c:pt>
                <c:pt idx="188">
                  <c:v>47.25</c:v>
                </c:pt>
                <c:pt idx="189">
                  <c:v>46.55</c:v>
                </c:pt>
                <c:pt idx="190">
                  <c:v>47.2</c:v>
                </c:pt>
                <c:pt idx="191">
                  <c:v>47.2</c:v>
                </c:pt>
                <c:pt idx="192">
                  <c:v>45.55</c:v>
                </c:pt>
                <c:pt idx="193">
                  <c:v>44.6</c:v>
                </c:pt>
                <c:pt idx="194">
                  <c:v>46.3</c:v>
                </c:pt>
                <c:pt idx="195">
                  <c:v>45.85</c:v>
                </c:pt>
                <c:pt idx="196">
                  <c:v>43.45</c:v>
                </c:pt>
                <c:pt idx="197">
                  <c:v>43.1</c:v>
                </c:pt>
                <c:pt idx="198">
                  <c:v>45</c:v>
                </c:pt>
                <c:pt idx="199">
                  <c:v>44.05</c:v>
                </c:pt>
                <c:pt idx="200">
                  <c:v>41.35</c:v>
                </c:pt>
                <c:pt idx="201">
                  <c:v>42.75</c:v>
                </c:pt>
                <c:pt idx="202">
                  <c:v>41.85</c:v>
                </c:pt>
                <c:pt idx="203">
                  <c:v>40.85</c:v>
                </c:pt>
                <c:pt idx="204">
                  <c:v>39.799999999999997</c:v>
                </c:pt>
                <c:pt idx="205">
                  <c:v>40.299999999999997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38.65</c:v>
                </c:pt>
                <c:pt idx="209">
                  <c:v>36.200000000000003</c:v>
                </c:pt>
                <c:pt idx="210">
                  <c:v>36.75</c:v>
                </c:pt>
                <c:pt idx="211">
                  <c:v>36.049999999999997</c:v>
                </c:pt>
                <c:pt idx="212">
                  <c:v>35.75</c:v>
                </c:pt>
                <c:pt idx="213">
                  <c:v>34.4</c:v>
                </c:pt>
                <c:pt idx="214">
                  <c:v>31.55</c:v>
                </c:pt>
                <c:pt idx="215">
                  <c:v>30.15</c:v>
                </c:pt>
                <c:pt idx="216">
                  <c:v>31.55</c:v>
                </c:pt>
                <c:pt idx="217">
                  <c:v>32.049999999999997</c:v>
                </c:pt>
                <c:pt idx="218">
                  <c:v>32.950000000000003</c:v>
                </c:pt>
                <c:pt idx="219">
                  <c:v>31.2</c:v>
                </c:pt>
                <c:pt idx="220">
                  <c:v>31.4</c:v>
                </c:pt>
                <c:pt idx="221">
                  <c:v>31.5</c:v>
                </c:pt>
                <c:pt idx="222">
                  <c:v>30.7</c:v>
                </c:pt>
                <c:pt idx="223">
                  <c:v>32.450000000000003</c:v>
                </c:pt>
                <c:pt idx="224">
                  <c:v>32.75</c:v>
                </c:pt>
                <c:pt idx="225">
                  <c:v>33.35</c:v>
                </c:pt>
                <c:pt idx="226">
                  <c:v>33.200000000000003</c:v>
                </c:pt>
                <c:pt idx="227">
                  <c:v>34.4</c:v>
                </c:pt>
                <c:pt idx="228">
                  <c:v>33.950000000000003</c:v>
                </c:pt>
                <c:pt idx="229">
                  <c:v>34.15</c:v>
                </c:pt>
                <c:pt idx="230">
                  <c:v>33.549999999999997</c:v>
                </c:pt>
                <c:pt idx="231">
                  <c:v>33.5</c:v>
                </c:pt>
                <c:pt idx="232">
                  <c:v>33.6</c:v>
                </c:pt>
                <c:pt idx="233">
                  <c:v>32.1</c:v>
                </c:pt>
                <c:pt idx="234">
                  <c:v>34.75</c:v>
                </c:pt>
                <c:pt idx="235">
                  <c:v>35.1</c:v>
                </c:pt>
                <c:pt idx="236">
                  <c:v>34.549999999999997</c:v>
                </c:pt>
                <c:pt idx="237">
                  <c:v>33.049999999999997</c:v>
                </c:pt>
                <c:pt idx="238">
                  <c:v>34.6</c:v>
                </c:pt>
                <c:pt idx="239">
                  <c:v>33.4</c:v>
                </c:pt>
                <c:pt idx="240">
                  <c:v>33.65</c:v>
                </c:pt>
                <c:pt idx="243" formatCode="0.000">
                  <c:v>50.652916666666648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4-4CA4-96B1-DDE78982F866}"/>
            </c:ext>
          </c:extLst>
        </c:ser>
        <c:ser>
          <c:idx val="1"/>
          <c:order val="1"/>
          <c:tx>
            <c:strRef>
              <c:f>middle!$N$1</c:f>
              <c:strCache>
                <c:ptCount val="1"/>
                <c:pt idx="0">
                  <c:v>Underlying Value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middle!$N$2:$N$249</c:f>
              <c:numCache>
                <c:formatCode>General</c:formatCode>
                <c:ptCount val="248"/>
                <c:pt idx="0">
                  <c:v>69</c:v>
                </c:pt>
                <c:pt idx="1">
                  <c:v>68.95</c:v>
                </c:pt>
                <c:pt idx="2">
                  <c:v>69.25</c:v>
                </c:pt>
                <c:pt idx="3">
                  <c:v>65.900000000000006</c:v>
                </c:pt>
                <c:pt idx="4">
                  <c:v>64.5</c:v>
                </c:pt>
                <c:pt idx="5">
                  <c:v>63.55</c:v>
                </c:pt>
                <c:pt idx="6">
                  <c:v>66.8</c:v>
                </c:pt>
                <c:pt idx="7">
                  <c:v>64.900000000000006</c:v>
                </c:pt>
                <c:pt idx="8">
                  <c:v>66.55</c:v>
                </c:pt>
                <c:pt idx="9">
                  <c:v>67.05</c:v>
                </c:pt>
                <c:pt idx="10">
                  <c:v>67.55</c:v>
                </c:pt>
                <c:pt idx="11">
                  <c:v>65.349999999999994</c:v>
                </c:pt>
                <c:pt idx="12">
                  <c:v>65.400000000000006</c:v>
                </c:pt>
                <c:pt idx="13">
                  <c:v>64.349999999999994</c:v>
                </c:pt>
                <c:pt idx="14">
                  <c:v>64.150000000000006</c:v>
                </c:pt>
                <c:pt idx="15">
                  <c:v>64.849999999999994</c:v>
                </c:pt>
                <c:pt idx="16">
                  <c:v>62.9</c:v>
                </c:pt>
                <c:pt idx="17">
                  <c:v>63.2</c:v>
                </c:pt>
                <c:pt idx="18">
                  <c:v>64.95</c:v>
                </c:pt>
                <c:pt idx="19">
                  <c:v>65.349999999999994</c:v>
                </c:pt>
                <c:pt idx="20">
                  <c:v>64.45</c:v>
                </c:pt>
                <c:pt idx="21">
                  <c:v>67.150000000000006</c:v>
                </c:pt>
                <c:pt idx="22">
                  <c:v>69.55</c:v>
                </c:pt>
                <c:pt idx="23">
                  <c:v>66.5</c:v>
                </c:pt>
                <c:pt idx="24">
                  <c:v>66.2</c:v>
                </c:pt>
                <c:pt idx="25">
                  <c:v>65.900000000000006</c:v>
                </c:pt>
                <c:pt idx="26">
                  <c:v>65.7</c:v>
                </c:pt>
                <c:pt idx="27">
                  <c:v>64.75</c:v>
                </c:pt>
                <c:pt idx="28">
                  <c:v>64.150000000000006</c:v>
                </c:pt>
                <c:pt idx="29">
                  <c:v>64.650000000000006</c:v>
                </c:pt>
                <c:pt idx="30">
                  <c:v>64.099999999999994</c:v>
                </c:pt>
                <c:pt idx="31">
                  <c:v>64.3</c:v>
                </c:pt>
                <c:pt idx="32">
                  <c:v>62.4</c:v>
                </c:pt>
                <c:pt idx="33">
                  <c:v>60.5</c:v>
                </c:pt>
                <c:pt idx="34">
                  <c:v>58.05</c:v>
                </c:pt>
                <c:pt idx="35">
                  <c:v>56.8</c:v>
                </c:pt>
                <c:pt idx="36">
                  <c:v>55.4</c:v>
                </c:pt>
                <c:pt idx="37">
                  <c:v>54.75</c:v>
                </c:pt>
                <c:pt idx="38">
                  <c:v>55.3</c:v>
                </c:pt>
                <c:pt idx="39">
                  <c:v>56.7</c:v>
                </c:pt>
                <c:pt idx="40">
                  <c:v>55.6</c:v>
                </c:pt>
                <c:pt idx="41">
                  <c:v>53.05</c:v>
                </c:pt>
                <c:pt idx="42">
                  <c:v>53.05</c:v>
                </c:pt>
                <c:pt idx="43">
                  <c:v>51</c:v>
                </c:pt>
                <c:pt idx="44">
                  <c:v>50.05</c:v>
                </c:pt>
                <c:pt idx="45">
                  <c:v>50.7</c:v>
                </c:pt>
                <c:pt idx="46">
                  <c:v>52.35</c:v>
                </c:pt>
                <c:pt idx="47">
                  <c:v>51.35</c:v>
                </c:pt>
                <c:pt idx="48">
                  <c:v>51.25</c:v>
                </c:pt>
                <c:pt idx="49">
                  <c:v>52.4</c:v>
                </c:pt>
                <c:pt idx="50">
                  <c:v>53.15</c:v>
                </c:pt>
                <c:pt idx="51">
                  <c:v>54.5</c:v>
                </c:pt>
                <c:pt idx="52">
                  <c:v>53.4</c:v>
                </c:pt>
                <c:pt idx="53">
                  <c:v>52.9</c:v>
                </c:pt>
                <c:pt idx="54">
                  <c:v>51.95</c:v>
                </c:pt>
                <c:pt idx="55">
                  <c:v>52.55</c:v>
                </c:pt>
                <c:pt idx="56">
                  <c:v>51.5</c:v>
                </c:pt>
                <c:pt idx="57">
                  <c:v>54.65</c:v>
                </c:pt>
                <c:pt idx="58">
                  <c:v>56.35</c:v>
                </c:pt>
                <c:pt idx="59">
                  <c:v>55.75</c:v>
                </c:pt>
                <c:pt idx="60">
                  <c:v>54</c:v>
                </c:pt>
                <c:pt idx="61">
                  <c:v>52.45</c:v>
                </c:pt>
                <c:pt idx="62">
                  <c:v>53.15</c:v>
                </c:pt>
                <c:pt idx="63">
                  <c:v>53.4</c:v>
                </c:pt>
                <c:pt idx="64">
                  <c:v>54.35</c:v>
                </c:pt>
                <c:pt idx="65">
                  <c:v>52.25</c:v>
                </c:pt>
                <c:pt idx="66">
                  <c:v>52.45</c:v>
                </c:pt>
                <c:pt idx="67">
                  <c:v>52.2</c:v>
                </c:pt>
                <c:pt idx="68">
                  <c:v>50.55</c:v>
                </c:pt>
                <c:pt idx="69">
                  <c:v>51.05</c:v>
                </c:pt>
                <c:pt idx="70">
                  <c:v>50.4</c:v>
                </c:pt>
                <c:pt idx="71">
                  <c:v>50.4</c:v>
                </c:pt>
                <c:pt idx="72">
                  <c:v>49.7</c:v>
                </c:pt>
                <c:pt idx="73">
                  <c:v>49.35</c:v>
                </c:pt>
                <c:pt idx="74">
                  <c:v>48.25</c:v>
                </c:pt>
                <c:pt idx="75">
                  <c:v>48.55</c:v>
                </c:pt>
                <c:pt idx="76">
                  <c:v>48.25</c:v>
                </c:pt>
                <c:pt idx="77">
                  <c:v>47.25</c:v>
                </c:pt>
                <c:pt idx="78">
                  <c:v>46.15</c:v>
                </c:pt>
                <c:pt idx="79">
                  <c:v>46.2</c:v>
                </c:pt>
                <c:pt idx="80">
                  <c:v>47.3</c:v>
                </c:pt>
                <c:pt idx="81">
                  <c:v>47</c:v>
                </c:pt>
                <c:pt idx="82">
                  <c:v>46.25</c:v>
                </c:pt>
                <c:pt idx="83">
                  <c:v>45.75</c:v>
                </c:pt>
                <c:pt idx="84">
                  <c:v>45.35</c:v>
                </c:pt>
                <c:pt idx="85">
                  <c:v>47.3</c:v>
                </c:pt>
                <c:pt idx="86">
                  <c:v>48.65</c:v>
                </c:pt>
                <c:pt idx="87">
                  <c:v>44.85</c:v>
                </c:pt>
                <c:pt idx="88">
                  <c:v>44.8</c:v>
                </c:pt>
                <c:pt idx="89">
                  <c:v>47.3</c:v>
                </c:pt>
                <c:pt idx="90">
                  <c:v>46</c:v>
                </c:pt>
                <c:pt idx="91">
                  <c:v>46.25</c:v>
                </c:pt>
                <c:pt idx="92">
                  <c:v>44.9</c:v>
                </c:pt>
                <c:pt idx="93">
                  <c:v>44.45</c:v>
                </c:pt>
                <c:pt idx="94">
                  <c:v>47.9</c:v>
                </c:pt>
                <c:pt idx="95">
                  <c:v>49</c:v>
                </c:pt>
                <c:pt idx="96">
                  <c:v>49.25</c:v>
                </c:pt>
                <c:pt idx="97">
                  <c:v>48.6</c:v>
                </c:pt>
                <c:pt idx="98">
                  <c:v>48.55</c:v>
                </c:pt>
                <c:pt idx="99">
                  <c:v>48.5</c:v>
                </c:pt>
                <c:pt idx="100">
                  <c:v>48.25</c:v>
                </c:pt>
                <c:pt idx="101">
                  <c:v>52.35</c:v>
                </c:pt>
                <c:pt idx="102">
                  <c:v>55.05</c:v>
                </c:pt>
                <c:pt idx="103">
                  <c:v>55.45</c:v>
                </c:pt>
                <c:pt idx="104">
                  <c:v>54.4</c:v>
                </c:pt>
                <c:pt idx="105">
                  <c:v>53.5</c:v>
                </c:pt>
                <c:pt idx="106">
                  <c:v>55.05</c:v>
                </c:pt>
                <c:pt idx="107">
                  <c:v>55</c:v>
                </c:pt>
                <c:pt idx="108">
                  <c:v>52.65</c:v>
                </c:pt>
                <c:pt idx="109">
                  <c:v>52.7</c:v>
                </c:pt>
                <c:pt idx="110">
                  <c:v>51.55</c:v>
                </c:pt>
                <c:pt idx="111">
                  <c:v>53.5</c:v>
                </c:pt>
                <c:pt idx="112">
                  <c:v>53.6</c:v>
                </c:pt>
                <c:pt idx="113">
                  <c:v>53.05</c:v>
                </c:pt>
                <c:pt idx="114">
                  <c:v>51.8</c:v>
                </c:pt>
                <c:pt idx="115">
                  <c:v>49.95</c:v>
                </c:pt>
                <c:pt idx="116">
                  <c:v>50.65</c:v>
                </c:pt>
                <c:pt idx="117">
                  <c:v>50.25</c:v>
                </c:pt>
                <c:pt idx="118">
                  <c:v>50.7</c:v>
                </c:pt>
                <c:pt idx="119">
                  <c:v>53.75</c:v>
                </c:pt>
                <c:pt idx="120">
                  <c:v>56.15</c:v>
                </c:pt>
                <c:pt idx="121">
                  <c:v>57.55</c:v>
                </c:pt>
                <c:pt idx="122">
                  <c:v>58.15</c:v>
                </c:pt>
                <c:pt idx="123">
                  <c:v>59.25</c:v>
                </c:pt>
                <c:pt idx="124">
                  <c:v>59</c:v>
                </c:pt>
                <c:pt idx="125">
                  <c:v>58.85</c:v>
                </c:pt>
                <c:pt idx="126">
                  <c:v>57.95</c:v>
                </c:pt>
                <c:pt idx="127">
                  <c:v>56.75</c:v>
                </c:pt>
                <c:pt idx="128">
                  <c:v>57</c:v>
                </c:pt>
                <c:pt idx="129">
                  <c:v>58.9</c:v>
                </c:pt>
                <c:pt idx="130">
                  <c:v>58.7</c:v>
                </c:pt>
                <c:pt idx="131">
                  <c:v>57.35</c:v>
                </c:pt>
                <c:pt idx="132">
                  <c:v>56.6</c:v>
                </c:pt>
                <c:pt idx="133">
                  <c:v>54.65</c:v>
                </c:pt>
                <c:pt idx="134">
                  <c:v>56.45</c:v>
                </c:pt>
                <c:pt idx="135">
                  <c:v>56.45</c:v>
                </c:pt>
                <c:pt idx="136">
                  <c:v>56.7</c:v>
                </c:pt>
                <c:pt idx="137">
                  <c:v>55.8</c:v>
                </c:pt>
                <c:pt idx="138">
                  <c:v>56.25</c:v>
                </c:pt>
                <c:pt idx="139">
                  <c:v>56.95</c:v>
                </c:pt>
                <c:pt idx="140">
                  <c:v>55.05</c:v>
                </c:pt>
                <c:pt idx="141">
                  <c:v>53</c:v>
                </c:pt>
                <c:pt idx="142">
                  <c:v>52.85</c:v>
                </c:pt>
                <c:pt idx="143">
                  <c:v>52.15</c:v>
                </c:pt>
                <c:pt idx="144">
                  <c:v>52.5</c:v>
                </c:pt>
                <c:pt idx="145">
                  <c:v>50.75</c:v>
                </c:pt>
                <c:pt idx="146">
                  <c:v>47.75</c:v>
                </c:pt>
                <c:pt idx="147">
                  <c:v>46.2</c:v>
                </c:pt>
                <c:pt idx="148">
                  <c:v>48</c:v>
                </c:pt>
                <c:pt idx="149">
                  <c:v>47.65</c:v>
                </c:pt>
                <c:pt idx="150">
                  <c:v>51.45</c:v>
                </c:pt>
                <c:pt idx="151">
                  <c:v>50.4</c:v>
                </c:pt>
                <c:pt idx="152">
                  <c:v>50.85</c:v>
                </c:pt>
                <c:pt idx="153">
                  <c:v>49.05</c:v>
                </c:pt>
                <c:pt idx="154">
                  <c:v>51.65</c:v>
                </c:pt>
                <c:pt idx="155">
                  <c:v>53.6</c:v>
                </c:pt>
                <c:pt idx="156">
                  <c:v>53.25</c:v>
                </c:pt>
                <c:pt idx="157">
                  <c:v>51.35</c:v>
                </c:pt>
                <c:pt idx="158">
                  <c:v>50.55</c:v>
                </c:pt>
                <c:pt idx="159">
                  <c:v>50.15</c:v>
                </c:pt>
                <c:pt idx="160">
                  <c:v>51.25</c:v>
                </c:pt>
                <c:pt idx="161">
                  <c:v>50.5</c:v>
                </c:pt>
                <c:pt idx="162">
                  <c:v>48.7</c:v>
                </c:pt>
                <c:pt idx="163">
                  <c:v>48.3</c:v>
                </c:pt>
                <c:pt idx="164">
                  <c:v>48.2</c:v>
                </c:pt>
                <c:pt idx="165">
                  <c:v>49.6</c:v>
                </c:pt>
                <c:pt idx="166">
                  <c:v>50.35</c:v>
                </c:pt>
                <c:pt idx="167">
                  <c:v>51.45</c:v>
                </c:pt>
                <c:pt idx="168">
                  <c:v>50.4</c:v>
                </c:pt>
                <c:pt idx="169">
                  <c:v>47.7</c:v>
                </c:pt>
                <c:pt idx="170">
                  <c:v>47.65</c:v>
                </c:pt>
                <c:pt idx="171">
                  <c:v>47.75</c:v>
                </c:pt>
                <c:pt idx="172">
                  <c:v>49.6</c:v>
                </c:pt>
                <c:pt idx="173">
                  <c:v>50.05</c:v>
                </c:pt>
                <c:pt idx="174">
                  <c:v>49.15</c:v>
                </c:pt>
                <c:pt idx="175">
                  <c:v>50.35</c:v>
                </c:pt>
                <c:pt idx="176">
                  <c:v>52.55</c:v>
                </c:pt>
                <c:pt idx="177">
                  <c:v>52.2</c:v>
                </c:pt>
                <c:pt idx="178">
                  <c:v>50.75</c:v>
                </c:pt>
                <c:pt idx="179">
                  <c:v>51.1</c:v>
                </c:pt>
                <c:pt idx="180">
                  <c:v>51.25</c:v>
                </c:pt>
                <c:pt idx="181">
                  <c:v>51.7</c:v>
                </c:pt>
                <c:pt idx="182">
                  <c:v>51.9</c:v>
                </c:pt>
                <c:pt idx="183">
                  <c:v>48.35</c:v>
                </c:pt>
                <c:pt idx="184">
                  <c:v>46.3</c:v>
                </c:pt>
                <c:pt idx="185">
                  <c:v>46.9</c:v>
                </c:pt>
                <c:pt idx="186">
                  <c:v>45.8</c:v>
                </c:pt>
                <c:pt idx="187">
                  <c:v>46.75</c:v>
                </c:pt>
                <c:pt idx="188">
                  <c:v>47.2</c:v>
                </c:pt>
                <c:pt idx="189">
                  <c:v>46.6</c:v>
                </c:pt>
                <c:pt idx="190">
                  <c:v>47.25</c:v>
                </c:pt>
                <c:pt idx="191">
                  <c:v>47.15</c:v>
                </c:pt>
                <c:pt idx="192">
                  <c:v>45.55</c:v>
                </c:pt>
                <c:pt idx="193">
                  <c:v>44.6</c:v>
                </c:pt>
                <c:pt idx="194">
                  <c:v>46.25</c:v>
                </c:pt>
                <c:pt idx="195">
                  <c:v>46.05</c:v>
                </c:pt>
                <c:pt idx="196">
                  <c:v>43.6</c:v>
                </c:pt>
                <c:pt idx="197">
                  <c:v>43.15</c:v>
                </c:pt>
                <c:pt idx="198">
                  <c:v>45.2</c:v>
                </c:pt>
                <c:pt idx="199">
                  <c:v>44.2</c:v>
                </c:pt>
                <c:pt idx="200">
                  <c:v>41.6</c:v>
                </c:pt>
                <c:pt idx="201">
                  <c:v>42.75</c:v>
                </c:pt>
                <c:pt idx="202">
                  <c:v>42.1</c:v>
                </c:pt>
                <c:pt idx="203">
                  <c:v>40.9</c:v>
                </c:pt>
                <c:pt idx="204">
                  <c:v>39.9</c:v>
                </c:pt>
                <c:pt idx="205">
                  <c:v>40.549999999999997</c:v>
                </c:pt>
                <c:pt idx="206">
                  <c:v>39.049999999999997</c:v>
                </c:pt>
                <c:pt idx="207">
                  <c:v>38.85</c:v>
                </c:pt>
                <c:pt idx="208">
                  <c:v>38.799999999999997</c:v>
                </c:pt>
                <c:pt idx="209">
                  <c:v>36.450000000000003</c:v>
                </c:pt>
                <c:pt idx="210">
                  <c:v>37</c:v>
                </c:pt>
                <c:pt idx="211">
                  <c:v>36.200000000000003</c:v>
                </c:pt>
                <c:pt idx="212">
                  <c:v>36.049999999999997</c:v>
                </c:pt>
                <c:pt idx="213">
                  <c:v>34.65</c:v>
                </c:pt>
                <c:pt idx="214">
                  <c:v>31.85</c:v>
                </c:pt>
                <c:pt idx="215">
                  <c:v>30.05</c:v>
                </c:pt>
                <c:pt idx="216">
                  <c:v>31.35</c:v>
                </c:pt>
                <c:pt idx="217">
                  <c:v>31.9</c:v>
                </c:pt>
                <c:pt idx="218">
                  <c:v>31.9</c:v>
                </c:pt>
                <c:pt idx="219">
                  <c:v>31.1</c:v>
                </c:pt>
                <c:pt idx="220">
                  <c:v>31.3</c:v>
                </c:pt>
                <c:pt idx="221">
                  <c:v>31.2</c:v>
                </c:pt>
                <c:pt idx="222">
                  <c:v>30.45</c:v>
                </c:pt>
                <c:pt idx="223">
                  <c:v>32.25</c:v>
                </c:pt>
                <c:pt idx="224">
                  <c:v>32.450000000000003</c:v>
                </c:pt>
                <c:pt idx="225">
                  <c:v>33</c:v>
                </c:pt>
                <c:pt idx="226">
                  <c:v>32.9</c:v>
                </c:pt>
                <c:pt idx="227">
                  <c:v>34.1</c:v>
                </c:pt>
                <c:pt idx="228">
                  <c:v>33.75</c:v>
                </c:pt>
                <c:pt idx="229">
                  <c:v>33.799999999999997</c:v>
                </c:pt>
                <c:pt idx="230">
                  <c:v>33.35</c:v>
                </c:pt>
                <c:pt idx="231">
                  <c:v>33.4</c:v>
                </c:pt>
                <c:pt idx="232">
                  <c:v>33.4</c:v>
                </c:pt>
                <c:pt idx="233">
                  <c:v>31.85</c:v>
                </c:pt>
                <c:pt idx="234">
                  <c:v>34.4</c:v>
                </c:pt>
                <c:pt idx="235">
                  <c:v>34.9</c:v>
                </c:pt>
                <c:pt idx="236">
                  <c:v>34.35</c:v>
                </c:pt>
                <c:pt idx="237">
                  <c:v>32.85</c:v>
                </c:pt>
                <c:pt idx="238">
                  <c:v>34.25</c:v>
                </c:pt>
                <c:pt idx="239">
                  <c:v>33.049999999999997</c:v>
                </c:pt>
                <c:pt idx="240">
                  <c:v>33.450000000000003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4-4CA4-96B1-DDE78982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892799"/>
        <c:axId val="1039015903"/>
      </c:lineChart>
      <c:catAx>
        <c:axId val="104189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15903"/>
        <c:crosses val="autoZero"/>
        <c:auto val="1"/>
        <c:lblAlgn val="ctr"/>
        <c:lblOffset val="100"/>
        <c:noMultiLvlLbl val="0"/>
      </c:catAx>
      <c:valAx>
        <c:axId val="10390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9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adjusted returns% vs Date(weekly Middle)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'middle weekly'!$R$1:$R$2</c:f>
              <c:strCache>
                <c:ptCount val="2"/>
                <c:pt idx="0">
                  <c:v>risk adj.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'middle weekly'!$B$3:$B$58</c:f>
              <c:numCache>
                <c:formatCode>m/d/yyyy</c:formatCode>
                <c:ptCount val="56"/>
                <c:pt idx="0">
                  <c:v>43388</c:v>
                </c:pt>
                <c:pt idx="1">
                  <c:v>43395</c:v>
                </c:pt>
                <c:pt idx="2">
                  <c:v>43402</c:v>
                </c:pt>
                <c:pt idx="3">
                  <c:v>43409</c:v>
                </c:pt>
                <c:pt idx="4">
                  <c:v>43416</c:v>
                </c:pt>
                <c:pt idx="5">
                  <c:v>43423</c:v>
                </c:pt>
                <c:pt idx="6">
                  <c:v>43430</c:v>
                </c:pt>
                <c:pt idx="7">
                  <c:v>43437</c:v>
                </c:pt>
                <c:pt idx="8">
                  <c:v>43444</c:v>
                </c:pt>
                <c:pt idx="9">
                  <c:v>43451</c:v>
                </c:pt>
                <c:pt idx="10">
                  <c:v>43458</c:v>
                </c:pt>
                <c:pt idx="11">
                  <c:v>43465</c:v>
                </c:pt>
                <c:pt idx="12">
                  <c:v>43472</c:v>
                </c:pt>
                <c:pt idx="13">
                  <c:v>43479</c:v>
                </c:pt>
                <c:pt idx="14">
                  <c:v>43486</c:v>
                </c:pt>
                <c:pt idx="15">
                  <c:v>43493</c:v>
                </c:pt>
                <c:pt idx="16">
                  <c:v>43500</c:v>
                </c:pt>
                <c:pt idx="17">
                  <c:v>43507</c:v>
                </c:pt>
                <c:pt idx="18">
                  <c:v>43514</c:v>
                </c:pt>
                <c:pt idx="19">
                  <c:v>43521</c:v>
                </c:pt>
                <c:pt idx="20">
                  <c:v>43529</c:v>
                </c:pt>
                <c:pt idx="21">
                  <c:v>43535</c:v>
                </c:pt>
                <c:pt idx="22">
                  <c:v>43542</c:v>
                </c:pt>
                <c:pt idx="23">
                  <c:v>43549</c:v>
                </c:pt>
                <c:pt idx="24">
                  <c:v>43556</c:v>
                </c:pt>
                <c:pt idx="25">
                  <c:v>43563</c:v>
                </c:pt>
                <c:pt idx="26">
                  <c:v>43570</c:v>
                </c:pt>
                <c:pt idx="27">
                  <c:v>43577</c:v>
                </c:pt>
                <c:pt idx="28">
                  <c:v>43585</c:v>
                </c:pt>
                <c:pt idx="29">
                  <c:v>43591</c:v>
                </c:pt>
                <c:pt idx="30">
                  <c:v>43598</c:v>
                </c:pt>
                <c:pt idx="31">
                  <c:v>43605</c:v>
                </c:pt>
                <c:pt idx="32">
                  <c:v>43612</c:v>
                </c:pt>
                <c:pt idx="33">
                  <c:v>43619</c:v>
                </c:pt>
                <c:pt idx="34">
                  <c:v>43626</c:v>
                </c:pt>
                <c:pt idx="35">
                  <c:v>43633</c:v>
                </c:pt>
                <c:pt idx="36">
                  <c:v>43640</c:v>
                </c:pt>
                <c:pt idx="37">
                  <c:v>43647</c:v>
                </c:pt>
                <c:pt idx="38">
                  <c:v>43654</c:v>
                </c:pt>
                <c:pt idx="39">
                  <c:v>43661</c:v>
                </c:pt>
                <c:pt idx="40">
                  <c:v>43668</c:v>
                </c:pt>
                <c:pt idx="41">
                  <c:v>43675</c:v>
                </c:pt>
                <c:pt idx="42">
                  <c:v>43682</c:v>
                </c:pt>
                <c:pt idx="43">
                  <c:v>43690</c:v>
                </c:pt>
                <c:pt idx="44">
                  <c:v>43696</c:v>
                </c:pt>
                <c:pt idx="45">
                  <c:v>43703</c:v>
                </c:pt>
                <c:pt idx="46">
                  <c:v>43711</c:v>
                </c:pt>
                <c:pt idx="47">
                  <c:v>43717</c:v>
                </c:pt>
                <c:pt idx="48">
                  <c:v>43724</c:v>
                </c:pt>
                <c:pt idx="49">
                  <c:v>43731</c:v>
                </c:pt>
                <c:pt idx="50">
                  <c:v>43738</c:v>
                </c:pt>
              </c:numCache>
            </c:numRef>
          </c:cat>
          <c:val>
            <c:numRef>
              <c:f>'middle weekly'!$R$3:$R$58</c:f>
              <c:numCache>
                <c:formatCode>0.0000%</c:formatCode>
                <c:ptCount val="56"/>
                <c:pt idx="0">
                  <c:v>3.9370066761195886E-2</c:v>
                </c:pt>
                <c:pt idx="1">
                  <c:v>-4.56169812659665E-2</c:v>
                </c:pt>
                <c:pt idx="2">
                  <c:v>1.4877754677754634E-2</c:v>
                </c:pt>
                <c:pt idx="3">
                  <c:v>1.8420300444236572E-2</c:v>
                </c:pt>
                <c:pt idx="4">
                  <c:v>-1.6214668118766481E-2</c:v>
                </c:pt>
                <c:pt idx="5">
                  <c:v>-2.0971017106947473E-2</c:v>
                </c:pt>
                <c:pt idx="6">
                  <c:v>-9.9291904083570678E-2</c:v>
                </c:pt>
                <c:pt idx="7">
                  <c:v>-2.4383202276765173E-2</c:v>
                </c:pt>
                <c:pt idx="8">
                  <c:v>-0.11687130540212855</c:v>
                </c:pt>
                <c:pt idx="9">
                  <c:v>4.426955445544549E-2</c:v>
                </c:pt>
                <c:pt idx="10">
                  <c:v>-1.5487237762237763E-2</c:v>
                </c:pt>
                <c:pt idx="11">
                  <c:v>7.749925921820737E-2</c:v>
                </c:pt>
                <c:pt idx="12">
                  <c:v>-5.0250957257346393E-2</c:v>
                </c:pt>
                <c:pt idx="13">
                  <c:v>-5.3703687698069671E-2</c:v>
                </c:pt>
                <c:pt idx="14">
                  <c:v>-2.3004515050167252E-2</c:v>
                </c:pt>
                <c:pt idx="15">
                  <c:v>-6.3885878010878042E-2</c:v>
                </c:pt>
                <c:pt idx="16">
                  <c:v>-9.847612732095461E-3</c:v>
                </c:pt>
                <c:pt idx="17">
                  <c:v>-1.970326086956525E-2</c:v>
                </c:pt>
                <c:pt idx="18">
                  <c:v>-1.0095896158105428E-2</c:v>
                </c:pt>
                <c:pt idx="19">
                  <c:v>9.5972088525999172E-2</c:v>
                </c:pt>
                <c:pt idx="20">
                  <c:v>0.1280952099326336</c:v>
                </c:pt>
                <c:pt idx="21">
                  <c:v>1.4897551501699125E-3</c:v>
                </c:pt>
                <c:pt idx="22">
                  <c:v>-2.728682899833984E-2</c:v>
                </c:pt>
                <c:pt idx="23">
                  <c:v>-7.1352361673414258E-2</c:v>
                </c:pt>
                <c:pt idx="24">
                  <c:v>0.10804112176304331</c:v>
                </c:pt>
                <c:pt idx="25">
                  <c:v>6.5930674540320908E-2</c:v>
                </c:pt>
                <c:pt idx="26">
                  <c:v>-2.8970831182240815E-3</c:v>
                </c:pt>
                <c:pt idx="27">
                  <c:v>-4.3245652876535236E-2</c:v>
                </c:pt>
                <c:pt idx="28">
                  <c:v>-1.0016160593792171E-2</c:v>
                </c:pt>
                <c:pt idx="29">
                  <c:v>-1.4512797821647379E-2</c:v>
                </c:pt>
                <c:pt idx="30">
                  <c:v>-8.2835503621938547E-2</c:v>
                </c:pt>
                <c:pt idx="31">
                  <c:v>1.4423076923076868E-2</c:v>
                </c:pt>
                <c:pt idx="32">
                  <c:v>3.6323076923076979E-2</c:v>
                </c:pt>
                <c:pt idx="33">
                  <c:v>-4.0990176088971375E-2</c:v>
                </c:pt>
                <c:pt idx="34">
                  <c:v>-6.0995559845559738E-2</c:v>
                </c:pt>
                <c:pt idx="35">
                  <c:v>-1.4495099510346034E-2</c:v>
                </c:pt>
                <c:pt idx="36">
                  <c:v>2.9021129832706376E-2</c:v>
                </c:pt>
                <c:pt idx="37">
                  <c:v>3.5230944055944E-2</c:v>
                </c:pt>
                <c:pt idx="38">
                  <c:v>-9.4692251461988258E-2</c:v>
                </c:pt>
                <c:pt idx="39">
                  <c:v>-2.6654259718837019E-5</c:v>
                </c:pt>
                <c:pt idx="40">
                  <c:v>-6.4744154341898705E-3</c:v>
                </c:pt>
                <c:pt idx="41">
                  <c:v>-4.9682650772553578E-2</c:v>
                </c:pt>
                <c:pt idx="42">
                  <c:v>-9.7523578974941072E-2</c:v>
                </c:pt>
                <c:pt idx="43">
                  <c:v>-9.1506107460378683E-2</c:v>
                </c:pt>
                <c:pt idx="44">
                  <c:v>-1.3471323841904029E-2</c:v>
                </c:pt>
                <c:pt idx="45">
                  <c:v>-0.10453881118881127</c:v>
                </c:pt>
                <c:pt idx="46">
                  <c:v>-4.314476179047156E-2</c:v>
                </c:pt>
                <c:pt idx="47">
                  <c:v>8.0408224755700447E-2</c:v>
                </c:pt>
                <c:pt idx="48">
                  <c:v>9.5190917516216993E-3</c:v>
                </c:pt>
                <c:pt idx="49">
                  <c:v>4.5159317322022371E-2</c:v>
                </c:pt>
                <c:pt idx="50">
                  <c:v>-4.2318233618233697E-2</c:v>
                </c:pt>
                <c:pt idx="52">
                  <c:v>-1.2495754700223804E-2</c:v>
                </c:pt>
                <c:pt idx="53">
                  <c:v>0.1280952099326336</c:v>
                </c:pt>
                <c:pt idx="54">
                  <c:v>-0.11687130540212855</c:v>
                </c:pt>
                <c:pt idx="55">
                  <c:v>5.6271537106373032E-2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D-487E-854C-F3D2489C1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005344"/>
        <c:axId val="491782512"/>
      </c:lineChart>
      <c:dateAx>
        <c:axId val="495005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82512"/>
        <c:crosses val="autoZero"/>
        <c:auto val="1"/>
        <c:lblOffset val="100"/>
        <c:baseTimeUnit val="days"/>
      </c:dateAx>
      <c:valAx>
        <c:axId val="4917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unadjusted returns% vs Date(weekly Middle)</a:t>
            </a:r>
            <a:endParaRPr lang="en-US"/>
          </a:p>
        </c:rich>
      </c:tx>
      <c:layout>
        <c:manualLayout>
          <c:xMode val="edge"/>
          <c:yMode val="edge"/>
          <c:x val="0.313270778652668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'middle weekly'!$O$1:$O$2</c:f>
              <c:strCache>
                <c:ptCount val="2"/>
                <c:pt idx="0">
                  <c:v>risk unadj.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'middle weekly'!$B$3:$B$58</c:f>
              <c:numCache>
                <c:formatCode>m/d/yyyy</c:formatCode>
                <c:ptCount val="56"/>
                <c:pt idx="0">
                  <c:v>43388</c:v>
                </c:pt>
                <c:pt idx="1">
                  <c:v>43395</c:v>
                </c:pt>
                <c:pt idx="2">
                  <c:v>43402</c:v>
                </c:pt>
                <c:pt idx="3">
                  <c:v>43409</c:v>
                </c:pt>
                <c:pt idx="4">
                  <c:v>43416</c:v>
                </c:pt>
                <c:pt idx="5">
                  <c:v>43423</c:v>
                </c:pt>
                <c:pt idx="6">
                  <c:v>43430</c:v>
                </c:pt>
                <c:pt idx="7">
                  <c:v>43437</c:v>
                </c:pt>
                <c:pt idx="8">
                  <c:v>43444</c:v>
                </c:pt>
                <c:pt idx="9">
                  <c:v>43451</c:v>
                </c:pt>
                <c:pt idx="10">
                  <c:v>43458</c:v>
                </c:pt>
                <c:pt idx="11">
                  <c:v>43465</c:v>
                </c:pt>
                <c:pt idx="12">
                  <c:v>43472</c:v>
                </c:pt>
                <c:pt idx="13">
                  <c:v>43479</c:v>
                </c:pt>
                <c:pt idx="14">
                  <c:v>43486</c:v>
                </c:pt>
                <c:pt idx="15">
                  <c:v>43493</c:v>
                </c:pt>
                <c:pt idx="16">
                  <c:v>43500</c:v>
                </c:pt>
                <c:pt idx="17">
                  <c:v>43507</c:v>
                </c:pt>
                <c:pt idx="18">
                  <c:v>43514</c:v>
                </c:pt>
                <c:pt idx="19">
                  <c:v>43521</c:v>
                </c:pt>
                <c:pt idx="20">
                  <c:v>43529</c:v>
                </c:pt>
                <c:pt idx="21">
                  <c:v>43535</c:v>
                </c:pt>
                <c:pt idx="22">
                  <c:v>43542</c:v>
                </c:pt>
                <c:pt idx="23">
                  <c:v>43549</c:v>
                </c:pt>
                <c:pt idx="24">
                  <c:v>43556</c:v>
                </c:pt>
                <c:pt idx="25">
                  <c:v>43563</c:v>
                </c:pt>
                <c:pt idx="26">
                  <c:v>43570</c:v>
                </c:pt>
                <c:pt idx="27">
                  <c:v>43577</c:v>
                </c:pt>
                <c:pt idx="28">
                  <c:v>43585</c:v>
                </c:pt>
                <c:pt idx="29">
                  <c:v>43591</c:v>
                </c:pt>
                <c:pt idx="30">
                  <c:v>43598</c:v>
                </c:pt>
                <c:pt idx="31">
                  <c:v>43605</c:v>
                </c:pt>
                <c:pt idx="32">
                  <c:v>43612</c:v>
                </c:pt>
                <c:pt idx="33">
                  <c:v>43619</c:v>
                </c:pt>
                <c:pt idx="34">
                  <c:v>43626</c:v>
                </c:pt>
                <c:pt idx="35">
                  <c:v>43633</c:v>
                </c:pt>
                <c:pt idx="36">
                  <c:v>43640</c:v>
                </c:pt>
                <c:pt idx="37">
                  <c:v>43647</c:v>
                </c:pt>
                <c:pt idx="38">
                  <c:v>43654</c:v>
                </c:pt>
                <c:pt idx="39">
                  <c:v>43661</c:v>
                </c:pt>
                <c:pt idx="40">
                  <c:v>43668</c:v>
                </c:pt>
                <c:pt idx="41">
                  <c:v>43675</c:v>
                </c:pt>
                <c:pt idx="42">
                  <c:v>43682</c:v>
                </c:pt>
                <c:pt idx="43">
                  <c:v>43690</c:v>
                </c:pt>
                <c:pt idx="44">
                  <c:v>43696</c:v>
                </c:pt>
                <c:pt idx="45">
                  <c:v>43703</c:v>
                </c:pt>
                <c:pt idx="46">
                  <c:v>43711</c:v>
                </c:pt>
                <c:pt idx="47">
                  <c:v>43717</c:v>
                </c:pt>
                <c:pt idx="48">
                  <c:v>43724</c:v>
                </c:pt>
                <c:pt idx="49">
                  <c:v>43731</c:v>
                </c:pt>
                <c:pt idx="50">
                  <c:v>43738</c:v>
                </c:pt>
              </c:numCache>
            </c:numRef>
          </c:cat>
          <c:val>
            <c:numRef>
              <c:f>'middle weekly'!$O$3:$O$58</c:f>
              <c:numCache>
                <c:formatCode>0.0000%</c:formatCode>
                <c:ptCount val="56"/>
                <c:pt idx="0">
                  <c:v>4.0706605222734345E-2</c:v>
                </c:pt>
                <c:pt idx="1">
                  <c:v>-4.4280442804428041E-2</c:v>
                </c:pt>
                <c:pt idx="2">
                  <c:v>1.6216216216216172E-2</c:v>
                </c:pt>
                <c:pt idx="3">
                  <c:v>1.9756838905775034E-2</c:v>
                </c:pt>
                <c:pt idx="4">
                  <c:v>-1.490312965722802E-2</c:v>
                </c:pt>
                <c:pt idx="5">
                  <c:v>-1.9667170953101321E-2</c:v>
                </c:pt>
                <c:pt idx="6">
                  <c:v>-9.7993827160493749E-2</c:v>
                </c:pt>
                <c:pt idx="7">
                  <c:v>-2.3096663815226712E-2</c:v>
                </c:pt>
                <c:pt idx="8">
                  <c:v>-0.11558669001751316</c:v>
                </c:pt>
                <c:pt idx="9">
                  <c:v>4.5544554455445488E-2</c:v>
                </c:pt>
                <c:pt idx="10">
                  <c:v>-1.4204545454545456E-2</c:v>
                </c:pt>
                <c:pt idx="11">
                  <c:v>7.8770413064361222E-2</c:v>
                </c:pt>
                <c:pt idx="12">
                  <c:v>-4.8975957257346395E-2</c:v>
                </c:pt>
                <c:pt idx="13">
                  <c:v>-5.2434456928838899E-2</c:v>
                </c:pt>
                <c:pt idx="14">
                  <c:v>-2.1739130434782636E-2</c:v>
                </c:pt>
                <c:pt idx="15">
                  <c:v>-6.2626262626262655E-2</c:v>
                </c:pt>
                <c:pt idx="16">
                  <c:v>-8.6206896551723842E-3</c:v>
                </c:pt>
                <c:pt idx="17">
                  <c:v>-1.8478260869565249E-2</c:v>
                </c:pt>
                <c:pt idx="18">
                  <c:v>-8.8593576965669673E-3</c:v>
                </c:pt>
                <c:pt idx="19">
                  <c:v>9.7206703910614561E-2</c:v>
                </c:pt>
                <c:pt idx="20">
                  <c:v>0.12932790224032589</c:v>
                </c:pt>
                <c:pt idx="21">
                  <c:v>2.7051397655545278E-3</c:v>
                </c:pt>
                <c:pt idx="22">
                  <c:v>-2.6079136690647532E-2</c:v>
                </c:pt>
                <c:pt idx="23">
                  <c:v>-7.0175438596491183E-2</c:v>
                </c:pt>
                <c:pt idx="24">
                  <c:v>0.10923535253227408</c:v>
                </c:pt>
                <c:pt idx="25">
                  <c:v>6.7144136078782446E-2</c:v>
                </c:pt>
                <c:pt idx="26">
                  <c:v>-1.6778523489933124E-3</c:v>
                </c:pt>
                <c:pt idx="27">
                  <c:v>-4.2016806722689079E-2</c:v>
                </c:pt>
                <c:pt idx="28">
                  <c:v>-8.771929824561403E-3</c:v>
                </c:pt>
                <c:pt idx="29">
                  <c:v>-1.3274336283185841E-2</c:v>
                </c:pt>
                <c:pt idx="30">
                  <c:v>-8.1614349775784703E-2</c:v>
                </c:pt>
                <c:pt idx="31">
                  <c:v>1.5624999999999944E-2</c:v>
                </c:pt>
                <c:pt idx="32">
                  <c:v>3.7500000000000054E-2</c:v>
                </c:pt>
                <c:pt idx="33">
                  <c:v>-3.9851714550509836E-2</c:v>
                </c:pt>
                <c:pt idx="34">
                  <c:v>-5.984555984555974E-2</c:v>
                </c:pt>
                <c:pt idx="35">
                  <c:v>-1.334702258726911E-2</c:v>
                </c:pt>
                <c:pt idx="36">
                  <c:v>3.0176899063475607E-2</c:v>
                </c:pt>
                <c:pt idx="37">
                  <c:v>3.6363636363636306E-2</c:v>
                </c:pt>
                <c:pt idx="38">
                  <c:v>-9.3567251461988257E-2</c:v>
                </c:pt>
                <c:pt idx="39">
                  <c:v>1.0752688172042399E-3</c:v>
                </c:pt>
                <c:pt idx="40">
                  <c:v>-5.3705692803437165E-3</c:v>
                </c:pt>
                <c:pt idx="41">
                  <c:v>-4.859611231101512E-2</c:v>
                </c:pt>
                <c:pt idx="42">
                  <c:v>-9.6481271282633382E-2</c:v>
                </c:pt>
                <c:pt idx="43">
                  <c:v>-9.0452261306532528E-2</c:v>
                </c:pt>
                <c:pt idx="44">
                  <c:v>-1.2430939226519415E-2</c:v>
                </c:pt>
                <c:pt idx="45">
                  <c:v>-0.10349650349650358</c:v>
                </c:pt>
                <c:pt idx="46">
                  <c:v>-4.2121684867394635E-2</c:v>
                </c:pt>
                <c:pt idx="47">
                  <c:v>8.1433224755700445E-2</c:v>
                </c:pt>
                <c:pt idx="48">
                  <c:v>1.0542168674698623E-2</c:v>
                </c:pt>
                <c:pt idx="49">
                  <c:v>4.6199701937406988E-2</c:v>
                </c:pt>
                <c:pt idx="50">
                  <c:v>-4.131054131054139E-2</c:v>
                </c:pt>
                <c:pt idx="52">
                  <c:v>-1.1302315786196655E-2</c:v>
                </c:pt>
                <c:pt idx="53">
                  <c:v>0.12932790224032589</c:v>
                </c:pt>
                <c:pt idx="54">
                  <c:v>-0.11558669001751316</c:v>
                </c:pt>
                <c:pt idx="55">
                  <c:v>5.6281586599566148E-2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5-40D0-9C8D-B501C406E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242304"/>
        <c:axId val="491774608"/>
      </c:lineChart>
      <c:dateAx>
        <c:axId val="201924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74608"/>
        <c:crosses val="autoZero"/>
        <c:auto val="1"/>
        <c:lblOffset val="100"/>
        <c:baseTimeUnit val="days"/>
      </c:dateAx>
      <c:valAx>
        <c:axId val="4917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4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adjusted returns% vs Date(Monthly Middle)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'middle monthly'!$R$1:$R$2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'middle monthly'!$B$3:$B$13</c:f>
              <c:numCache>
                <c:formatCode>m/d/yyyy</c:formatCode>
                <c:ptCount val="11"/>
                <c:pt idx="0">
                  <c:v>43405</c:v>
                </c:pt>
                <c:pt idx="1">
                  <c:v>43437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43587</c:v>
                </c:pt>
                <c:pt idx="7">
                  <c:v>43619</c:v>
                </c:pt>
                <c:pt idx="8">
                  <c:v>43647</c:v>
                </c:pt>
                <c:pt idx="9">
                  <c:v>43678</c:v>
                </c:pt>
                <c:pt idx="10">
                  <c:v>43711</c:v>
                </c:pt>
              </c:numCache>
            </c:numRef>
          </c:cat>
          <c:val>
            <c:numRef>
              <c:f>'middle monthly'!$R$3:$R$13</c:f>
              <c:numCache>
                <c:formatCode>0.0000%</c:formatCode>
                <c:ptCount val="11"/>
                <c:pt idx="0">
                  <c:v>-3.5015681003584188E-2</c:v>
                </c:pt>
                <c:pt idx="1">
                  <c:v>-0.16213145002461843</c:v>
                </c:pt>
                <c:pt idx="2">
                  <c:v>-2.7374751897256275E-2</c:v>
                </c:pt>
                <c:pt idx="3">
                  <c:v>-0.17365796777081466</c:v>
                </c:pt>
                <c:pt idx="4">
                  <c:v>0.133758988159311</c:v>
                </c:pt>
                <c:pt idx="5">
                  <c:v>5.0432262129804714E-2</c:v>
                </c:pt>
                <c:pt idx="6">
                  <c:v>1.459561324977621E-2</c:v>
                </c:pt>
                <c:pt idx="7">
                  <c:v>-9.5438535264852312E-2</c:v>
                </c:pt>
                <c:pt idx="8">
                  <c:v>-1.4427509652509652E-2</c:v>
                </c:pt>
                <c:pt idx="9">
                  <c:v>-0.18872719298245608</c:v>
                </c:pt>
                <c:pt idx="10">
                  <c:v>-0.27087771804062133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A-4967-A2DD-FE782DDB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371216"/>
        <c:axId val="491767120"/>
      </c:lineChart>
      <c:dateAx>
        <c:axId val="1448371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67120"/>
        <c:crosses val="autoZero"/>
        <c:auto val="1"/>
        <c:lblOffset val="100"/>
        <c:baseTimeUnit val="months"/>
      </c:dateAx>
      <c:valAx>
        <c:axId val="4917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37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unadjusted returns% vs Date(Monthly Middle)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'middle monthly'!$O$1:$O$2</c:f>
              <c:strCache>
                <c:ptCount val="2"/>
                <c:pt idx="0">
                  <c:v>risk unadjusted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'middle monthly'!$B$3:$B$13</c:f>
              <c:numCache>
                <c:formatCode>m/d/yyyy</c:formatCode>
                <c:ptCount val="11"/>
                <c:pt idx="0">
                  <c:v>43405</c:v>
                </c:pt>
                <c:pt idx="1">
                  <c:v>43437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43587</c:v>
                </c:pt>
                <c:pt idx="7">
                  <c:v>43619</c:v>
                </c:pt>
                <c:pt idx="8">
                  <c:v>43647</c:v>
                </c:pt>
                <c:pt idx="9">
                  <c:v>43678</c:v>
                </c:pt>
                <c:pt idx="10">
                  <c:v>43711</c:v>
                </c:pt>
              </c:numCache>
            </c:numRef>
          </c:cat>
          <c:val>
            <c:numRef>
              <c:f>'middle monthly'!$O$3:$O$13</c:f>
              <c:numCache>
                <c:formatCode>0.0000%</c:formatCode>
                <c:ptCount val="11"/>
                <c:pt idx="0">
                  <c:v>-2.939068100358419E-2</c:v>
                </c:pt>
                <c:pt idx="1">
                  <c:v>-0.1565731166912851</c:v>
                </c:pt>
                <c:pt idx="2">
                  <c:v>-2.1891418563922942E-2</c:v>
                </c:pt>
                <c:pt idx="3">
                  <c:v>-0.16830796777081466</c:v>
                </c:pt>
                <c:pt idx="4">
                  <c:v>0.138858988159311</c:v>
                </c:pt>
                <c:pt idx="5">
                  <c:v>5.576559546313805E-2</c:v>
                </c:pt>
                <c:pt idx="6">
                  <c:v>1.9695613249776211E-2</c:v>
                </c:pt>
                <c:pt idx="7">
                  <c:v>-9.0430201931518975E-2</c:v>
                </c:pt>
                <c:pt idx="8">
                  <c:v>-9.6525096525096523E-3</c:v>
                </c:pt>
                <c:pt idx="9">
                  <c:v>-0.18421052631578941</c:v>
                </c:pt>
                <c:pt idx="10">
                  <c:v>-0.26642771804062132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8-4A16-840C-54E2C5E77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72928"/>
        <c:axId val="491784176"/>
      </c:lineChart>
      <c:dateAx>
        <c:axId val="199372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84176"/>
        <c:crosses val="autoZero"/>
        <c:auto val="1"/>
        <c:lblOffset val="100"/>
        <c:baseTimeUnit val="months"/>
      </c:dateAx>
      <c:valAx>
        <c:axId val="4917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adjusted returns% vs Date(daily far)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far!$R$1:$R$2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far!$B$3:$B$249</c:f>
              <c:numCache>
                <c:formatCode>m/d/yyyy</c:formatCode>
                <c:ptCount val="247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43413</c:v>
                </c:pt>
                <c:pt idx="25">
                  <c:v>43416</c:v>
                </c:pt>
                <c:pt idx="26">
                  <c:v>43417</c:v>
                </c:pt>
                <c:pt idx="27">
                  <c:v>43418</c:v>
                </c:pt>
                <c:pt idx="28">
                  <c:v>43419</c:v>
                </c:pt>
                <c:pt idx="29">
                  <c:v>43420</c:v>
                </c:pt>
                <c:pt idx="30">
                  <c:v>43423</c:v>
                </c:pt>
                <c:pt idx="31">
                  <c:v>43424</c:v>
                </c:pt>
                <c:pt idx="32">
                  <c:v>43426</c:v>
                </c:pt>
                <c:pt idx="33">
                  <c:v>43430</c:v>
                </c:pt>
                <c:pt idx="34">
                  <c:v>43431</c:v>
                </c:pt>
                <c:pt idx="35">
                  <c:v>43432</c:v>
                </c:pt>
                <c:pt idx="36">
                  <c:v>43433</c:v>
                </c:pt>
                <c:pt idx="37">
                  <c:v>43434</c:v>
                </c:pt>
                <c:pt idx="38">
                  <c:v>43437</c:v>
                </c:pt>
                <c:pt idx="39">
                  <c:v>43438</c:v>
                </c:pt>
                <c:pt idx="40">
                  <c:v>43439</c:v>
                </c:pt>
                <c:pt idx="41">
                  <c:v>43440</c:v>
                </c:pt>
                <c:pt idx="42">
                  <c:v>43441</c:v>
                </c:pt>
                <c:pt idx="43">
                  <c:v>43444</c:v>
                </c:pt>
                <c:pt idx="44">
                  <c:v>43445</c:v>
                </c:pt>
                <c:pt idx="45">
                  <c:v>43446</c:v>
                </c:pt>
                <c:pt idx="46">
                  <c:v>43447</c:v>
                </c:pt>
                <c:pt idx="47">
                  <c:v>43448</c:v>
                </c:pt>
                <c:pt idx="48">
                  <c:v>43451</c:v>
                </c:pt>
                <c:pt idx="49">
                  <c:v>43452</c:v>
                </c:pt>
                <c:pt idx="50">
                  <c:v>43453</c:v>
                </c:pt>
                <c:pt idx="51">
                  <c:v>43454</c:v>
                </c:pt>
                <c:pt idx="52">
                  <c:v>43455</c:v>
                </c:pt>
                <c:pt idx="53">
                  <c:v>43458</c:v>
                </c:pt>
                <c:pt idx="54">
                  <c:v>43460</c:v>
                </c:pt>
                <c:pt idx="55">
                  <c:v>43461</c:v>
                </c:pt>
                <c:pt idx="56">
                  <c:v>43462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43472</c:v>
                </c:pt>
                <c:pt idx="63">
                  <c:v>43473</c:v>
                </c:pt>
                <c:pt idx="64">
                  <c:v>43474</c:v>
                </c:pt>
                <c:pt idx="65">
                  <c:v>43475</c:v>
                </c:pt>
                <c:pt idx="66">
                  <c:v>43476</c:v>
                </c:pt>
                <c:pt idx="67">
                  <c:v>43479</c:v>
                </c:pt>
                <c:pt idx="68">
                  <c:v>43480</c:v>
                </c:pt>
                <c:pt idx="69">
                  <c:v>43481</c:v>
                </c:pt>
                <c:pt idx="70">
                  <c:v>43482</c:v>
                </c:pt>
                <c:pt idx="71">
                  <c:v>43483</c:v>
                </c:pt>
                <c:pt idx="72">
                  <c:v>43486</c:v>
                </c:pt>
                <c:pt idx="73">
                  <c:v>43487</c:v>
                </c:pt>
                <c:pt idx="74">
                  <c:v>43488</c:v>
                </c:pt>
                <c:pt idx="75">
                  <c:v>43489</c:v>
                </c:pt>
                <c:pt idx="76">
                  <c:v>43490</c:v>
                </c:pt>
                <c:pt idx="77">
                  <c:v>43493</c:v>
                </c:pt>
                <c:pt idx="78">
                  <c:v>43494</c:v>
                </c:pt>
                <c:pt idx="79">
                  <c:v>43495</c:v>
                </c:pt>
                <c:pt idx="80">
                  <c:v>43496</c:v>
                </c:pt>
                <c:pt idx="81">
                  <c:v>43497</c:v>
                </c:pt>
                <c:pt idx="82">
                  <c:v>43500</c:v>
                </c:pt>
                <c:pt idx="83">
                  <c:v>43501</c:v>
                </c:pt>
                <c:pt idx="84">
                  <c:v>43502</c:v>
                </c:pt>
                <c:pt idx="85">
                  <c:v>43503</c:v>
                </c:pt>
                <c:pt idx="86">
                  <c:v>43504</c:v>
                </c:pt>
                <c:pt idx="87">
                  <c:v>43507</c:v>
                </c:pt>
                <c:pt idx="88">
                  <c:v>43508</c:v>
                </c:pt>
                <c:pt idx="89">
                  <c:v>43509</c:v>
                </c:pt>
                <c:pt idx="90">
                  <c:v>43510</c:v>
                </c:pt>
                <c:pt idx="91">
                  <c:v>43511</c:v>
                </c:pt>
                <c:pt idx="92">
                  <c:v>43514</c:v>
                </c:pt>
                <c:pt idx="93">
                  <c:v>43516</c:v>
                </c:pt>
                <c:pt idx="94">
                  <c:v>43517</c:v>
                </c:pt>
                <c:pt idx="95">
                  <c:v>43518</c:v>
                </c:pt>
                <c:pt idx="96">
                  <c:v>43521</c:v>
                </c:pt>
                <c:pt idx="97">
                  <c:v>43522</c:v>
                </c:pt>
                <c:pt idx="98">
                  <c:v>43523</c:v>
                </c:pt>
                <c:pt idx="99">
                  <c:v>43524</c:v>
                </c:pt>
                <c:pt idx="100">
                  <c:v>43525</c:v>
                </c:pt>
                <c:pt idx="101">
                  <c:v>43529</c:v>
                </c:pt>
                <c:pt idx="102">
                  <c:v>43530</c:v>
                </c:pt>
                <c:pt idx="103">
                  <c:v>43531</c:v>
                </c:pt>
                <c:pt idx="104">
                  <c:v>43532</c:v>
                </c:pt>
                <c:pt idx="105">
                  <c:v>43535</c:v>
                </c:pt>
                <c:pt idx="106">
                  <c:v>43536</c:v>
                </c:pt>
                <c:pt idx="107">
                  <c:v>43537</c:v>
                </c:pt>
                <c:pt idx="108">
                  <c:v>43538</c:v>
                </c:pt>
                <c:pt idx="109">
                  <c:v>43539</c:v>
                </c:pt>
                <c:pt idx="110">
                  <c:v>43542</c:v>
                </c:pt>
                <c:pt idx="111">
                  <c:v>43543</c:v>
                </c:pt>
                <c:pt idx="112">
                  <c:v>43544</c:v>
                </c:pt>
                <c:pt idx="113">
                  <c:v>43546</c:v>
                </c:pt>
                <c:pt idx="114">
                  <c:v>43549</c:v>
                </c:pt>
                <c:pt idx="115">
                  <c:v>43550</c:v>
                </c:pt>
                <c:pt idx="116">
                  <c:v>43551</c:v>
                </c:pt>
                <c:pt idx="117">
                  <c:v>43552</c:v>
                </c:pt>
                <c:pt idx="118">
                  <c:v>43553</c:v>
                </c:pt>
                <c:pt idx="119">
                  <c:v>43557</c:v>
                </c:pt>
                <c:pt idx="120">
                  <c:v>43558</c:v>
                </c:pt>
                <c:pt idx="121">
                  <c:v>43559</c:v>
                </c:pt>
                <c:pt idx="122">
                  <c:v>43560</c:v>
                </c:pt>
                <c:pt idx="123">
                  <c:v>43563</c:v>
                </c:pt>
                <c:pt idx="124">
                  <c:v>43564</c:v>
                </c:pt>
                <c:pt idx="125">
                  <c:v>43565</c:v>
                </c:pt>
                <c:pt idx="126">
                  <c:v>43566</c:v>
                </c:pt>
                <c:pt idx="127">
                  <c:v>43567</c:v>
                </c:pt>
                <c:pt idx="128">
                  <c:v>43570</c:v>
                </c:pt>
                <c:pt idx="129">
                  <c:v>43571</c:v>
                </c:pt>
                <c:pt idx="130">
                  <c:v>43573</c:v>
                </c:pt>
                <c:pt idx="131">
                  <c:v>43577</c:v>
                </c:pt>
                <c:pt idx="132">
                  <c:v>43578</c:v>
                </c:pt>
                <c:pt idx="133">
                  <c:v>43579</c:v>
                </c:pt>
                <c:pt idx="134">
                  <c:v>43580</c:v>
                </c:pt>
                <c:pt idx="135">
                  <c:v>43581</c:v>
                </c:pt>
                <c:pt idx="136">
                  <c:v>43585</c:v>
                </c:pt>
                <c:pt idx="137">
                  <c:v>43587</c:v>
                </c:pt>
                <c:pt idx="138">
                  <c:v>43588</c:v>
                </c:pt>
                <c:pt idx="139">
                  <c:v>43591</c:v>
                </c:pt>
                <c:pt idx="140">
                  <c:v>43592</c:v>
                </c:pt>
                <c:pt idx="141">
                  <c:v>43593</c:v>
                </c:pt>
                <c:pt idx="142">
                  <c:v>43594</c:v>
                </c:pt>
                <c:pt idx="143">
                  <c:v>43595</c:v>
                </c:pt>
                <c:pt idx="144">
                  <c:v>43598</c:v>
                </c:pt>
                <c:pt idx="145">
                  <c:v>43599</c:v>
                </c:pt>
                <c:pt idx="146">
                  <c:v>43600</c:v>
                </c:pt>
                <c:pt idx="147">
                  <c:v>43601</c:v>
                </c:pt>
                <c:pt idx="148">
                  <c:v>43602</c:v>
                </c:pt>
                <c:pt idx="149">
                  <c:v>43605</c:v>
                </c:pt>
                <c:pt idx="150">
                  <c:v>43606</c:v>
                </c:pt>
                <c:pt idx="151">
                  <c:v>43607</c:v>
                </c:pt>
                <c:pt idx="152">
                  <c:v>43608</c:v>
                </c:pt>
                <c:pt idx="153">
                  <c:v>43609</c:v>
                </c:pt>
                <c:pt idx="154">
                  <c:v>43612</c:v>
                </c:pt>
                <c:pt idx="155">
                  <c:v>43613</c:v>
                </c:pt>
                <c:pt idx="156">
                  <c:v>43614</c:v>
                </c:pt>
                <c:pt idx="157">
                  <c:v>43615</c:v>
                </c:pt>
                <c:pt idx="158">
                  <c:v>43616</c:v>
                </c:pt>
                <c:pt idx="159">
                  <c:v>43619</c:v>
                </c:pt>
                <c:pt idx="160">
                  <c:v>43620</c:v>
                </c:pt>
                <c:pt idx="161">
                  <c:v>43622</c:v>
                </c:pt>
                <c:pt idx="162">
                  <c:v>43623</c:v>
                </c:pt>
                <c:pt idx="163">
                  <c:v>43626</c:v>
                </c:pt>
                <c:pt idx="164">
                  <c:v>43627</c:v>
                </c:pt>
                <c:pt idx="165">
                  <c:v>43628</c:v>
                </c:pt>
                <c:pt idx="166">
                  <c:v>43629</c:v>
                </c:pt>
                <c:pt idx="167">
                  <c:v>43630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43647</c:v>
                </c:pt>
                <c:pt idx="179">
                  <c:v>43648</c:v>
                </c:pt>
                <c:pt idx="180">
                  <c:v>43649</c:v>
                </c:pt>
                <c:pt idx="181">
                  <c:v>43650</c:v>
                </c:pt>
                <c:pt idx="182">
                  <c:v>43651</c:v>
                </c:pt>
                <c:pt idx="183">
                  <c:v>43654</c:v>
                </c:pt>
                <c:pt idx="184">
                  <c:v>43655</c:v>
                </c:pt>
                <c:pt idx="185">
                  <c:v>43656</c:v>
                </c:pt>
                <c:pt idx="186">
                  <c:v>43657</c:v>
                </c:pt>
                <c:pt idx="187">
                  <c:v>43658</c:v>
                </c:pt>
                <c:pt idx="188">
                  <c:v>43661</c:v>
                </c:pt>
                <c:pt idx="189">
                  <c:v>43662</c:v>
                </c:pt>
                <c:pt idx="190">
                  <c:v>43663</c:v>
                </c:pt>
                <c:pt idx="191">
                  <c:v>43664</c:v>
                </c:pt>
                <c:pt idx="192">
                  <c:v>43665</c:v>
                </c:pt>
                <c:pt idx="193">
                  <c:v>43668</c:v>
                </c:pt>
                <c:pt idx="194">
                  <c:v>43669</c:v>
                </c:pt>
                <c:pt idx="195">
                  <c:v>43670</c:v>
                </c:pt>
                <c:pt idx="196">
                  <c:v>43671</c:v>
                </c:pt>
                <c:pt idx="197">
                  <c:v>43672</c:v>
                </c:pt>
                <c:pt idx="198">
                  <c:v>43675</c:v>
                </c:pt>
                <c:pt idx="199">
                  <c:v>43676</c:v>
                </c:pt>
                <c:pt idx="200">
                  <c:v>43677</c:v>
                </c:pt>
                <c:pt idx="201">
                  <c:v>43678</c:v>
                </c:pt>
                <c:pt idx="202">
                  <c:v>43679</c:v>
                </c:pt>
                <c:pt idx="203">
                  <c:v>43682</c:v>
                </c:pt>
                <c:pt idx="204">
                  <c:v>43683</c:v>
                </c:pt>
                <c:pt idx="205">
                  <c:v>43684</c:v>
                </c:pt>
                <c:pt idx="206">
                  <c:v>43685</c:v>
                </c:pt>
                <c:pt idx="207">
                  <c:v>43686</c:v>
                </c:pt>
                <c:pt idx="208">
                  <c:v>43690</c:v>
                </c:pt>
                <c:pt idx="209">
                  <c:v>43691</c:v>
                </c:pt>
                <c:pt idx="210">
                  <c:v>43693</c:v>
                </c:pt>
                <c:pt idx="211">
                  <c:v>43696</c:v>
                </c:pt>
                <c:pt idx="212">
                  <c:v>43697</c:v>
                </c:pt>
                <c:pt idx="213">
                  <c:v>43698</c:v>
                </c:pt>
                <c:pt idx="214">
                  <c:v>43699</c:v>
                </c:pt>
                <c:pt idx="215">
                  <c:v>43700</c:v>
                </c:pt>
                <c:pt idx="216">
                  <c:v>43703</c:v>
                </c:pt>
                <c:pt idx="217">
                  <c:v>43704</c:v>
                </c:pt>
                <c:pt idx="218">
                  <c:v>43705</c:v>
                </c:pt>
                <c:pt idx="219">
                  <c:v>43706</c:v>
                </c:pt>
                <c:pt idx="220">
                  <c:v>43707</c:v>
                </c:pt>
                <c:pt idx="221">
                  <c:v>43711</c:v>
                </c:pt>
                <c:pt idx="222">
                  <c:v>43712</c:v>
                </c:pt>
                <c:pt idx="223">
                  <c:v>43713</c:v>
                </c:pt>
                <c:pt idx="224">
                  <c:v>43714</c:v>
                </c:pt>
                <c:pt idx="225">
                  <c:v>43717</c:v>
                </c:pt>
                <c:pt idx="226">
                  <c:v>43719</c:v>
                </c:pt>
                <c:pt idx="227">
                  <c:v>43720</c:v>
                </c:pt>
                <c:pt idx="228">
                  <c:v>43721</c:v>
                </c:pt>
                <c:pt idx="229">
                  <c:v>43724</c:v>
                </c:pt>
                <c:pt idx="230">
                  <c:v>43725</c:v>
                </c:pt>
                <c:pt idx="231">
                  <c:v>43726</c:v>
                </c:pt>
                <c:pt idx="232">
                  <c:v>43727</c:v>
                </c:pt>
                <c:pt idx="233">
                  <c:v>43728</c:v>
                </c:pt>
                <c:pt idx="234">
                  <c:v>43731</c:v>
                </c:pt>
                <c:pt idx="235">
                  <c:v>43732</c:v>
                </c:pt>
                <c:pt idx="236">
                  <c:v>43733</c:v>
                </c:pt>
                <c:pt idx="237">
                  <c:v>43734</c:v>
                </c:pt>
                <c:pt idx="238">
                  <c:v>43735</c:v>
                </c:pt>
                <c:pt idx="239">
                  <c:v>43738</c:v>
                </c:pt>
              </c:numCache>
            </c:numRef>
          </c:cat>
          <c:val>
            <c:numRef>
              <c:f>far!$R$3:$R$249</c:f>
              <c:numCache>
                <c:formatCode>0.0000%</c:formatCode>
                <c:ptCount val="247"/>
                <c:pt idx="0">
                  <c:v>-9.0407253936524009E-4</c:v>
                </c:pt>
                <c:pt idx="1">
                  <c:v>4.0784357803535483E-3</c:v>
                </c:pt>
                <c:pt idx="2">
                  <c:v>-4.9126033226464631E-2</c:v>
                </c:pt>
                <c:pt idx="3">
                  <c:v>-2.1814967566628915E-2</c:v>
                </c:pt>
                <c:pt idx="4">
                  <c:v>-1.3907731373204014E-2</c:v>
                </c:pt>
                <c:pt idx="5">
                  <c:v>4.9269452689970614E-2</c:v>
                </c:pt>
                <c:pt idx="6">
                  <c:v>-2.8908840962737346E-2</c:v>
                </c:pt>
                <c:pt idx="7">
                  <c:v>2.4830186629555263E-2</c:v>
                </c:pt>
                <c:pt idx="8">
                  <c:v>7.2071346356488613E-3</c:v>
                </c:pt>
                <c:pt idx="9">
                  <c:v>6.4180665017199148E-3</c:v>
                </c:pt>
                <c:pt idx="10">
                  <c:v>-3.3012346152693266E-2</c:v>
                </c:pt>
                <c:pt idx="11">
                  <c:v>5.6373685406719003E-4</c:v>
                </c:pt>
                <c:pt idx="12">
                  <c:v>-1.6015580514292162E-2</c:v>
                </c:pt>
                <c:pt idx="13">
                  <c:v>-4.7848656359478475E-3</c:v>
                </c:pt>
                <c:pt idx="14">
                  <c:v>1.134805057955743E-2</c:v>
                </c:pt>
                <c:pt idx="15">
                  <c:v>-3.2129848429605729E-2</c:v>
                </c:pt>
                <c:pt idx="16">
                  <c:v>1.3163870266547603E-2</c:v>
                </c:pt>
                <c:pt idx="17">
                  <c:v>2.6941371986832323E-2</c:v>
                </c:pt>
                <c:pt idx="18">
                  <c:v>5.8470509175498403E-3</c:v>
                </c:pt>
                <c:pt idx="19">
                  <c:v>-1.4443974349751863E-2</c:v>
                </c:pt>
                <c:pt idx="20">
                  <c:v>4.1667062404870621E-2</c:v>
                </c:pt>
                <c:pt idx="21">
                  <c:v>3.4871404184636197E-2</c:v>
                </c:pt>
                <c:pt idx="22">
                  <c:v>-4.3943999767983605E-2</c:v>
                </c:pt>
                <c:pt idx="23">
                  <c:v>-5.3561886468178914E-3</c:v>
                </c:pt>
                <c:pt idx="24">
                  <c:v>-5.3832892971831681E-3</c:v>
                </c:pt>
                <c:pt idx="25">
                  <c:v>-3.9181498166365319E-3</c:v>
                </c:pt>
                <c:pt idx="26">
                  <c:v>-1.4411419899926219E-2</c:v>
                </c:pt>
                <c:pt idx="27">
                  <c:v>-1.0060233823238656E-2</c:v>
                </c:pt>
                <c:pt idx="28">
                  <c:v>-9.5426842591810068E-4</c:v>
                </c:pt>
                <c:pt idx="29">
                  <c:v>-1.8684931506849313E-4</c:v>
                </c:pt>
                <c:pt idx="30">
                  <c:v>2.1147078922190894E-3</c:v>
                </c:pt>
                <c:pt idx="31">
                  <c:v>-3.0049297866537938E-2</c:v>
                </c:pt>
                <c:pt idx="32">
                  <c:v>-3.649198862592043E-2</c:v>
                </c:pt>
                <c:pt idx="33">
                  <c:v>-4.11366162925067E-2</c:v>
                </c:pt>
                <c:pt idx="34">
                  <c:v>-1.9826811646760152E-2</c:v>
                </c:pt>
                <c:pt idx="35">
                  <c:v>-2.8059495966779653E-2</c:v>
                </c:pt>
                <c:pt idx="36">
                  <c:v>-9.1457789561545655E-3</c:v>
                </c:pt>
                <c:pt idx="37">
                  <c:v>1.880241026530266E-2</c:v>
                </c:pt>
                <c:pt idx="38">
                  <c:v>2.4659241044839589E-2</c:v>
                </c:pt>
                <c:pt idx="39">
                  <c:v>-2.0098625392871945E-2</c:v>
                </c:pt>
                <c:pt idx="40">
                  <c:v>-4.6120505348758431E-2</c:v>
                </c:pt>
                <c:pt idx="41">
                  <c:v>-1.8383561643835618E-4</c:v>
                </c:pt>
                <c:pt idx="42">
                  <c:v>-4.2775880263825422E-2</c:v>
                </c:pt>
                <c:pt idx="43">
                  <c:v>-1.5657723430751783E-2</c:v>
                </c:pt>
                <c:pt idx="44">
                  <c:v>1.2586301908119574E-2</c:v>
                </c:pt>
                <c:pt idx="45">
                  <c:v>2.9884333603497154E-2</c:v>
                </c:pt>
                <c:pt idx="46">
                  <c:v>-1.7132714186208469E-2</c:v>
                </c:pt>
                <c:pt idx="47">
                  <c:v>-3.0565769170210503E-3</c:v>
                </c:pt>
                <c:pt idx="48">
                  <c:v>2.1910304633321602E-2</c:v>
                </c:pt>
                <c:pt idx="49">
                  <c:v>1.3914182717066638E-2</c:v>
                </c:pt>
                <c:pt idx="50">
                  <c:v>2.0207057524089928E-2</c:v>
                </c:pt>
                <c:pt idx="51">
                  <c:v>-2.3796539385116843E-2</c:v>
                </c:pt>
                <c:pt idx="52">
                  <c:v>-8.5537368588723042E-3</c:v>
                </c:pt>
                <c:pt idx="53">
                  <c:v>-2.0820364440103729E-2</c:v>
                </c:pt>
                <c:pt idx="54">
                  <c:v>1.1311787120138452E-2</c:v>
                </c:pt>
                <c:pt idx="55">
                  <c:v>-1.7228194271481916E-2</c:v>
                </c:pt>
                <c:pt idx="56">
                  <c:v>7.303498667088984E-2</c:v>
                </c:pt>
                <c:pt idx="57">
                  <c:v>1.1486919160866652E-2</c:v>
                </c:pt>
                <c:pt idx="58">
                  <c:v>6.9157518445138368E-3</c:v>
                </c:pt>
                <c:pt idx="59">
                  <c:v>-3.18983356466115E-2</c:v>
                </c:pt>
                <c:pt idx="60">
                  <c:v>-2.8389105164096953E-2</c:v>
                </c:pt>
                <c:pt idx="61">
                  <c:v>1.2927518341798831E-2</c:v>
                </c:pt>
                <c:pt idx="62">
                  <c:v>3.5154878079658898E-3</c:v>
                </c:pt>
                <c:pt idx="63">
                  <c:v>1.7313752112818236E-2</c:v>
                </c:pt>
                <c:pt idx="64">
                  <c:v>-5.0860102894687856E-2</c:v>
                </c:pt>
                <c:pt idx="65">
                  <c:v>1.602399258262914E-2</c:v>
                </c:pt>
                <c:pt idx="66">
                  <c:v>-4.8720753553162513E-3</c:v>
                </c:pt>
                <c:pt idx="67">
                  <c:v>-4.3537242973157864E-2</c:v>
                </c:pt>
                <c:pt idx="68">
                  <c:v>2.1493233011674228E-2</c:v>
                </c:pt>
                <c:pt idx="69">
                  <c:v>-1.3682947913501858E-2</c:v>
                </c:pt>
                <c:pt idx="70">
                  <c:v>-1.8754742832657025E-2</c:v>
                </c:pt>
                <c:pt idx="71">
                  <c:v>4.7992577634666808E-3</c:v>
                </c:pt>
                <c:pt idx="72">
                  <c:v>-1.5045930189934425E-2</c:v>
                </c:pt>
                <c:pt idx="73">
                  <c:v>-2.0300450373473718E-2</c:v>
                </c:pt>
                <c:pt idx="74">
                  <c:v>1.008666647914264E-2</c:v>
                </c:pt>
                <c:pt idx="75">
                  <c:v>-6.2775609756098418E-3</c:v>
                </c:pt>
                <c:pt idx="76">
                  <c:v>-2.267516149816514E-2</c:v>
                </c:pt>
                <c:pt idx="77">
                  <c:v>-2.2146527196652662E-2</c:v>
                </c:pt>
                <c:pt idx="78">
                  <c:v>-5.5273196102849607E-3</c:v>
                </c:pt>
                <c:pt idx="79">
                  <c:v>2.5626451612903289E-2</c:v>
                </c:pt>
                <c:pt idx="80">
                  <c:v>-5.4213641193532631E-3</c:v>
                </c:pt>
                <c:pt idx="81">
                  <c:v>-7.5556375131717894E-3</c:v>
                </c:pt>
                <c:pt idx="82">
                  <c:v>-2.353483872844141E-2</c:v>
                </c:pt>
                <c:pt idx="83">
                  <c:v>1.9939130434782916E-3</c:v>
                </c:pt>
                <c:pt idx="84">
                  <c:v>2.5851190681365609E-2</c:v>
                </c:pt>
                <c:pt idx="85">
                  <c:v>3.5763543108691308E-2</c:v>
                </c:pt>
                <c:pt idx="86">
                  <c:v>-8.2827855745037676E-2</c:v>
                </c:pt>
                <c:pt idx="87">
                  <c:v>1.2061297027138157E-2</c:v>
                </c:pt>
                <c:pt idx="88">
                  <c:v>5.4769438506698777E-2</c:v>
                </c:pt>
                <c:pt idx="89">
                  <c:v>-2.5174794520548004E-2</c:v>
                </c:pt>
                <c:pt idx="90">
                  <c:v>3.0297857393749021E-3</c:v>
                </c:pt>
                <c:pt idx="91">
                  <c:v>-2.9993476884473545E-2</c:v>
                </c:pt>
                <c:pt idx="92">
                  <c:v>-1.1152290874095905E-2</c:v>
                </c:pt>
                <c:pt idx="93">
                  <c:v>7.7515837501710441E-2</c:v>
                </c:pt>
                <c:pt idx="94">
                  <c:v>2.2480890199342608E-2</c:v>
                </c:pt>
                <c:pt idx="95">
                  <c:v>4.8590823435279836E-3</c:v>
                </c:pt>
                <c:pt idx="96">
                  <c:v>-1.5205402585993906E-2</c:v>
                </c:pt>
                <c:pt idx="97">
                  <c:v>-1.7534246575342467E-4</c:v>
                </c:pt>
                <c:pt idx="98">
                  <c:v>-4.244244485012246E-3</c:v>
                </c:pt>
                <c:pt idx="99">
                  <c:v>8.4556004869374465E-4</c:v>
                </c:pt>
                <c:pt idx="100">
                  <c:v>8.8599619793122752E-2</c:v>
                </c:pt>
                <c:pt idx="101">
                  <c:v>5.0433842164049683E-2</c:v>
                </c:pt>
                <c:pt idx="102">
                  <c:v>7.1617024916606053E-4</c:v>
                </c:pt>
                <c:pt idx="103">
                  <c:v>-1.3544874368178155E-2</c:v>
                </c:pt>
                <c:pt idx="104">
                  <c:v>-1.6435779039982154E-2</c:v>
                </c:pt>
                <c:pt idx="105">
                  <c:v>2.829086657358134E-2</c:v>
                </c:pt>
                <c:pt idx="106">
                  <c:v>-3.7470450097847863E-3</c:v>
                </c:pt>
                <c:pt idx="107">
                  <c:v>-4.0498197083517457E-2</c:v>
                </c:pt>
                <c:pt idx="108">
                  <c:v>7.6000818592285063E-4</c:v>
                </c:pt>
                <c:pt idx="109">
                  <c:v>-2.2561210386424096E-2</c:v>
                </c:pt>
                <c:pt idx="110">
                  <c:v>4.4673903586740588E-2</c:v>
                </c:pt>
                <c:pt idx="111">
                  <c:v>-6.5647488584475149E-3</c:v>
                </c:pt>
                <c:pt idx="112">
                  <c:v>-1.395964141821112E-2</c:v>
                </c:pt>
                <c:pt idx="113">
                  <c:v>-2.0675316677092801E-2</c:v>
                </c:pt>
                <c:pt idx="114">
                  <c:v>-3.7279297472726486E-2</c:v>
                </c:pt>
                <c:pt idx="115">
                  <c:v>1.464980562022849E-2</c:v>
                </c:pt>
                <c:pt idx="116">
                  <c:v>-6.0145877739393398E-3</c:v>
                </c:pt>
                <c:pt idx="117">
                  <c:v>4.7267486885003958E-3</c:v>
                </c:pt>
                <c:pt idx="118">
                  <c:v>6.8058449624823103E-2</c:v>
                </c:pt>
                <c:pt idx="119">
                  <c:v>4.1801487851214958E-2</c:v>
                </c:pt>
                <c:pt idx="120">
                  <c:v>2.5223634575246429E-2</c:v>
                </c:pt>
                <c:pt idx="121">
                  <c:v>1.00772406209422E-2</c:v>
                </c:pt>
                <c:pt idx="122">
                  <c:v>1.9271959378871897E-2</c:v>
                </c:pt>
                <c:pt idx="123">
                  <c:v>-6.8033621845112104E-3</c:v>
                </c:pt>
                <c:pt idx="124">
                  <c:v>-2.6740366364031141E-3</c:v>
                </c:pt>
                <c:pt idx="125">
                  <c:v>-1.6069992548862315E-2</c:v>
                </c:pt>
                <c:pt idx="126">
                  <c:v>-1.7179953406019945E-2</c:v>
                </c:pt>
                <c:pt idx="127">
                  <c:v>6.9217519078549348E-4</c:v>
                </c:pt>
                <c:pt idx="128">
                  <c:v>3.2670684221119781E-2</c:v>
                </c:pt>
                <c:pt idx="129">
                  <c:v>-3.5209789648650673E-3</c:v>
                </c:pt>
                <c:pt idx="130">
                  <c:v>-2.200409325650134E-2</c:v>
                </c:pt>
                <c:pt idx="131">
                  <c:v>-1.8199723675701052E-2</c:v>
                </c:pt>
                <c:pt idx="132">
                  <c:v>-3.076837819714532E-2</c:v>
                </c:pt>
                <c:pt idx="133">
                  <c:v>3.0484004100942399E-2</c:v>
                </c:pt>
                <c:pt idx="134">
                  <c:v>-1.0499591318208015E-3</c:v>
                </c:pt>
                <c:pt idx="135">
                  <c:v>1.0332812417532351E-2</c:v>
                </c:pt>
                <c:pt idx="136">
                  <c:v>-1.6639813869566297E-2</c:v>
                </c:pt>
                <c:pt idx="137">
                  <c:v>7.7517071993241709E-3</c:v>
                </c:pt>
                <c:pt idx="138">
                  <c:v>1.206050196378956E-2</c:v>
                </c:pt>
                <c:pt idx="139">
                  <c:v>-3.3855742778053727E-2</c:v>
                </c:pt>
                <c:pt idx="140">
                  <c:v>-3.324194914735517E-2</c:v>
                </c:pt>
                <c:pt idx="141">
                  <c:v>-7.5707016433291712E-3</c:v>
                </c:pt>
                <c:pt idx="142">
                  <c:v>-1.0418797989847278E-2</c:v>
                </c:pt>
                <c:pt idx="143">
                  <c:v>2.6454889882601314E-3</c:v>
                </c:pt>
                <c:pt idx="144">
                  <c:v>-3.3947819270605716E-2</c:v>
                </c:pt>
                <c:pt idx="145">
                  <c:v>-6.0368969277829525E-2</c:v>
                </c:pt>
                <c:pt idx="146">
                  <c:v>-3.0133746179101011E-2</c:v>
                </c:pt>
                <c:pt idx="147">
                  <c:v>3.7098900900112329E-2</c:v>
                </c:pt>
                <c:pt idx="148">
                  <c:v>-8.3875249641361463E-3</c:v>
                </c:pt>
                <c:pt idx="149">
                  <c:v>7.9538364105618459E-2</c:v>
                </c:pt>
                <c:pt idx="150">
                  <c:v>-2.1265603698498826E-2</c:v>
                </c:pt>
                <c:pt idx="151">
                  <c:v>8.6409147625884399E-3</c:v>
                </c:pt>
                <c:pt idx="152">
                  <c:v>-3.3181763532384681E-2</c:v>
                </c:pt>
                <c:pt idx="153">
                  <c:v>5.4045634593167254E-2</c:v>
                </c:pt>
                <c:pt idx="154">
                  <c:v>3.3163470319634701E-2</c:v>
                </c:pt>
                <c:pt idx="155">
                  <c:v>-8.4653418344801997E-3</c:v>
                </c:pt>
                <c:pt idx="156">
                  <c:v>-3.4556754086673011E-2</c:v>
                </c:pt>
                <c:pt idx="157">
                  <c:v>-1.6532297388163038E-2</c:v>
                </c:pt>
                <c:pt idx="158">
                  <c:v>-1.146144814090103E-3</c:v>
                </c:pt>
                <c:pt idx="159">
                  <c:v>2.1381749023922317E-2</c:v>
                </c:pt>
                <c:pt idx="160">
                  <c:v>-1.5506665703515884E-2</c:v>
                </c:pt>
                <c:pt idx="161">
                  <c:v>-4.2030618772592045E-2</c:v>
                </c:pt>
                <c:pt idx="162">
                  <c:v>-3.2109722686269114E-3</c:v>
                </c:pt>
                <c:pt idx="163">
                  <c:v>-2.2014757097173938E-3</c:v>
                </c:pt>
                <c:pt idx="164">
                  <c:v>2.5372699847482052E-2</c:v>
                </c:pt>
                <c:pt idx="165">
                  <c:v>1.7764725208753995E-2</c:v>
                </c:pt>
                <c:pt idx="166">
                  <c:v>2.1363405088062649E-2</c:v>
                </c:pt>
                <c:pt idx="167">
                  <c:v>-2.7941613394216188E-2</c:v>
                </c:pt>
                <c:pt idx="168">
                  <c:v>-5.1395362710034441E-2</c:v>
                </c:pt>
                <c:pt idx="169">
                  <c:v>2.9514291810694023E-3</c:v>
                </c:pt>
                <c:pt idx="170">
                  <c:v>-2.2342289911794397E-3</c:v>
                </c:pt>
                <c:pt idx="171">
                  <c:v>4.34054510316602E-2</c:v>
                </c:pt>
                <c:pt idx="172">
                  <c:v>6.7946888531823053E-3</c:v>
                </c:pt>
                <c:pt idx="173">
                  <c:v>-1.7932016660130601E-2</c:v>
                </c:pt>
                <c:pt idx="174">
                  <c:v>2.0942239966958022E-2</c:v>
                </c:pt>
                <c:pt idx="175">
                  <c:v>4.4127502966238817E-2</c:v>
                </c:pt>
                <c:pt idx="176">
                  <c:v>-4.8766449330561769E-3</c:v>
                </c:pt>
                <c:pt idx="177">
                  <c:v>-2.2891930261519224E-2</c:v>
                </c:pt>
                <c:pt idx="178">
                  <c:v>6.6191101199957799E-3</c:v>
                </c:pt>
                <c:pt idx="179">
                  <c:v>2.7241040515774903E-3</c:v>
                </c:pt>
                <c:pt idx="180">
                  <c:v>8.4739484132200157E-3</c:v>
                </c:pt>
                <c:pt idx="181">
                  <c:v>3.6420635272343908E-3</c:v>
                </c:pt>
                <c:pt idx="182">
                  <c:v>-6.9355682659222206E-2</c:v>
                </c:pt>
                <c:pt idx="183">
                  <c:v>-4.2930953324219541E-2</c:v>
                </c:pt>
                <c:pt idx="184">
                  <c:v>4.0936753133197926E-3</c:v>
                </c:pt>
                <c:pt idx="185">
                  <c:v>-2.4525502670072096E-2</c:v>
                </c:pt>
                <c:pt idx="186">
                  <c:v>3.0241463269525506E-2</c:v>
                </c:pt>
                <c:pt idx="187">
                  <c:v>9.3233930453107631E-3</c:v>
                </c:pt>
                <c:pt idx="188">
                  <c:v>-1.3729389424314325E-2</c:v>
                </c:pt>
                <c:pt idx="189">
                  <c:v>1.3596613756613727E-2</c:v>
                </c:pt>
                <c:pt idx="190">
                  <c:v>-1.5816524151342694E-2</c:v>
                </c:pt>
                <c:pt idx="191">
                  <c:v>-2.9848635221313469E-2</c:v>
                </c:pt>
                <c:pt idx="192">
                  <c:v>-2.0922013623774299E-2</c:v>
                </c:pt>
                <c:pt idx="193">
                  <c:v>3.8904417808219176E-2</c:v>
                </c:pt>
                <c:pt idx="194">
                  <c:v>-1.0898946779865516E-2</c:v>
                </c:pt>
                <c:pt idx="195">
                  <c:v>-5.1189569705352905E-2</c:v>
                </c:pt>
                <c:pt idx="196">
                  <c:v>-1.0454743111501271E-2</c:v>
                </c:pt>
                <c:pt idx="197">
                  <c:v>6.4582624119090923E-2</c:v>
                </c:pt>
                <c:pt idx="198">
                  <c:v>-2.2958837178171373E-2</c:v>
                </c:pt>
                <c:pt idx="199">
                  <c:v>-7.1268371385083781E-2</c:v>
                </c:pt>
                <c:pt idx="200">
                  <c:v>4.0512870157960353E-2</c:v>
                </c:pt>
                <c:pt idx="201">
                  <c:v>-1.6247022516139256E-2</c:v>
                </c:pt>
                <c:pt idx="202">
                  <c:v>-4.5715542184099248E-2</c:v>
                </c:pt>
                <c:pt idx="203">
                  <c:v>-2.2184700457738769E-2</c:v>
                </c:pt>
                <c:pt idx="204">
                  <c:v>7.3551401580742339E-3</c:v>
                </c:pt>
                <c:pt idx="205">
                  <c:v>-3.1207955415638561E-2</c:v>
                </c:pt>
                <c:pt idx="206">
                  <c:v>-1.4308184053388804E-3</c:v>
                </c:pt>
                <c:pt idx="207">
                  <c:v>1.1404780276786075E-2</c:v>
                </c:pt>
                <c:pt idx="208">
                  <c:v>-6.2331508240038837E-2</c:v>
                </c:pt>
                <c:pt idx="209">
                  <c:v>1.473484271599896E-2</c:v>
                </c:pt>
                <c:pt idx="210">
                  <c:v>-3.4816803652967958E-2</c:v>
                </c:pt>
                <c:pt idx="211">
                  <c:v>8.1374298039808488E-3</c:v>
                </c:pt>
                <c:pt idx="212">
                  <c:v>-5.4943835616438355E-2</c:v>
                </c:pt>
                <c:pt idx="213">
                  <c:v>-8.1308735358348247E-2</c:v>
                </c:pt>
                <c:pt idx="214">
                  <c:v>-4.5889818071820555E-2</c:v>
                </c:pt>
                <c:pt idx="215">
                  <c:v>4.9438557681421941E-2</c:v>
                </c:pt>
                <c:pt idx="216">
                  <c:v>1.4023639305360892E-2</c:v>
                </c:pt>
                <c:pt idx="217">
                  <c:v>2.7801543435718491E-2</c:v>
                </c:pt>
                <c:pt idx="218">
                  <c:v>-5.6040005793982578E-2</c:v>
                </c:pt>
                <c:pt idx="219">
                  <c:v>1.2651780821917763E-2</c:v>
                </c:pt>
                <c:pt idx="220">
                  <c:v>1.4312856802787561E-3</c:v>
                </c:pt>
                <c:pt idx="221">
                  <c:v>-3.1694234475606063E-2</c:v>
                </c:pt>
                <c:pt idx="222">
                  <c:v>6.6627025121592104E-2</c:v>
                </c:pt>
                <c:pt idx="223">
                  <c:v>5.9594729687337472E-3</c:v>
                </c:pt>
                <c:pt idx="224">
                  <c:v>1.6546204086723259E-2</c:v>
                </c:pt>
                <c:pt idx="225">
                  <c:v>-7.6092619096299321E-3</c:v>
                </c:pt>
                <c:pt idx="226">
                  <c:v>3.2935309506643369E-2</c:v>
                </c:pt>
                <c:pt idx="227">
                  <c:v>-1.179003808498331E-2</c:v>
                </c:pt>
                <c:pt idx="228">
                  <c:v>8.6904969031814678E-3</c:v>
                </c:pt>
                <c:pt idx="229">
                  <c:v>-1.4744567543245674E-2</c:v>
                </c:pt>
                <c:pt idx="230">
                  <c:v>-1.4602739726027398E-4</c:v>
                </c:pt>
                <c:pt idx="231">
                  <c:v>1.3360020294266028E-3</c:v>
                </c:pt>
                <c:pt idx="232">
                  <c:v>-4.6003467617735189E-2</c:v>
                </c:pt>
                <c:pt idx="233">
                  <c:v>7.5823238823404568E-2</c:v>
                </c:pt>
                <c:pt idx="234">
                  <c:v>1.7144764912557571E-2</c:v>
                </c:pt>
                <c:pt idx="235">
                  <c:v>-1.5728955721991462E-2</c:v>
                </c:pt>
                <c:pt idx="236">
                  <c:v>-3.8997414013994321E-2</c:v>
                </c:pt>
                <c:pt idx="237">
                  <c:v>4.0270942498564555E-2</c:v>
                </c:pt>
                <c:pt idx="238">
                  <c:v>-3.3241744357938266E-2</c:v>
                </c:pt>
                <c:pt idx="239">
                  <c:v>1.0270365296803695E-2</c:v>
                </c:pt>
                <c:pt idx="243">
                  <c:v>-2.7679470817215121E-3</c:v>
                </c:pt>
                <c:pt idx="244">
                  <c:v>8.8599619793122752E-2</c:v>
                </c:pt>
                <c:pt idx="245">
                  <c:v>-8.2827855745037676E-2</c:v>
                </c:pt>
                <c:pt idx="246">
                  <c:v>2.9377622044510502E-2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1-4E3D-B8EC-8C18B74E9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442816"/>
        <c:axId val="1974022352"/>
      </c:lineChart>
      <c:dateAx>
        <c:axId val="493442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22352"/>
        <c:crosses val="autoZero"/>
        <c:auto val="1"/>
        <c:lblOffset val="100"/>
        <c:baseTimeUnit val="days"/>
      </c:dateAx>
      <c:valAx>
        <c:axId val="19740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Risk unadjusted returns% vs Date(daily far)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far!$O$1:$O$2</c:f>
              <c:strCache>
                <c:ptCount val="2"/>
                <c:pt idx="0">
                  <c:v>risk unadj.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far!$B$3:$B$249</c:f>
              <c:numCache>
                <c:formatCode>m/d/yyyy</c:formatCode>
                <c:ptCount val="247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43413</c:v>
                </c:pt>
                <c:pt idx="25">
                  <c:v>43416</c:v>
                </c:pt>
                <c:pt idx="26">
                  <c:v>43417</c:v>
                </c:pt>
                <c:pt idx="27">
                  <c:v>43418</c:v>
                </c:pt>
                <c:pt idx="28">
                  <c:v>43419</c:v>
                </c:pt>
                <c:pt idx="29">
                  <c:v>43420</c:v>
                </c:pt>
                <c:pt idx="30">
                  <c:v>43423</c:v>
                </c:pt>
                <c:pt idx="31">
                  <c:v>43424</c:v>
                </c:pt>
                <c:pt idx="32">
                  <c:v>43426</c:v>
                </c:pt>
                <c:pt idx="33">
                  <c:v>43430</c:v>
                </c:pt>
                <c:pt idx="34">
                  <c:v>43431</c:v>
                </c:pt>
                <c:pt idx="35">
                  <c:v>43432</c:v>
                </c:pt>
                <c:pt idx="36">
                  <c:v>43433</c:v>
                </c:pt>
                <c:pt idx="37">
                  <c:v>43434</c:v>
                </c:pt>
                <c:pt idx="38">
                  <c:v>43437</c:v>
                </c:pt>
                <c:pt idx="39">
                  <c:v>43438</c:v>
                </c:pt>
                <c:pt idx="40">
                  <c:v>43439</c:v>
                </c:pt>
                <c:pt idx="41">
                  <c:v>43440</c:v>
                </c:pt>
                <c:pt idx="42">
                  <c:v>43441</c:v>
                </c:pt>
                <c:pt idx="43">
                  <c:v>43444</c:v>
                </c:pt>
                <c:pt idx="44">
                  <c:v>43445</c:v>
                </c:pt>
                <c:pt idx="45">
                  <c:v>43446</c:v>
                </c:pt>
                <c:pt idx="46">
                  <c:v>43447</c:v>
                </c:pt>
                <c:pt idx="47">
                  <c:v>43448</c:v>
                </c:pt>
                <c:pt idx="48">
                  <c:v>43451</c:v>
                </c:pt>
                <c:pt idx="49">
                  <c:v>43452</c:v>
                </c:pt>
                <c:pt idx="50">
                  <c:v>43453</c:v>
                </c:pt>
                <c:pt idx="51">
                  <c:v>43454</c:v>
                </c:pt>
                <c:pt idx="52">
                  <c:v>43455</c:v>
                </c:pt>
                <c:pt idx="53">
                  <c:v>43458</c:v>
                </c:pt>
                <c:pt idx="54">
                  <c:v>43460</c:v>
                </c:pt>
                <c:pt idx="55">
                  <c:v>43461</c:v>
                </c:pt>
                <c:pt idx="56">
                  <c:v>43462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43472</c:v>
                </c:pt>
                <c:pt idx="63">
                  <c:v>43473</c:v>
                </c:pt>
                <c:pt idx="64">
                  <c:v>43474</c:v>
                </c:pt>
                <c:pt idx="65">
                  <c:v>43475</c:v>
                </c:pt>
                <c:pt idx="66">
                  <c:v>43476</c:v>
                </c:pt>
                <c:pt idx="67">
                  <c:v>43479</c:v>
                </c:pt>
                <c:pt idx="68">
                  <c:v>43480</c:v>
                </c:pt>
                <c:pt idx="69">
                  <c:v>43481</c:v>
                </c:pt>
                <c:pt idx="70">
                  <c:v>43482</c:v>
                </c:pt>
                <c:pt idx="71">
                  <c:v>43483</c:v>
                </c:pt>
                <c:pt idx="72">
                  <c:v>43486</c:v>
                </c:pt>
                <c:pt idx="73">
                  <c:v>43487</c:v>
                </c:pt>
                <c:pt idx="74">
                  <c:v>43488</c:v>
                </c:pt>
                <c:pt idx="75">
                  <c:v>43489</c:v>
                </c:pt>
                <c:pt idx="76">
                  <c:v>43490</c:v>
                </c:pt>
                <c:pt idx="77">
                  <c:v>43493</c:v>
                </c:pt>
                <c:pt idx="78">
                  <c:v>43494</c:v>
                </c:pt>
                <c:pt idx="79">
                  <c:v>43495</c:v>
                </c:pt>
                <c:pt idx="80">
                  <c:v>43496</c:v>
                </c:pt>
                <c:pt idx="81">
                  <c:v>43497</c:v>
                </c:pt>
                <c:pt idx="82">
                  <c:v>43500</c:v>
                </c:pt>
                <c:pt idx="83">
                  <c:v>43501</c:v>
                </c:pt>
                <c:pt idx="84">
                  <c:v>43502</c:v>
                </c:pt>
                <c:pt idx="85">
                  <c:v>43503</c:v>
                </c:pt>
                <c:pt idx="86">
                  <c:v>43504</c:v>
                </c:pt>
                <c:pt idx="87">
                  <c:v>43507</c:v>
                </c:pt>
                <c:pt idx="88">
                  <c:v>43508</c:v>
                </c:pt>
                <c:pt idx="89">
                  <c:v>43509</c:v>
                </c:pt>
                <c:pt idx="90">
                  <c:v>43510</c:v>
                </c:pt>
                <c:pt idx="91">
                  <c:v>43511</c:v>
                </c:pt>
                <c:pt idx="92">
                  <c:v>43514</c:v>
                </c:pt>
                <c:pt idx="93">
                  <c:v>43516</c:v>
                </c:pt>
                <c:pt idx="94">
                  <c:v>43517</c:v>
                </c:pt>
                <c:pt idx="95">
                  <c:v>43518</c:v>
                </c:pt>
                <c:pt idx="96">
                  <c:v>43521</c:v>
                </c:pt>
                <c:pt idx="97">
                  <c:v>43522</c:v>
                </c:pt>
                <c:pt idx="98">
                  <c:v>43523</c:v>
                </c:pt>
                <c:pt idx="99">
                  <c:v>43524</c:v>
                </c:pt>
                <c:pt idx="100">
                  <c:v>43525</c:v>
                </c:pt>
                <c:pt idx="101">
                  <c:v>43529</c:v>
                </c:pt>
                <c:pt idx="102">
                  <c:v>43530</c:v>
                </c:pt>
                <c:pt idx="103">
                  <c:v>43531</c:v>
                </c:pt>
                <c:pt idx="104">
                  <c:v>43532</c:v>
                </c:pt>
                <c:pt idx="105">
                  <c:v>43535</c:v>
                </c:pt>
                <c:pt idx="106">
                  <c:v>43536</c:v>
                </c:pt>
                <c:pt idx="107">
                  <c:v>43537</c:v>
                </c:pt>
                <c:pt idx="108">
                  <c:v>43538</c:v>
                </c:pt>
                <c:pt idx="109">
                  <c:v>43539</c:v>
                </c:pt>
                <c:pt idx="110">
                  <c:v>43542</c:v>
                </c:pt>
                <c:pt idx="111">
                  <c:v>43543</c:v>
                </c:pt>
                <c:pt idx="112">
                  <c:v>43544</c:v>
                </c:pt>
                <c:pt idx="113">
                  <c:v>43546</c:v>
                </c:pt>
                <c:pt idx="114">
                  <c:v>43549</c:v>
                </c:pt>
                <c:pt idx="115">
                  <c:v>43550</c:v>
                </c:pt>
                <c:pt idx="116">
                  <c:v>43551</c:v>
                </c:pt>
                <c:pt idx="117">
                  <c:v>43552</c:v>
                </c:pt>
                <c:pt idx="118">
                  <c:v>43553</c:v>
                </c:pt>
                <c:pt idx="119">
                  <c:v>43557</c:v>
                </c:pt>
                <c:pt idx="120">
                  <c:v>43558</c:v>
                </c:pt>
                <c:pt idx="121">
                  <c:v>43559</c:v>
                </c:pt>
                <c:pt idx="122">
                  <c:v>43560</c:v>
                </c:pt>
                <c:pt idx="123">
                  <c:v>43563</c:v>
                </c:pt>
                <c:pt idx="124">
                  <c:v>43564</c:v>
                </c:pt>
                <c:pt idx="125">
                  <c:v>43565</c:v>
                </c:pt>
                <c:pt idx="126">
                  <c:v>43566</c:v>
                </c:pt>
                <c:pt idx="127">
                  <c:v>43567</c:v>
                </c:pt>
                <c:pt idx="128">
                  <c:v>43570</c:v>
                </c:pt>
                <c:pt idx="129">
                  <c:v>43571</c:v>
                </c:pt>
                <c:pt idx="130">
                  <c:v>43573</c:v>
                </c:pt>
                <c:pt idx="131">
                  <c:v>43577</c:v>
                </c:pt>
                <c:pt idx="132">
                  <c:v>43578</c:v>
                </c:pt>
                <c:pt idx="133">
                  <c:v>43579</c:v>
                </c:pt>
                <c:pt idx="134">
                  <c:v>43580</c:v>
                </c:pt>
                <c:pt idx="135">
                  <c:v>43581</c:v>
                </c:pt>
                <c:pt idx="136">
                  <c:v>43585</c:v>
                </c:pt>
                <c:pt idx="137">
                  <c:v>43587</c:v>
                </c:pt>
                <c:pt idx="138">
                  <c:v>43588</c:v>
                </c:pt>
                <c:pt idx="139">
                  <c:v>43591</c:v>
                </c:pt>
                <c:pt idx="140">
                  <c:v>43592</c:v>
                </c:pt>
                <c:pt idx="141">
                  <c:v>43593</c:v>
                </c:pt>
                <c:pt idx="142">
                  <c:v>43594</c:v>
                </c:pt>
                <c:pt idx="143">
                  <c:v>43595</c:v>
                </c:pt>
                <c:pt idx="144">
                  <c:v>43598</c:v>
                </c:pt>
                <c:pt idx="145">
                  <c:v>43599</c:v>
                </c:pt>
                <c:pt idx="146">
                  <c:v>43600</c:v>
                </c:pt>
                <c:pt idx="147">
                  <c:v>43601</c:v>
                </c:pt>
                <c:pt idx="148">
                  <c:v>43602</c:v>
                </c:pt>
                <c:pt idx="149">
                  <c:v>43605</c:v>
                </c:pt>
                <c:pt idx="150">
                  <c:v>43606</c:v>
                </c:pt>
                <c:pt idx="151">
                  <c:v>43607</c:v>
                </c:pt>
                <c:pt idx="152">
                  <c:v>43608</c:v>
                </c:pt>
                <c:pt idx="153">
                  <c:v>43609</c:v>
                </c:pt>
                <c:pt idx="154">
                  <c:v>43612</c:v>
                </c:pt>
                <c:pt idx="155">
                  <c:v>43613</c:v>
                </c:pt>
                <c:pt idx="156">
                  <c:v>43614</c:v>
                </c:pt>
                <c:pt idx="157">
                  <c:v>43615</c:v>
                </c:pt>
                <c:pt idx="158">
                  <c:v>43616</c:v>
                </c:pt>
                <c:pt idx="159">
                  <c:v>43619</c:v>
                </c:pt>
                <c:pt idx="160">
                  <c:v>43620</c:v>
                </c:pt>
                <c:pt idx="161">
                  <c:v>43622</c:v>
                </c:pt>
                <c:pt idx="162">
                  <c:v>43623</c:v>
                </c:pt>
                <c:pt idx="163">
                  <c:v>43626</c:v>
                </c:pt>
                <c:pt idx="164">
                  <c:v>43627</c:v>
                </c:pt>
                <c:pt idx="165">
                  <c:v>43628</c:v>
                </c:pt>
                <c:pt idx="166">
                  <c:v>43629</c:v>
                </c:pt>
                <c:pt idx="167">
                  <c:v>43630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43647</c:v>
                </c:pt>
                <c:pt idx="179">
                  <c:v>43648</c:v>
                </c:pt>
                <c:pt idx="180">
                  <c:v>43649</c:v>
                </c:pt>
                <c:pt idx="181">
                  <c:v>43650</c:v>
                </c:pt>
                <c:pt idx="182">
                  <c:v>43651</c:v>
                </c:pt>
                <c:pt idx="183">
                  <c:v>43654</c:v>
                </c:pt>
                <c:pt idx="184">
                  <c:v>43655</c:v>
                </c:pt>
                <c:pt idx="185">
                  <c:v>43656</c:v>
                </c:pt>
                <c:pt idx="186">
                  <c:v>43657</c:v>
                </c:pt>
                <c:pt idx="187">
                  <c:v>43658</c:v>
                </c:pt>
                <c:pt idx="188">
                  <c:v>43661</c:v>
                </c:pt>
                <c:pt idx="189">
                  <c:v>43662</c:v>
                </c:pt>
                <c:pt idx="190">
                  <c:v>43663</c:v>
                </c:pt>
                <c:pt idx="191">
                  <c:v>43664</c:v>
                </c:pt>
                <c:pt idx="192">
                  <c:v>43665</c:v>
                </c:pt>
                <c:pt idx="193">
                  <c:v>43668</c:v>
                </c:pt>
                <c:pt idx="194">
                  <c:v>43669</c:v>
                </c:pt>
                <c:pt idx="195">
                  <c:v>43670</c:v>
                </c:pt>
                <c:pt idx="196">
                  <c:v>43671</c:v>
                </c:pt>
                <c:pt idx="197">
                  <c:v>43672</c:v>
                </c:pt>
                <c:pt idx="198">
                  <c:v>43675</c:v>
                </c:pt>
                <c:pt idx="199">
                  <c:v>43676</c:v>
                </c:pt>
                <c:pt idx="200">
                  <c:v>43677</c:v>
                </c:pt>
                <c:pt idx="201">
                  <c:v>43678</c:v>
                </c:pt>
                <c:pt idx="202">
                  <c:v>43679</c:v>
                </c:pt>
                <c:pt idx="203">
                  <c:v>43682</c:v>
                </c:pt>
                <c:pt idx="204">
                  <c:v>43683</c:v>
                </c:pt>
                <c:pt idx="205">
                  <c:v>43684</c:v>
                </c:pt>
                <c:pt idx="206">
                  <c:v>43685</c:v>
                </c:pt>
                <c:pt idx="207">
                  <c:v>43686</c:v>
                </c:pt>
                <c:pt idx="208">
                  <c:v>43690</c:v>
                </c:pt>
                <c:pt idx="209">
                  <c:v>43691</c:v>
                </c:pt>
                <c:pt idx="210">
                  <c:v>43693</c:v>
                </c:pt>
                <c:pt idx="211">
                  <c:v>43696</c:v>
                </c:pt>
                <c:pt idx="212">
                  <c:v>43697</c:v>
                </c:pt>
                <c:pt idx="213">
                  <c:v>43698</c:v>
                </c:pt>
                <c:pt idx="214">
                  <c:v>43699</c:v>
                </c:pt>
                <c:pt idx="215">
                  <c:v>43700</c:v>
                </c:pt>
                <c:pt idx="216">
                  <c:v>43703</c:v>
                </c:pt>
                <c:pt idx="217">
                  <c:v>43704</c:v>
                </c:pt>
                <c:pt idx="218">
                  <c:v>43705</c:v>
                </c:pt>
                <c:pt idx="219">
                  <c:v>43706</c:v>
                </c:pt>
                <c:pt idx="220">
                  <c:v>43707</c:v>
                </c:pt>
                <c:pt idx="221">
                  <c:v>43711</c:v>
                </c:pt>
                <c:pt idx="222">
                  <c:v>43712</c:v>
                </c:pt>
                <c:pt idx="223">
                  <c:v>43713</c:v>
                </c:pt>
                <c:pt idx="224">
                  <c:v>43714</c:v>
                </c:pt>
                <c:pt idx="225">
                  <c:v>43717</c:v>
                </c:pt>
                <c:pt idx="226">
                  <c:v>43719</c:v>
                </c:pt>
                <c:pt idx="227">
                  <c:v>43720</c:v>
                </c:pt>
                <c:pt idx="228">
                  <c:v>43721</c:v>
                </c:pt>
                <c:pt idx="229">
                  <c:v>43724</c:v>
                </c:pt>
                <c:pt idx="230">
                  <c:v>43725</c:v>
                </c:pt>
                <c:pt idx="231">
                  <c:v>43726</c:v>
                </c:pt>
                <c:pt idx="232">
                  <c:v>43727</c:v>
                </c:pt>
                <c:pt idx="233">
                  <c:v>43728</c:v>
                </c:pt>
                <c:pt idx="234">
                  <c:v>43731</c:v>
                </c:pt>
                <c:pt idx="235">
                  <c:v>43732</c:v>
                </c:pt>
                <c:pt idx="236">
                  <c:v>43733</c:v>
                </c:pt>
                <c:pt idx="237">
                  <c:v>43734</c:v>
                </c:pt>
                <c:pt idx="238">
                  <c:v>43735</c:v>
                </c:pt>
                <c:pt idx="239">
                  <c:v>43738</c:v>
                </c:pt>
              </c:numCache>
            </c:numRef>
          </c:cat>
          <c:val>
            <c:numRef>
              <c:f>far!$O$3:$O$249</c:f>
              <c:numCache>
                <c:formatCode>0.0000%</c:formatCode>
                <c:ptCount val="247"/>
                <c:pt idx="0">
                  <c:v>-7.1174377224195238E-4</c:v>
                </c:pt>
                <c:pt idx="1">
                  <c:v>4.2735042735042332E-3</c:v>
                </c:pt>
                <c:pt idx="2">
                  <c:v>-4.8936170212766E-2</c:v>
                </c:pt>
                <c:pt idx="3">
                  <c:v>-2.1625652498135764E-2</c:v>
                </c:pt>
                <c:pt idx="4">
                  <c:v>-1.3719512195121823E-2</c:v>
                </c:pt>
                <c:pt idx="5">
                  <c:v>4.9459041731066501E-2</c:v>
                </c:pt>
                <c:pt idx="6">
                  <c:v>-2.8718703976435975E-2</c:v>
                </c:pt>
                <c:pt idx="7">
                  <c:v>2.5018953752842934E-2</c:v>
                </c:pt>
                <c:pt idx="8">
                  <c:v>7.3964497041420123E-3</c:v>
                </c:pt>
                <c:pt idx="9">
                  <c:v>6.6079295154185449E-3</c:v>
                </c:pt>
                <c:pt idx="10">
                  <c:v>-3.2822757111597378E-2</c:v>
                </c:pt>
                <c:pt idx="11">
                  <c:v>7.5414781297129959E-4</c:v>
                </c:pt>
                <c:pt idx="12">
                  <c:v>-1.5825169555388052E-2</c:v>
                </c:pt>
                <c:pt idx="13">
                  <c:v>-4.5941807044409984E-3</c:v>
                </c:pt>
                <c:pt idx="14">
                  <c:v>1.1538461538461539E-2</c:v>
                </c:pt>
                <c:pt idx="15">
                  <c:v>-3.1939163498098881E-2</c:v>
                </c:pt>
                <c:pt idx="16">
                  <c:v>1.3354281225451712E-2</c:v>
                </c:pt>
                <c:pt idx="17">
                  <c:v>2.7131782945736434E-2</c:v>
                </c:pt>
                <c:pt idx="18">
                  <c:v>6.0377358490566893E-3</c:v>
                </c:pt>
                <c:pt idx="19">
                  <c:v>-1.4253563390847754E-2</c:v>
                </c:pt>
                <c:pt idx="20">
                  <c:v>4.1856925418569252E-2</c:v>
                </c:pt>
                <c:pt idx="21">
                  <c:v>3.5062089116143044E-2</c:v>
                </c:pt>
                <c:pt idx="22">
                  <c:v>-4.3754410726887717E-2</c:v>
                </c:pt>
                <c:pt idx="23">
                  <c:v>-5.1660516605165213E-3</c:v>
                </c:pt>
                <c:pt idx="24">
                  <c:v>-5.1928783382790581E-3</c:v>
                </c:pt>
                <c:pt idx="25">
                  <c:v>-3.7285607755406414E-3</c:v>
                </c:pt>
                <c:pt idx="26">
                  <c:v>-1.4221556886227588E-2</c:v>
                </c:pt>
                <c:pt idx="27">
                  <c:v>-9.870918754745505E-3</c:v>
                </c:pt>
                <c:pt idx="28">
                  <c:v>-7.668711656441281E-4</c:v>
                </c:pt>
                <c:pt idx="29">
                  <c:v>0</c:v>
                </c:pt>
                <c:pt idx="30">
                  <c:v>2.3023791250958016E-3</c:v>
                </c:pt>
                <c:pt idx="31">
                  <c:v>-2.9862174578866706E-2</c:v>
                </c:pt>
                <c:pt idx="32">
                  <c:v>-3.6306235201262894E-2</c:v>
                </c:pt>
                <c:pt idx="33">
                  <c:v>-4.0950040950040949E-2</c:v>
                </c:pt>
                <c:pt idx="34">
                  <c:v>-1.9641332194705357E-2</c:v>
                </c:pt>
                <c:pt idx="35">
                  <c:v>-2.7874564459930338E-2</c:v>
                </c:pt>
                <c:pt idx="36">
                  <c:v>-8.9605734767025103E-3</c:v>
                </c:pt>
                <c:pt idx="37">
                  <c:v>1.8987341772151976E-2</c:v>
                </c:pt>
                <c:pt idx="38">
                  <c:v>2.4844720496894384E-2</c:v>
                </c:pt>
                <c:pt idx="39">
                  <c:v>-1.991341991341989E-2</c:v>
                </c:pt>
                <c:pt idx="40">
                  <c:v>-4.5936395759717336E-2</c:v>
                </c:pt>
                <c:pt idx="41">
                  <c:v>0</c:v>
                </c:pt>
                <c:pt idx="42">
                  <c:v>-4.2592592592592543E-2</c:v>
                </c:pt>
                <c:pt idx="43">
                  <c:v>-1.5473887814313428E-2</c:v>
                </c:pt>
                <c:pt idx="44">
                  <c:v>1.2770137524557929E-2</c:v>
                </c:pt>
                <c:pt idx="45">
                  <c:v>3.006789524733277E-2</c:v>
                </c:pt>
                <c:pt idx="46">
                  <c:v>-1.6949152542372854E-2</c:v>
                </c:pt>
                <c:pt idx="47">
                  <c:v>-2.8735632183909134E-3</c:v>
                </c:pt>
                <c:pt idx="48">
                  <c:v>2.2094140249759957E-2</c:v>
                </c:pt>
                <c:pt idx="49">
                  <c:v>1.4097744360902255E-2</c:v>
                </c:pt>
                <c:pt idx="50">
                  <c:v>2.0389249304911847E-2</c:v>
                </c:pt>
                <c:pt idx="51">
                  <c:v>-2.3614895549500404E-2</c:v>
                </c:pt>
                <c:pt idx="52">
                  <c:v>-8.3720930232558666E-3</c:v>
                </c:pt>
                <c:pt idx="53">
                  <c:v>-2.063789868667907E-2</c:v>
                </c:pt>
                <c:pt idx="54">
                  <c:v>1.1494252873563109E-2</c:v>
                </c:pt>
                <c:pt idx="55">
                  <c:v>-1.704545454545452E-2</c:v>
                </c:pt>
                <c:pt idx="56">
                  <c:v>7.3217726396917232E-2</c:v>
                </c:pt>
                <c:pt idx="57">
                  <c:v>1.1669658886894049E-2</c:v>
                </c:pt>
                <c:pt idx="58">
                  <c:v>7.0984915705412342E-3</c:v>
                </c:pt>
                <c:pt idx="59">
                  <c:v>-3.1718061674008757E-2</c:v>
                </c:pt>
                <c:pt idx="60">
                  <c:v>-2.8207461328480513E-2</c:v>
                </c:pt>
                <c:pt idx="61">
                  <c:v>1.3108614232209791E-2</c:v>
                </c:pt>
                <c:pt idx="62">
                  <c:v>3.6968576709795883E-3</c:v>
                </c:pt>
                <c:pt idx="63">
                  <c:v>1.7495395948434675E-2</c:v>
                </c:pt>
                <c:pt idx="64">
                  <c:v>-5.067873303167416E-2</c:v>
                </c:pt>
                <c:pt idx="65">
                  <c:v>1.6205910390848319E-2</c:v>
                </c:pt>
                <c:pt idx="66">
                  <c:v>-4.6904315196998128E-3</c:v>
                </c:pt>
                <c:pt idx="67">
                  <c:v>-4.3355325164938688E-2</c:v>
                </c:pt>
                <c:pt idx="68">
                  <c:v>2.1674876847290667E-2</c:v>
                </c:pt>
                <c:pt idx="69">
                  <c:v>-1.3500482160077201E-2</c:v>
                </c:pt>
                <c:pt idx="70">
                  <c:v>-1.8572825024437845E-2</c:v>
                </c:pt>
                <c:pt idx="71">
                  <c:v>4.9800796812749003E-3</c:v>
                </c:pt>
                <c:pt idx="72">
                  <c:v>-1.4866204162537165E-2</c:v>
                </c:pt>
                <c:pt idx="73">
                  <c:v>-2.0120724346076459E-2</c:v>
                </c:pt>
                <c:pt idx="74">
                  <c:v>1.0266940451745379E-2</c:v>
                </c:pt>
                <c:pt idx="75">
                  <c:v>-6.0975609756098422E-3</c:v>
                </c:pt>
                <c:pt idx="76">
                  <c:v>-2.2494887525562401E-2</c:v>
                </c:pt>
                <c:pt idx="77">
                  <c:v>-2.1966527196652662E-2</c:v>
                </c:pt>
                <c:pt idx="78">
                  <c:v>-5.3475935828877002E-3</c:v>
                </c:pt>
                <c:pt idx="79">
                  <c:v>2.5806451612903288E-2</c:v>
                </c:pt>
                <c:pt idx="80">
                  <c:v>-5.2410901467505235E-3</c:v>
                </c:pt>
                <c:pt idx="81">
                  <c:v>-7.3761854583772688E-3</c:v>
                </c:pt>
                <c:pt idx="82">
                  <c:v>-2.3354564755838671E-2</c:v>
                </c:pt>
                <c:pt idx="83">
                  <c:v>2.1739130434782917E-3</c:v>
                </c:pt>
                <c:pt idx="84">
                  <c:v>2.6030368763557389E-2</c:v>
                </c:pt>
                <c:pt idx="85">
                  <c:v>3.5940803382663908E-2</c:v>
                </c:pt>
                <c:pt idx="86">
                  <c:v>-8.2653061224489732E-2</c:v>
                </c:pt>
                <c:pt idx="87">
                  <c:v>1.2235817575083362E-2</c:v>
                </c:pt>
                <c:pt idx="88">
                  <c:v>5.4945054945054944E-2</c:v>
                </c:pt>
                <c:pt idx="89">
                  <c:v>-2.500000000000006E-2</c:v>
                </c:pt>
                <c:pt idx="90">
                  <c:v>3.2051282051283269E-3</c:v>
                </c:pt>
                <c:pt idx="91">
                  <c:v>-2.9818956336528341E-2</c:v>
                </c:pt>
                <c:pt idx="92">
                  <c:v>-1.0976948408342482E-2</c:v>
                </c:pt>
                <c:pt idx="93">
                  <c:v>7.7691453940066602E-2</c:v>
                </c:pt>
                <c:pt idx="94">
                  <c:v>2.2657054582904252E-2</c:v>
                </c:pt>
                <c:pt idx="95">
                  <c:v>5.0352467270896274E-3</c:v>
                </c:pt>
                <c:pt idx="96">
                  <c:v>-1.5030060120240482E-2</c:v>
                </c:pt>
                <c:pt idx="97">
                  <c:v>0</c:v>
                </c:pt>
                <c:pt idx="98">
                  <c:v>-4.0691759918615612E-3</c:v>
                </c:pt>
                <c:pt idx="99">
                  <c:v>1.0214504596526488E-3</c:v>
                </c:pt>
                <c:pt idx="100">
                  <c:v>8.8775510204081656E-2</c:v>
                </c:pt>
                <c:pt idx="101">
                  <c:v>5.0609184629803107E-2</c:v>
                </c:pt>
                <c:pt idx="102">
                  <c:v>8.9206066012496464E-4</c:v>
                </c:pt>
                <c:pt idx="103">
                  <c:v>-1.3368983957219251E-2</c:v>
                </c:pt>
                <c:pt idx="104">
                  <c:v>-1.626016260162599E-2</c:v>
                </c:pt>
                <c:pt idx="105">
                  <c:v>2.8466483011937504E-2</c:v>
                </c:pt>
                <c:pt idx="106">
                  <c:v>-3.5714285714286221E-3</c:v>
                </c:pt>
                <c:pt idx="107">
                  <c:v>-4.0322580645161289E-2</c:v>
                </c:pt>
                <c:pt idx="108">
                  <c:v>9.3370681605983686E-4</c:v>
                </c:pt>
                <c:pt idx="109">
                  <c:v>-2.2388059701492588E-2</c:v>
                </c:pt>
                <c:pt idx="110">
                  <c:v>4.4847328244274835E-2</c:v>
                </c:pt>
                <c:pt idx="111">
                  <c:v>-6.392694063926967E-3</c:v>
                </c:pt>
                <c:pt idx="112">
                  <c:v>-1.3786764705882353E-2</c:v>
                </c:pt>
                <c:pt idx="113">
                  <c:v>-2.0503261882572253E-2</c:v>
                </c:pt>
                <c:pt idx="114">
                  <c:v>-3.7107516650808678E-2</c:v>
                </c:pt>
                <c:pt idx="115">
                  <c:v>1.4822134387351778E-2</c:v>
                </c:pt>
                <c:pt idx="116">
                  <c:v>-5.8422590068160519E-3</c:v>
                </c:pt>
                <c:pt idx="117">
                  <c:v>4.8971596474045058E-3</c:v>
                </c:pt>
                <c:pt idx="118">
                  <c:v>6.8226120857699815E-2</c:v>
                </c:pt>
                <c:pt idx="119">
                  <c:v>4.197080291970811E-2</c:v>
                </c:pt>
                <c:pt idx="120">
                  <c:v>2.5394045534150537E-2</c:v>
                </c:pt>
                <c:pt idx="121">
                  <c:v>1.024765157984631E-2</c:v>
                </c:pt>
                <c:pt idx="122">
                  <c:v>1.9442096365173266E-2</c:v>
                </c:pt>
                <c:pt idx="123">
                  <c:v>-6.6334991708125804E-3</c:v>
                </c:pt>
                <c:pt idx="124">
                  <c:v>-2.5041736227044841E-3</c:v>
                </c:pt>
                <c:pt idx="125">
                  <c:v>-1.5899581589958207E-2</c:v>
                </c:pt>
                <c:pt idx="126">
                  <c:v>-1.7006802721088437E-2</c:v>
                </c:pt>
                <c:pt idx="127">
                  <c:v>8.650519031142606E-4</c:v>
                </c:pt>
                <c:pt idx="128">
                  <c:v>3.2843560933448548E-2</c:v>
                </c:pt>
                <c:pt idx="129">
                  <c:v>-3.347280334728081E-3</c:v>
                </c:pt>
                <c:pt idx="130">
                  <c:v>-2.1830394626364352E-2</c:v>
                </c:pt>
                <c:pt idx="131">
                  <c:v>-1.8025751072961324E-2</c:v>
                </c:pt>
                <c:pt idx="132">
                  <c:v>-3.0594405594405592E-2</c:v>
                </c:pt>
                <c:pt idx="133">
                  <c:v>3.0658250676284863E-2</c:v>
                </c:pt>
                <c:pt idx="134">
                  <c:v>-8.7489063867011649E-4</c:v>
                </c:pt>
                <c:pt idx="135">
                  <c:v>1.0507880910683037E-2</c:v>
                </c:pt>
                <c:pt idx="136">
                  <c:v>-1.6464471403812873E-2</c:v>
                </c:pt>
                <c:pt idx="137">
                  <c:v>7.9295154185022535E-3</c:v>
                </c:pt>
                <c:pt idx="138">
                  <c:v>1.2237762237762163E-2</c:v>
                </c:pt>
                <c:pt idx="139">
                  <c:v>-3.3678756476683863E-2</c:v>
                </c:pt>
                <c:pt idx="140">
                  <c:v>-3.3065236818588049E-2</c:v>
                </c:pt>
                <c:pt idx="141">
                  <c:v>-7.3937153419593084E-3</c:v>
                </c:pt>
                <c:pt idx="142">
                  <c:v>-1.0242085661080154E-2</c:v>
                </c:pt>
                <c:pt idx="143">
                  <c:v>2.8222013170272546E-3</c:v>
                </c:pt>
                <c:pt idx="144">
                  <c:v>-3.3771106941838595E-2</c:v>
                </c:pt>
                <c:pt idx="145">
                  <c:v>-6.0194174757281581E-2</c:v>
                </c:pt>
                <c:pt idx="146">
                  <c:v>-2.9958677685950327E-2</c:v>
                </c:pt>
                <c:pt idx="147">
                  <c:v>3.7273695420660273E-2</c:v>
                </c:pt>
                <c:pt idx="148">
                  <c:v>-8.2135523613964204E-3</c:v>
                </c:pt>
                <c:pt idx="149">
                  <c:v>7.9710144927536267E-2</c:v>
                </c:pt>
                <c:pt idx="150">
                  <c:v>-2.1093000958772798E-2</c:v>
                </c:pt>
                <c:pt idx="151">
                  <c:v>8.8148873653281657E-3</c:v>
                </c:pt>
                <c:pt idx="152">
                  <c:v>-3.300970873786413E-2</c:v>
                </c:pt>
                <c:pt idx="153">
                  <c:v>5.4216867469879582E-2</c:v>
                </c:pt>
                <c:pt idx="154">
                  <c:v>3.3333333333333333E-2</c:v>
                </c:pt>
                <c:pt idx="155">
                  <c:v>-8.2949308755760898E-3</c:v>
                </c:pt>
                <c:pt idx="156">
                  <c:v>-3.4386617100371643E-2</c:v>
                </c:pt>
                <c:pt idx="157">
                  <c:v>-1.636188642925893E-2</c:v>
                </c:pt>
                <c:pt idx="158">
                  <c:v>-9.7847358121339067E-4</c:v>
                </c:pt>
                <c:pt idx="159">
                  <c:v>2.1547502448579853E-2</c:v>
                </c:pt>
                <c:pt idx="160">
                  <c:v>-1.534036433365287E-2</c:v>
                </c:pt>
                <c:pt idx="161">
                  <c:v>-4.1869522882181084E-2</c:v>
                </c:pt>
                <c:pt idx="162">
                  <c:v>-3.0487804878049935E-3</c:v>
                </c:pt>
                <c:pt idx="163">
                  <c:v>-2.0387359836899965E-3</c:v>
                </c:pt>
                <c:pt idx="164">
                  <c:v>2.5536261491317668E-2</c:v>
                </c:pt>
                <c:pt idx="165">
                  <c:v>1.7928286852589612E-2</c:v>
                </c:pt>
                <c:pt idx="166">
                  <c:v>2.1526418786692786E-2</c:v>
                </c:pt>
                <c:pt idx="167">
                  <c:v>-2.7777777777777832E-2</c:v>
                </c:pt>
                <c:pt idx="168">
                  <c:v>-5.1231527093596088E-2</c:v>
                </c:pt>
                <c:pt idx="169">
                  <c:v>3.1152647975077586E-3</c:v>
                </c:pt>
                <c:pt idx="170">
                  <c:v>-2.0703933747410834E-3</c:v>
                </c:pt>
                <c:pt idx="171">
                  <c:v>4.3568464730290336E-2</c:v>
                </c:pt>
                <c:pt idx="172">
                  <c:v>6.9582504970179216E-3</c:v>
                </c:pt>
                <c:pt idx="173">
                  <c:v>-1.7769002961500465E-2</c:v>
                </c:pt>
                <c:pt idx="174">
                  <c:v>2.1105527638190898E-2</c:v>
                </c:pt>
                <c:pt idx="175">
                  <c:v>4.429133858267717E-2</c:v>
                </c:pt>
                <c:pt idx="176">
                  <c:v>-4.7125353440150806E-3</c:v>
                </c:pt>
                <c:pt idx="177">
                  <c:v>-2.2727272727272648E-2</c:v>
                </c:pt>
                <c:pt idx="178">
                  <c:v>6.7829457364341362E-3</c:v>
                </c:pt>
                <c:pt idx="179">
                  <c:v>2.8873917228103671E-3</c:v>
                </c:pt>
                <c:pt idx="180">
                  <c:v>8.6372360844528921E-3</c:v>
                </c:pt>
                <c:pt idx="181">
                  <c:v>3.8058991436727471E-3</c:v>
                </c:pt>
                <c:pt idx="182">
                  <c:v>-6.919431279620851E-2</c:v>
                </c:pt>
                <c:pt idx="183">
                  <c:v>-4.2769857433808581E-2</c:v>
                </c:pt>
                <c:pt idx="184">
                  <c:v>4.255319148936231E-3</c:v>
                </c:pt>
                <c:pt idx="185">
                  <c:v>-2.4364406779661136E-2</c:v>
                </c:pt>
                <c:pt idx="186">
                  <c:v>3.0401737242128246E-2</c:v>
                </c:pt>
                <c:pt idx="187">
                  <c:v>9.4836670179135035E-3</c:v>
                </c:pt>
                <c:pt idx="188">
                  <c:v>-1.3569937369519804E-2</c:v>
                </c:pt>
                <c:pt idx="189">
                  <c:v>1.3756613756613727E-2</c:v>
                </c:pt>
                <c:pt idx="190">
                  <c:v>-1.5657620041753653E-2</c:v>
                </c:pt>
                <c:pt idx="191">
                  <c:v>-2.9692470837751825E-2</c:v>
                </c:pt>
                <c:pt idx="192">
                  <c:v>-2.0765027322404435E-2</c:v>
                </c:pt>
                <c:pt idx="193">
                  <c:v>3.90625E-2</c:v>
                </c:pt>
                <c:pt idx="194">
                  <c:v>-1.0741138560687433E-2</c:v>
                </c:pt>
                <c:pt idx="195">
                  <c:v>-5.1031487513572081E-2</c:v>
                </c:pt>
                <c:pt idx="196">
                  <c:v>-1.0297482837528668E-2</c:v>
                </c:pt>
                <c:pt idx="197">
                  <c:v>6.4739884393063524E-2</c:v>
                </c:pt>
                <c:pt idx="198">
                  <c:v>-2.2801302931596032E-2</c:v>
                </c:pt>
                <c:pt idx="199">
                  <c:v>-7.111111111111118E-2</c:v>
                </c:pt>
                <c:pt idx="200">
                  <c:v>4.0669856459330217E-2</c:v>
                </c:pt>
                <c:pt idx="201">
                  <c:v>-1.6091954022988571E-2</c:v>
                </c:pt>
                <c:pt idx="202">
                  <c:v>-4.5560747663551303E-2</c:v>
                </c:pt>
                <c:pt idx="203">
                  <c:v>-2.203182374541E-2</c:v>
                </c:pt>
                <c:pt idx="204">
                  <c:v>7.5093867334166996E-3</c:v>
                </c:pt>
                <c:pt idx="205">
                  <c:v>-3.1055900621118012E-2</c:v>
                </c:pt>
                <c:pt idx="206">
                  <c:v>-1.2820512820512092E-3</c:v>
                </c:pt>
                <c:pt idx="207">
                  <c:v>1.1553273427471006E-2</c:v>
                </c:pt>
                <c:pt idx="208">
                  <c:v>-6.2182741116751164E-2</c:v>
                </c:pt>
                <c:pt idx="209">
                  <c:v>1.4884979702300329E-2</c:v>
                </c:pt>
                <c:pt idx="210">
                  <c:v>-3.4666666666666589E-2</c:v>
                </c:pt>
                <c:pt idx="211">
                  <c:v>8.2872928176794796E-3</c:v>
                </c:pt>
                <c:pt idx="212">
                  <c:v>-5.4794520547945202E-2</c:v>
                </c:pt>
                <c:pt idx="213">
                  <c:v>-8.1159420289855094E-2</c:v>
                </c:pt>
                <c:pt idx="214">
                  <c:v>-4.5741324921135626E-2</c:v>
                </c:pt>
                <c:pt idx="215">
                  <c:v>4.9586776859504134E-2</c:v>
                </c:pt>
                <c:pt idx="216">
                  <c:v>1.4173228346456783E-2</c:v>
                </c:pt>
                <c:pt idx="217">
                  <c:v>2.7950310559006163E-2</c:v>
                </c:pt>
                <c:pt idx="218">
                  <c:v>-5.5891238670694905E-2</c:v>
                </c:pt>
                <c:pt idx="219">
                  <c:v>1.2799999999999954E-2</c:v>
                </c:pt>
                <c:pt idx="220">
                  <c:v>1.5797788309636876E-3</c:v>
                </c:pt>
                <c:pt idx="221">
                  <c:v>-3.1545741324921134E-2</c:v>
                </c:pt>
                <c:pt idx="222">
                  <c:v>6.6775244299674297E-2</c:v>
                </c:pt>
                <c:pt idx="223">
                  <c:v>6.1068702290077203E-3</c:v>
                </c:pt>
                <c:pt idx="224">
                  <c:v>1.6691957511380792E-2</c:v>
                </c:pt>
                <c:pt idx="225">
                  <c:v>-7.462686567164179E-3</c:v>
                </c:pt>
                <c:pt idx="226">
                  <c:v>3.3082706766917339E-2</c:v>
                </c:pt>
                <c:pt idx="227">
                  <c:v>-1.1644832605531254E-2</c:v>
                </c:pt>
                <c:pt idx="228">
                  <c:v>8.836524300441741E-3</c:v>
                </c:pt>
                <c:pt idx="229">
                  <c:v>-1.4598540145985401E-2</c:v>
                </c:pt>
                <c:pt idx="230">
                  <c:v>0</c:v>
                </c:pt>
                <c:pt idx="231">
                  <c:v>1.4814814814813973E-3</c:v>
                </c:pt>
                <c:pt idx="232">
                  <c:v>-4.5857988165680395E-2</c:v>
                </c:pt>
                <c:pt idx="233">
                  <c:v>7.5968992248062098E-2</c:v>
                </c:pt>
                <c:pt idx="234">
                  <c:v>1.7291066282420584E-2</c:v>
                </c:pt>
                <c:pt idx="235">
                  <c:v>-1.558073654390927E-2</c:v>
                </c:pt>
                <c:pt idx="236">
                  <c:v>-3.8848920863309391E-2</c:v>
                </c:pt>
                <c:pt idx="237">
                  <c:v>4.0419161676646748E-2</c:v>
                </c:pt>
                <c:pt idx="238">
                  <c:v>-3.3093525179856073E-2</c:v>
                </c:pt>
                <c:pt idx="239">
                  <c:v>1.0416666666666708E-2</c:v>
                </c:pt>
                <c:pt idx="243">
                  <c:v>-2.5964139766986799E-3</c:v>
                </c:pt>
                <c:pt idx="244">
                  <c:v>8.8775510204081656E-2</c:v>
                </c:pt>
                <c:pt idx="245">
                  <c:v>-8.2653061224489732E-2</c:v>
                </c:pt>
                <c:pt idx="246">
                  <c:v>2.9377758118360769E-2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9-45A5-BD4D-0CC6A6EE5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365936"/>
        <c:axId val="491745904"/>
      </c:lineChart>
      <c:dateAx>
        <c:axId val="1657365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45904"/>
        <c:crosses val="autoZero"/>
        <c:auto val="1"/>
        <c:lblOffset val="100"/>
        <c:baseTimeUnit val="days"/>
      </c:dateAx>
      <c:valAx>
        <c:axId val="491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contango far month contract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far!$I$1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far!$I$2:$I$249</c:f>
              <c:numCache>
                <c:formatCode>General</c:formatCode>
                <c:ptCount val="248"/>
                <c:pt idx="0">
                  <c:v>70.25</c:v>
                </c:pt>
                <c:pt idx="1">
                  <c:v>70.2</c:v>
                </c:pt>
                <c:pt idx="2">
                  <c:v>70.5</c:v>
                </c:pt>
                <c:pt idx="3">
                  <c:v>67.05</c:v>
                </c:pt>
                <c:pt idx="4">
                  <c:v>65.599999999999994</c:v>
                </c:pt>
                <c:pt idx="5">
                  <c:v>64.7</c:v>
                </c:pt>
                <c:pt idx="6">
                  <c:v>67.900000000000006</c:v>
                </c:pt>
                <c:pt idx="7">
                  <c:v>65.95</c:v>
                </c:pt>
                <c:pt idx="8">
                  <c:v>67.599999999999994</c:v>
                </c:pt>
                <c:pt idx="9">
                  <c:v>68.099999999999994</c:v>
                </c:pt>
                <c:pt idx="10">
                  <c:v>68.55</c:v>
                </c:pt>
                <c:pt idx="11">
                  <c:v>66.3</c:v>
                </c:pt>
                <c:pt idx="12">
                  <c:v>66.349999999999994</c:v>
                </c:pt>
                <c:pt idx="13">
                  <c:v>65.3</c:v>
                </c:pt>
                <c:pt idx="14">
                  <c:v>65</c:v>
                </c:pt>
                <c:pt idx="15">
                  <c:v>65.75</c:v>
                </c:pt>
                <c:pt idx="16">
                  <c:v>63.65</c:v>
                </c:pt>
                <c:pt idx="17">
                  <c:v>64.5</c:v>
                </c:pt>
                <c:pt idx="18">
                  <c:v>66.25</c:v>
                </c:pt>
                <c:pt idx="19">
                  <c:v>66.650000000000006</c:v>
                </c:pt>
                <c:pt idx="20">
                  <c:v>65.7</c:v>
                </c:pt>
                <c:pt idx="21">
                  <c:v>68.45</c:v>
                </c:pt>
                <c:pt idx="22">
                  <c:v>70.849999999999994</c:v>
                </c:pt>
                <c:pt idx="23">
                  <c:v>67.75</c:v>
                </c:pt>
                <c:pt idx="24">
                  <c:v>67.400000000000006</c:v>
                </c:pt>
                <c:pt idx="25">
                  <c:v>67.05</c:v>
                </c:pt>
                <c:pt idx="26">
                  <c:v>66.8</c:v>
                </c:pt>
                <c:pt idx="27">
                  <c:v>65.849999999999994</c:v>
                </c:pt>
                <c:pt idx="28">
                  <c:v>65.2</c:v>
                </c:pt>
                <c:pt idx="29">
                  <c:v>65.150000000000006</c:v>
                </c:pt>
                <c:pt idx="30">
                  <c:v>65.150000000000006</c:v>
                </c:pt>
                <c:pt idx="31">
                  <c:v>65.3</c:v>
                </c:pt>
                <c:pt idx="32">
                  <c:v>63.35</c:v>
                </c:pt>
                <c:pt idx="33">
                  <c:v>61.05</c:v>
                </c:pt>
                <c:pt idx="34">
                  <c:v>58.55</c:v>
                </c:pt>
                <c:pt idx="35">
                  <c:v>57.4</c:v>
                </c:pt>
                <c:pt idx="36">
                  <c:v>55.8</c:v>
                </c:pt>
                <c:pt idx="37">
                  <c:v>55.3</c:v>
                </c:pt>
                <c:pt idx="38">
                  <c:v>56.35</c:v>
                </c:pt>
                <c:pt idx="39">
                  <c:v>57.75</c:v>
                </c:pt>
                <c:pt idx="40">
                  <c:v>56.6</c:v>
                </c:pt>
                <c:pt idx="41">
                  <c:v>54</c:v>
                </c:pt>
                <c:pt idx="42">
                  <c:v>54</c:v>
                </c:pt>
                <c:pt idx="43">
                  <c:v>51.7</c:v>
                </c:pt>
                <c:pt idx="44">
                  <c:v>50.9</c:v>
                </c:pt>
                <c:pt idx="45">
                  <c:v>51.55</c:v>
                </c:pt>
                <c:pt idx="46">
                  <c:v>53.1</c:v>
                </c:pt>
                <c:pt idx="47">
                  <c:v>52.2</c:v>
                </c:pt>
                <c:pt idx="48">
                  <c:v>52.05</c:v>
                </c:pt>
                <c:pt idx="49">
                  <c:v>53.2</c:v>
                </c:pt>
                <c:pt idx="50">
                  <c:v>53.95</c:v>
                </c:pt>
                <c:pt idx="51">
                  <c:v>55.05</c:v>
                </c:pt>
                <c:pt idx="52">
                  <c:v>53.75</c:v>
                </c:pt>
                <c:pt idx="53">
                  <c:v>53.3</c:v>
                </c:pt>
                <c:pt idx="54">
                  <c:v>52.2</c:v>
                </c:pt>
                <c:pt idx="55">
                  <c:v>52.8</c:v>
                </c:pt>
                <c:pt idx="56">
                  <c:v>51.9</c:v>
                </c:pt>
                <c:pt idx="57">
                  <c:v>55.7</c:v>
                </c:pt>
                <c:pt idx="58">
                  <c:v>56.35</c:v>
                </c:pt>
                <c:pt idx="59">
                  <c:v>56.75</c:v>
                </c:pt>
                <c:pt idx="60">
                  <c:v>54.95</c:v>
                </c:pt>
                <c:pt idx="61">
                  <c:v>53.4</c:v>
                </c:pt>
                <c:pt idx="62">
                  <c:v>54.1</c:v>
                </c:pt>
                <c:pt idx="63">
                  <c:v>54.3</c:v>
                </c:pt>
                <c:pt idx="64">
                  <c:v>55.25</c:v>
                </c:pt>
                <c:pt idx="65">
                  <c:v>52.45</c:v>
                </c:pt>
                <c:pt idx="66">
                  <c:v>53.3</c:v>
                </c:pt>
                <c:pt idx="67">
                  <c:v>53.05</c:v>
                </c:pt>
                <c:pt idx="68">
                  <c:v>50.75</c:v>
                </c:pt>
                <c:pt idx="69">
                  <c:v>51.85</c:v>
                </c:pt>
                <c:pt idx="70">
                  <c:v>51.15</c:v>
                </c:pt>
                <c:pt idx="71">
                  <c:v>50.2</c:v>
                </c:pt>
                <c:pt idx="72">
                  <c:v>50.45</c:v>
                </c:pt>
                <c:pt idx="73">
                  <c:v>49.7</c:v>
                </c:pt>
                <c:pt idx="74">
                  <c:v>48.7</c:v>
                </c:pt>
                <c:pt idx="75">
                  <c:v>49.2</c:v>
                </c:pt>
                <c:pt idx="76">
                  <c:v>48.9</c:v>
                </c:pt>
                <c:pt idx="77">
                  <c:v>47.8</c:v>
                </c:pt>
                <c:pt idx="78">
                  <c:v>46.75</c:v>
                </c:pt>
                <c:pt idx="79">
                  <c:v>46.5</c:v>
                </c:pt>
                <c:pt idx="80">
                  <c:v>47.7</c:v>
                </c:pt>
                <c:pt idx="81">
                  <c:v>47.45</c:v>
                </c:pt>
                <c:pt idx="82">
                  <c:v>47.1</c:v>
                </c:pt>
                <c:pt idx="83">
                  <c:v>46</c:v>
                </c:pt>
                <c:pt idx="84">
                  <c:v>46.1</c:v>
                </c:pt>
                <c:pt idx="85">
                  <c:v>47.3</c:v>
                </c:pt>
                <c:pt idx="86">
                  <c:v>49</c:v>
                </c:pt>
                <c:pt idx="87">
                  <c:v>44.95</c:v>
                </c:pt>
                <c:pt idx="88">
                  <c:v>45.5</c:v>
                </c:pt>
                <c:pt idx="89">
                  <c:v>48</c:v>
                </c:pt>
                <c:pt idx="90">
                  <c:v>46.8</c:v>
                </c:pt>
                <c:pt idx="91">
                  <c:v>46.95</c:v>
                </c:pt>
                <c:pt idx="92">
                  <c:v>45.55</c:v>
                </c:pt>
                <c:pt idx="93">
                  <c:v>45.05</c:v>
                </c:pt>
                <c:pt idx="94">
                  <c:v>48.55</c:v>
                </c:pt>
                <c:pt idx="95">
                  <c:v>49.65</c:v>
                </c:pt>
                <c:pt idx="96">
                  <c:v>49.9</c:v>
                </c:pt>
                <c:pt idx="97">
                  <c:v>49.15</c:v>
                </c:pt>
                <c:pt idx="98">
                  <c:v>49.15</c:v>
                </c:pt>
                <c:pt idx="99">
                  <c:v>48.95</c:v>
                </c:pt>
                <c:pt idx="100">
                  <c:v>49</c:v>
                </c:pt>
                <c:pt idx="101">
                  <c:v>53.35</c:v>
                </c:pt>
                <c:pt idx="102">
                  <c:v>56.05</c:v>
                </c:pt>
                <c:pt idx="103">
                  <c:v>56.1</c:v>
                </c:pt>
                <c:pt idx="104">
                  <c:v>55.35</c:v>
                </c:pt>
                <c:pt idx="105">
                  <c:v>54.45</c:v>
                </c:pt>
                <c:pt idx="106">
                  <c:v>56</c:v>
                </c:pt>
                <c:pt idx="107">
                  <c:v>55.8</c:v>
                </c:pt>
                <c:pt idx="108">
                  <c:v>53.55</c:v>
                </c:pt>
                <c:pt idx="109">
                  <c:v>53.6</c:v>
                </c:pt>
                <c:pt idx="110">
                  <c:v>52.4</c:v>
                </c:pt>
                <c:pt idx="111">
                  <c:v>54.75</c:v>
                </c:pt>
                <c:pt idx="112">
                  <c:v>54.4</c:v>
                </c:pt>
                <c:pt idx="113">
                  <c:v>53.65</c:v>
                </c:pt>
                <c:pt idx="114">
                  <c:v>52.55</c:v>
                </c:pt>
                <c:pt idx="115">
                  <c:v>50.6</c:v>
                </c:pt>
                <c:pt idx="116">
                  <c:v>51.35</c:v>
                </c:pt>
                <c:pt idx="117">
                  <c:v>51.05</c:v>
                </c:pt>
                <c:pt idx="118">
                  <c:v>51.3</c:v>
                </c:pt>
                <c:pt idx="119">
                  <c:v>54.8</c:v>
                </c:pt>
                <c:pt idx="120">
                  <c:v>57.1</c:v>
                </c:pt>
                <c:pt idx="121">
                  <c:v>58.55</c:v>
                </c:pt>
                <c:pt idx="122">
                  <c:v>59.15</c:v>
                </c:pt>
                <c:pt idx="123">
                  <c:v>60.3</c:v>
                </c:pt>
                <c:pt idx="124">
                  <c:v>59.9</c:v>
                </c:pt>
                <c:pt idx="125">
                  <c:v>59.75</c:v>
                </c:pt>
                <c:pt idx="126">
                  <c:v>58.8</c:v>
                </c:pt>
                <c:pt idx="127">
                  <c:v>57.8</c:v>
                </c:pt>
                <c:pt idx="128">
                  <c:v>57.85</c:v>
                </c:pt>
                <c:pt idx="129">
                  <c:v>59.75</c:v>
                </c:pt>
                <c:pt idx="130">
                  <c:v>59.55</c:v>
                </c:pt>
                <c:pt idx="131">
                  <c:v>58.25</c:v>
                </c:pt>
                <c:pt idx="132">
                  <c:v>57.2</c:v>
                </c:pt>
                <c:pt idx="133">
                  <c:v>55.45</c:v>
                </c:pt>
                <c:pt idx="134">
                  <c:v>57.15</c:v>
                </c:pt>
                <c:pt idx="135">
                  <c:v>57.1</c:v>
                </c:pt>
                <c:pt idx="136">
                  <c:v>57.7</c:v>
                </c:pt>
                <c:pt idx="137">
                  <c:v>56.75</c:v>
                </c:pt>
                <c:pt idx="138">
                  <c:v>57.2</c:v>
                </c:pt>
                <c:pt idx="139">
                  <c:v>57.9</c:v>
                </c:pt>
                <c:pt idx="140">
                  <c:v>55.95</c:v>
                </c:pt>
                <c:pt idx="141">
                  <c:v>54.1</c:v>
                </c:pt>
                <c:pt idx="142">
                  <c:v>53.7</c:v>
                </c:pt>
                <c:pt idx="143">
                  <c:v>53.15</c:v>
                </c:pt>
                <c:pt idx="144">
                  <c:v>53.3</c:v>
                </c:pt>
                <c:pt idx="145">
                  <c:v>51.5</c:v>
                </c:pt>
                <c:pt idx="146">
                  <c:v>48.4</c:v>
                </c:pt>
                <c:pt idx="147">
                  <c:v>46.95</c:v>
                </c:pt>
                <c:pt idx="148">
                  <c:v>48.7</c:v>
                </c:pt>
                <c:pt idx="149">
                  <c:v>48.3</c:v>
                </c:pt>
                <c:pt idx="150">
                  <c:v>52.15</c:v>
                </c:pt>
                <c:pt idx="151">
                  <c:v>51.05</c:v>
                </c:pt>
                <c:pt idx="152">
                  <c:v>51.5</c:v>
                </c:pt>
                <c:pt idx="153">
                  <c:v>49.8</c:v>
                </c:pt>
                <c:pt idx="154">
                  <c:v>52.5</c:v>
                </c:pt>
                <c:pt idx="155">
                  <c:v>54.25</c:v>
                </c:pt>
                <c:pt idx="156">
                  <c:v>53.8</c:v>
                </c:pt>
                <c:pt idx="157">
                  <c:v>51.95</c:v>
                </c:pt>
                <c:pt idx="158">
                  <c:v>51.1</c:v>
                </c:pt>
                <c:pt idx="159">
                  <c:v>51.05</c:v>
                </c:pt>
                <c:pt idx="160">
                  <c:v>52.15</c:v>
                </c:pt>
                <c:pt idx="161">
                  <c:v>51.35</c:v>
                </c:pt>
                <c:pt idx="162">
                  <c:v>49.2</c:v>
                </c:pt>
                <c:pt idx="163">
                  <c:v>49.05</c:v>
                </c:pt>
                <c:pt idx="164">
                  <c:v>48.95</c:v>
                </c:pt>
                <c:pt idx="165">
                  <c:v>50.2</c:v>
                </c:pt>
                <c:pt idx="166">
                  <c:v>51.1</c:v>
                </c:pt>
                <c:pt idx="167">
                  <c:v>52.2</c:v>
                </c:pt>
                <c:pt idx="168">
                  <c:v>50.75</c:v>
                </c:pt>
                <c:pt idx="169">
                  <c:v>48.15</c:v>
                </c:pt>
                <c:pt idx="170">
                  <c:v>48.3</c:v>
                </c:pt>
                <c:pt idx="171">
                  <c:v>48.2</c:v>
                </c:pt>
                <c:pt idx="172">
                  <c:v>50.3</c:v>
                </c:pt>
                <c:pt idx="173">
                  <c:v>50.65</c:v>
                </c:pt>
                <c:pt idx="174">
                  <c:v>49.75</c:v>
                </c:pt>
                <c:pt idx="175">
                  <c:v>50.8</c:v>
                </c:pt>
                <c:pt idx="176">
                  <c:v>53.05</c:v>
                </c:pt>
                <c:pt idx="177">
                  <c:v>52.8</c:v>
                </c:pt>
                <c:pt idx="178">
                  <c:v>51.6</c:v>
                </c:pt>
                <c:pt idx="179">
                  <c:v>51.95</c:v>
                </c:pt>
                <c:pt idx="180">
                  <c:v>52.1</c:v>
                </c:pt>
                <c:pt idx="181">
                  <c:v>52.55</c:v>
                </c:pt>
                <c:pt idx="182">
                  <c:v>52.75</c:v>
                </c:pt>
                <c:pt idx="183">
                  <c:v>49.1</c:v>
                </c:pt>
                <c:pt idx="184">
                  <c:v>47</c:v>
                </c:pt>
                <c:pt idx="185">
                  <c:v>47.2</c:v>
                </c:pt>
                <c:pt idx="186">
                  <c:v>46.05</c:v>
                </c:pt>
                <c:pt idx="187">
                  <c:v>47.45</c:v>
                </c:pt>
                <c:pt idx="188">
                  <c:v>47.9</c:v>
                </c:pt>
                <c:pt idx="189">
                  <c:v>47.25</c:v>
                </c:pt>
                <c:pt idx="190">
                  <c:v>47.9</c:v>
                </c:pt>
                <c:pt idx="191">
                  <c:v>47.15</c:v>
                </c:pt>
                <c:pt idx="192">
                  <c:v>45.75</c:v>
                </c:pt>
                <c:pt idx="193">
                  <c:v>44.8</c:v>
                </c:pt>
                <c:pt idx="194">
                  <c:v>46.55</c:v>
                </c:pt>
                <c:pt idx="195">
                  <c:v>46.05</c:v>
                </c:pt>
                <c:pt idx="196">
                  <c:v>43.7</c:v>
                </c:pt>
                <c:pt idx="197">
                  <c:v>43.25</c:v>
                </c:pt>
                <c:pt idx="198">
                  <c:v>46.05</c:v>
                </c:pt>
                <c:pt idx="199">
                  <c:v>45</c:v>
                </c:pt>
                <c:pt idx="200">
                  <c:v>41.8</c:v>
                </c:pt>
                <c:pt idx="201">
                  <c:v>43.5</c:v>
                </c:pt>
                <c:pt idx="202">
                  <c:v>42.8</c:v>
                </c:pt>
                <c:pt idx="203">
                  <c:v>40.85</c:v>
                </c:pt>
                <c:pt idx="204">
                  <c:v>39.950000000000003</c:v>
                </c:pt>
                <c:pt idx="205">
                  <c:v>40.25</c:v>
                </c:pt>
                <c:pt idx="206">
                  <c:v>39</c:v>
                </c:pt>
                <c:pt idx="207">
                  <c:v>38.950000000000003</c:v>
                </c:pt>
                <c:pt idx="208">
                  <c:v>39.4</c:v>
                </c:pt>
                <c:pt idx="209">
                  <c:v>36.950000000000003</c:v>
                </c:pt>
                <c:pt idx="210">
                  <c:v>37.5</c:v>
                </c:pt>
                <c:pt idx="211">
                  <c:v>36.200000000000003</c:v>
                </c:pt>
                <c:pt idx="212">
                  <c:v>36.5</c:v>
                </c:pt>
                <c:pt idx="213">
                  <c:v>34.5</c:v>
                </c:pt>
                <c:pt idx="214">
                  <c:v>31.7</c:v>
                </c:pt>
                <c:pt idx="215">
                  <c:v>30.25</c:v>
                </c:pt>
                <c:pt idx="216">
                  <c:v>31.75</c:v>
                </c:pt>
                <c:pt idx="217">
                  <c:v>32.200000000000003</c:v>
                </c:pt>
                <c:pt idx="218">
                  <c:v>33.1</c:v>
                </c:pt>
                <c:pt idx="219">
                  <c:v>31.25</c:v>
                </c:pt>
                <c:pt idx="220">
                  <c:v>31.65</c:v>
                </c:pt>
                <c:pt idx="221">
                  <c:v>31.7</c:v>
                </c:pt>
                <c:pt idx="222">
                  <c:v>30.7</c:v>
                </c:pt>
                <c:pt idx="223">
                  <c:v>32.75</c:v>
                </c:pt>
                <c:pt idx="224">
                  <c:v>32.950000000000003</c:v>
                </c:pt>
                <c:pt idx="225">
                  <c:v>33.5</c:v>
                </c:pt>
                <c:pt idx="226">
                  <c:v>33.25</c:v>
                </c:pt>
                <c:pt idx="227">
                  <c:v>34.35</c:v>
                </c:pt>
                <c:pt idx="228">
                  <c:v>33.950000000000003</c:v>
                </c:pt>
                <c:pt idx="229">
                  <c:v>34.25</c:v>
                </c:pt>
                <c:pt idx="230">
                  <c:v>33.75</c:v>
                </c:pt>
                <c:pt idx="231">
                  <c:v>33.75</c:v>
                </c:pt>
                <c:pt idx="232">
                  <c:v>33.799999999999997</c:v>
                </c:pt>
                <c:pt idx="233">
                  <c:v>32.25</c:v>
                </c:pt>
                <c:pt idx="234">
                  <c:v>34.700000000000003</c:v>
                </c:pt>
                <c:pt idx="235">
                  <c:v>35.299999999999997</c:v>
                </c:pt>
                <c:pt idx="236">
                  <c:v>34.75</c:v>
                </c:pt>
                <c:pt idx="237">
                  <c:v>33.4</c:v>
                </c:pt>
                <c:pt idx="238">
                  <c:v>34.75</c:v>
                </c:pt>
                <c:pt idx="239">
                  <c:v>33.6</c:v>
                </c:pt>
                <c:pt idx="240">
                  <c:v>33.950000000000003</c:v>
                </c:pt>
                <c:pt idx="244" formatCode="0.000">
                  <c:v>50.994583333333345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0-426E-AAE4-DE3DCEBEE968}"/>
            </c:ext>
          </c:extLst>
        </c:ser>
        <c:ser>
          <c:idx val="1"/>
          <c:order val="1"/>
          <c:tx>
            <c:strRef>
              <c:f>far!$N$1</c:f>
              <c:strCache>
                <c:ptCount val="1"/>
                <c:pt idx="0">
                  <c:v>Underlying Value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far!$N$2:$N$249</c:f>
              <c:numCache>
                <c:formatCode>General</c:formatCode>
                <c:ptCount val="248"/>
                <c:pt idx="0">
                  <c:v>69</c:v>
                </c:pt>
                <c:pt idx="1">
                  <c:v>68.95</c:v>
                </c:pt>
                <c:pt idx="2">
                  <c:v>69.25</c:v>
                </c:pt>
                <c:pt idx="3">
                  <c:v>65.900000000000006</c:v>
                </c:pt>
                <c:pt idx="4">
                  <c:v>64.5</c:v>
                </c:pt>
                <c:pt idx="5">
                  <c:v>63.55</c:v>
                </c:pt>
                <c:pt idx="6">
                  <c:v>66.8</c:v>
                </c:pt>
                <c:pt idx="7">
                  <c:v>64.900000000000006</c:v>
                </c:pt>
                <c:pt idx="8">
                  <c:v>66.55</c:v>
                </c:pt>
                <c:pt idx="9">
                  <c:v>67.05</c:v>
                </c:pt>
                <c:pt idx="10">
                  <c:v>67.55</c:v>
                </c:pt>
                <c:pt idx="11">
                  <c:v>65.349999999999994</c:v>
                </c:pt>
                <c:pt idx="12">
                  <c:v>65.400000000000006</c:v>
                </c:pt>
                <c:pt idx="13">
                  <c:v>64.349999999999994</c:v>
                </c:pt>
                <c:pt idx="14">
                  <c:v>64.150000000000006</c:v>
                </c:pt>
                <c:pt idx="15">
                  <c:v>64.849999999999994</c:v>
                </c:pt>
                <c:pt idx="16">
                  <c:v>62.9</c:v>
                </c:pt>
                <c:pt idx="17">
                  <c:v>63.2</c:v>
                </c:pt>
                <c:pt idx="18">
                  <c:v>64.95</c:v>
                </c:pt>
                <c:pt idx="19">
                  <c:v>65.349999999999994</c:v>
                </c:pt>
                <c:pt idx="20">
                  <c:v>64.45</c:v>
                </c:pt>
                <c:pt idx="21">
                  <c:v>67.150000000000006</c:v>
                </c:pt>
                <c:pt idx="22">
                  <c:v>69.55</c:v>
                </c:pt>
                <c:pt idx="23">
                  <c:v>66.5</c:v>
                </c:pt>
                <c:pt idx="24">
                  <c:v>66.2</c:v>
                </c:pt>
                <c:pt idx="25">
                  <c:v>65.900000000000006</c:v>
                </c:pt>
                <c:pt idx="26">
                  <c:v>65.7</c:v>
                </c:pt>
                <c:pt idx="27">
                  <c:v>64.75</c:v>
                </c:pt>
                <c:pt idx="28">
                  <c:v>64.150000000000006</c:v>
                </c:pt>
                <c:pt idx="29">
                  <c:v>64.650000000000006</c:v>
                </c:pt>
                <c:pt idx="30">
                  <c:v>64.099999999999994</c:v>
                </c:pt>
                <c:pt idx="31">
                  <c:v>64.3</c:v>
                </c:pt>
                <c:pt idx="32">
                  <c:v>62.4</c:v>
                </c:pt>
                <c:pt idx="33">
                  <c:v>60.5</c:v>
                </c:pt>
                <c:pt idx="34">
                  <c:v>58.05</c:v>
                </c:pt>
                <c:pt idx="35">
                  <c:v>56.8</c:v>
                </c:pt>
                <c:pt idx="36">
                  <c:v>55.4</c:v>
                </c:pt>
                <c:pt idx="37">
                  <c:v>54.75</c:v>
                </c:pt>
                <c:pt idx="38">
                  <c:v>55.3</c:v>
                </c:pt>
                <c:pt idx="39">
                  <c:v>56.7</c:v>
                </c:pt>
                <c:pt idx="40">
                  <c:v>55.6</c:v>
                </c:pt>
                <c:pt idx="41">
                  <c:v>53.05</c:v>
                </c:pt>
                <c:pt idx="42">
                  <c:v>53.05</c:v>
                </c:pt>
                <c:pt idx="43">
                  <c:v>51</c:v>
                </c:pt>
                <c:pt idx="44">
                  <c:v>50.05</c:v>
                </c:pt>
                <c:pt idx="45">
                  <c:v>50.7</c:v>
                </c:pt>
                <c:pt idx="46">
                  <c:v>52.35</c:v>
                </c:pt>
                <c:pt idx="47">
                  <c:v>51.35</c:v>
                </c:pt>
                <c:pt idx="48">
                  <c:v>51.25</c:v>
                </c:pt>
                <c:pt idx="49">
                  <c:v>52.4</c:v>
                </c:pt>
                <c:pt idx="50">
                  <c:v>53.15</c:v>
                </c:pt>
                <c:pt idx="51">
                  <c:v>54.5</c:v>
                </c:pt>
                <c:pt idx="52">
                  <c:v>53.4</c:v>
                </c:pt>
                <c:pt idx="53">
                  <c:v>52.9</c:v>
                </c:pt>
                <c:pt idx="54">
                  <c:v>51.95</c:v>
                </c:pt>
                <c:pt idx="55">
                  <c:v>52.55</c:v>
                </c:pt>
                <c:pt idx="56">
                  <c:v>51.5</c:v>
                </c:pt>
                <c:pt idx="57">
                  <c:v>54.65</c:v>
                </c:pt>
                <c:pt idx="58">
                  <c:v>56.35</c:v>
                </c:pt>
                <c:pt idx="59">
                  <c:v>55.75</c:v>
                </c:pt>
                <c:pt idx="60">
                  <c:v>54</c:v>
                </c:pt>
                <c:pt idx="61">
                  <c:v>52.45</c:v>
                </c:pt>
                <c:pt idx="62">
                  <c:v>53.15</c:v>
                </c:pt>
                <c:pt idx="63">
                  <c:v>53.4</c:v>
                </c:pt>
                <c:pt idx="64">
                  <c:v>54.35</c:v>
                </c:pt>
                <c:pt idx="65">
                  <c:v>52.25</c:v>
                </c:pt>
                <c:pt idx="66">
                  <c:v>52.45</c:v>
                </c:pt>
                <c:pt idx="67">
                  <c:v>52.2</c:v>
                </c:pt>
                <c:pt idx="68">
                  <c:v>50.55</c:v>
                </c:pt>
                <c:pt idx="69">
                  <c:v>51.05</c:v>
                </c:pt>
                <c:pt idx="70">
                  <c:v>50.4</c:v>
                </c:pt>
                <c:pt idx="71">
                  <c:v>50.4</c:v>
                </c:pt>
                <c:pt idx="72">
                  <c:v>49.7</c:v>
                </c:pt>
                <c:pt idx="73">
                  <c:v>49.35</c:v>
                </c:pt>
                <c:pt idx="74">
                  <c:v>48.25</c:v>
                </c:pt>
                <c:pt idx="75">
                  <c:v>48.55</c:v>
                </c:pt>
                <c:pt idx="76">
                  <c:v>48.25</c:v>
                </c:pt>
                <c:pt idx="77">
                  <c:v>47.25</c:v>
                </c:pt>
                <c:pt idx="78">
                  <c:v>46.15</c:v>
                </c:pt>
                <c:pt idx="79">
                  <c:v>46.2</c:v>
                </c:pt>
                <c:pt idx="80">
                  <c:v>47.3</c:v>
                </c:pt>
                <c:pt idx="81">
                  <c:v>47</c:v>
                </c:pt>
                <c:pt idx="82">
                  <c:v>46.25</c:v>
                </c:pt>
                <c:pt idx="83">
                  <c:v>45.75</c:v>
                </c:pt>
                <c:pt idx="84">
                  <c:v>45.35</c:v>
                </c:pt>
                <c:pt idx="85">
                  <c:v>47.3</c:v>
                </c:pt>
                <c:pt idx="86">
                  <c:v>48.65</c:v>
                </c:pt>
                <c:pt idx="87">
                  <c:v>44.85</c:v>
                </c:pt>
                <c:pt idx="88">
                  <c:v>44.8</c:v>
                </c:pt>
                <c:pt idx="89">
                  <c:v>47.3</c:v>
                </c:pt>
                <c:pt idx="90">
                  <c:v>46</c:v>
                </c:pt>
                <c:pt idx="91">
                  <c:v>46.25</c:v>
                </c:pt>
                <c:pt idx="92">
                  <c:v>44.9</c:v>
                </c:pt>
                <c:pt idx="93">
                  <c:v>44.45</c:v>
                </c:pt>
                <c:pt idx="94">
                  <c:v>47.9</c:v>
                </c:pt>
                <c:pt idx="95">
                  <c:v>49</c:v>
                </c:pt>
                <c:pt idx="96">
                  <c:v>49.25</c:v>
                </c:pt>
                <c:pt idx="97">
                  <c:v>48.6</c:v>
                </c:pt>
                <c:pt idx="98">
                  <c:v>48.55</c:v>
                </c:pt>
                <c:pt idx="99">
                  <c:v>48.5</c:v>
                </c:pt>
                <c:pt idx="100">
                  <c:v>48.25</c:v>
                </c:pt>
                <c:pt idx="101">
                  <c:v>52.35</c:v>
                </c:pt>
                <c:pt idx="102">
                  <c:v>55.05</c:v>
                </c:pt>
                <c:pt idx="103">
                  <c:v>55.45</c:v>
                </c:pt>
                <c:pt idx="104">
                  <c:v>54.4</c:v>
                </c:pt>
                <c:pt idx="105">
                  <c:v>53.5</c:v>
                </c:pt>
                <c:pt idx="106">
                  <c:v>55.05</c:v>
                </c:pt>
                <c:pt idx="107">
                  <c:v>55</c:v>
                </c:pt>
                <c:pt idx="108">
                  <c:v>52.65</c:v>
                </c:pt>
                <c:pt idx="109">
                  <c:v>52.7</c:v>
                </c:pt>
                <c:pt idx="110">
                  <c:v>51.55</c:v>
                </c:pt>
                <c:pt idx="111">
                  <c:v>53.5</c:v>
                </c:pt>
                <c:pt idx="112">
                  <c:v>53.6</c:v>
                </c:pt>
                <c:pt idx="113">
                  <c:v>53.05</c:v>
                </c:pt>
                <c:pt idx="114">
                  <c:v>51.8</c:v>
                </c:pt>
                <c:pt idx="115">
                  <c:v>49.95</c:v>
                </c:pt>
                <c:pt idx="116">
                  <c:v>50.65</c:v>
                </c:pt>
                <c:pt idx="117">
                  <c:v>50.25</c:v>
                </c:pt>
                <c:pt idx="118">
                  <c:v>50.7</c:v>
                </c:pt>
                <c:pt idx="119">
                  <c:v>53.75</c:v>
                </c:pt>
                <c:pt idx="120">
                  <c:v>56.15</c:v>
                </c:pt>
                <c:pt idx="121">
                  <c:v>57.55</c:v>
                </c:pt>
                <c:pt idx="122">
                  <c:v>58.15</c:v>
                </c:pt>
                <c:pt idx="123">
                  <c:v>59.25</c:v>
                </c:pt>
                <c:pt idx="124">
                  <c:v>59</c:v>
                </c:pt>
                <c:pt idx="125">
                  <c:v>58.85</c:v>
                </c:pt>
                <c:pt idx="126">
                  <c:v>57.95</c:v>
                </c:pt>
                <c:pt idx="127">
                  <c:v>56.75</c:v>
                </c:pt>
                <c:pt idx="128">
                  <c:v>57</c:v>
                </c:pt>
                <c:pt idx="129">
                  <c:v>58.9</c:v>
                </c:pt>
                <c:pt idx="130">
                  <c:v>58.7</c:v>
                </c:pt>
                <c:pt idx="131">
                  <c:v>57.35</c:v>
                </c:pt>
                <c:pt idx="132">
                  <c:v>56.6</c:v>
                </c:pt>
                <c:pt idx="133">
                  <c:v>54.65</c:v>
                </c:pt>
                <c:pt idx="134">
                  <c:v>56.45</c:v>
                </c:pt>
                <c:pt idx="135">
                  <c:v>56.45</c:v>
                </c:pt>
                <c:pt idx="136">
                  <c:v>56.7</c:v>
                </c:pt>
                <c:pt idx="137">
                  <c:v>55.8</c:v>
                </c:pt>
                <c:pt idx="138">
                  <c:v>56.25</c:v>
                </c:pt>
                <c:pt idx="139">
                  <c:v>56.95</c:v>
                </c:pt>
                <c:pt idx="140">
                  <c:v>55.05</c:v>
                </c:pt>
                <c:pt idx="141">
                  <c:v>53</c:v>
                </c:pt>
                <c:pt idx="142">
                  <c:v>52.85</c:v>
                </c:pt>
                <c:pt idx="143">
                  <c:v>52.15</c:v>
                </c:pt>
                <c:pt idx="144">
                  <c:v>52.5</c:v>
                </c:pt>
                <c:pt idx="145">
                  <c:v>50.75</c:v>
                </c:pt>
                <c:pt idx="146">
                  <c:v>47.75</c:v>
                </c:pt>
                <c:pt idx="147">
                  <c:v>46.2</c:v>
                </c:pt>
                <c:pt idx="148">
                  <c:v>48</c:v>
                </c:pt>
                <c:pt idx="149">
                  <c:v>47.65</c:v>
                </c:pt>
                <c:pt idx="150">
                  <c:v>51.45</c:v>
                </c:pt>
                <c:pt idx="151">
                  <c:v>50.4</c:v>
                </c:pt>
                <c:pt idx="152">
                  <c:v>50.85</c:v>
                </c:pt>
                <c:pt idx="153">
                  <c:v>49.05</c:v>
                </c:pt>
                <c:pt idx="154">
                  <c:v>51.65</c:v>
                </c:pt>
                <c:pt idx="155">
                  <c:v>53.6</c:v>
                </c:pt>
                <c:pt idx="156">
                  <c:v>53.25</c:v>
                </c:pt>
                <c:pt idx="157">
                  <c:v>51.35</c:v>
                </c:pt>
                <c:pt idx="158">
                  <c:v>50.55</c:v>
                </c:pt>
                <c:pt idx="159">
                  <c:v>50.15</c:v>
                </c:pt>
                <c:pt idx="160">
                  <c:v>51.25</c:v>
                </c:pt>
                <c:pt idx="161">
                  <c:v>50.5</c:v>
                </c:pt>
                <c:pt idx="162">
                  <c:v>48.7</c:v>
                </c:pt>
                <c:pt idx="163">
                  <c:v>48.3</c:v>
                </c:pt>
                <c:pt idx="164">
                  <c:v>48.2</c:v>
                </c:pt>
                <c:pt idx="165">
                  <c:v>49.6</c:v>
                </c:pt>
                <c:pt idx="166">
                  <c:v>50.35</c:v>
                </c:pt>
                <c:pt idx="167">
                  <c:v>51.45</c:v>
                </c:pt>
                <c:pt idx="168">
                  <c:v>50.4</c:v>
                </c:pt>
                <c:pt idx="169">
                  <c:v>47.7</c:v>
                </c:pt>
                <c:pt idx="170">
                  <c:v>47.65</c:v>
                </c:pt>
                <c:pt idx="171">
                  <c:v>47.75</c:v>
                </c:pt>
                <c:pt idx="172">
                  <c:v>49.6</c:v>
                </c:pt>
                <c:pt idx="173">
                  <c:v>50.05</c:v>
                </c:pt>
                <c:pt idx="174">
                  <c:v>49.15</c:v>
                </c:pt>
                <c:pt idx="175">
                  <c:v>50.35</c:v>
                </c:pt>
                <c:pt idx="176">
                  <c:v>52.55</c:v>
                </c:pt>
                <c:pt idx="177">
                  <c:v>52.2</c:v>
                </c:pt>
                <c:pt idx="178">
                  <c:v>50.75</c:v>
                </c:pt>
                <c:pt idx="179">
                  <c:v>51.1</c:v>
                </c:pt>
                <c:pt idx="180">
                  <c:v>51.25</c:v>
                </c:pt>
                <c:pt idx="181">
                  <c:v>51.7</c:v>
                </c:pt>
                <c:pt idx="182">
                  <c:v>51.9</c:v>
                </c:pt>
                <c:pt idx="183">
                  <c:v>48.35</c:v>
                </c:pt>
                <c:pt idx="184">
                  <c:v>46.3</c:v>
                </c:pt>
                <c:pt idx="185">
                  <c:v>46.9</c:v>
                </c:pt>
                <c:pt idx="186">
                  <c:v>45.8</c:v>
                </c:pt>
                <c:pt idx="187">
                  <c:v>46.75</c:v>
                </c:pt>
                <c:pt idx="188">
                  <c:v>47.2</c:v>
                </c:pt>
                <c:pt idx="189">
                  <c:v>46.6</c:v>
                </c:pt>
                <c:pt idx="190">
                  <c:v>47.25</c:v>
                </c:pt>
                <c:pt idx="191">
                  <c:v>47.15</c:v>
                </c:pt>
                <c:pt idx="192">
                  <c:v>45.55</c:v>
                </c:pt>
                <c:pt idx="193">
                  <c:v>44.6</c:v>
                </c:pt>
                <c:pt idx="194">
                  <c:v>46.25</c:v>
                </c:pt>
                <c:pt idx="195">
                  <c:v>46.05</c:v>
                </c:pt>
                <c:pt idx="196">
                  <c:v>43.6</c:v>
                </c:pt>
                <c:pt idx="197">
                  <c:v>43.15</c:v>
                </c:pt>
                <c:pt idx="198">
                  <c:v>45.2</c:v>
                </c:pt>
                <c:pt idx="199">
                  <c:v>44.2</c:v>
                </c:pt>
                <c:pt idx="200">
                  <c:v>41.6</c:v>
                </c:pt>
                <c:pt idx="201">
                  <c:v>42.75</c:v>
                </c:pt>
                <c:pt idx="202">
                  <c:v>42.1</c:v>
                </c:pt>
                <c:pt idx="203">
                  <c:v>40.9</c:v>
                </c:pt>
                <c:pt idx="204">
                  <c:v>39.9</c:v>
                </c:pt>
                <c:pt idx="205">
                  <c:v>40.549999999999997</c:v>
                </c:pt>
                <c:pt idx="206">
                  <c:v>39.049999999999997</c:v>
                </c:pt>
                <c:pt idx="207">
                  <c:v>38.85</c:v>
                </c:pt>
                <c:pt idx="208">
                  <c:v>38.799999999999997</c:v>
                </c:pt>
                <c:pt idx="209">
                  <c:v>36.450000000000003</c:v>
                </c:pt>
                <c:pt idx="210">
                  <c:v>37</c:v>
                </c:pt>
                <c:pt idx="211">
                  <c:v>36.200000000000003</c:v>
                </c:pt>
                <c:pt idx="212">
                  <c:v>36.049999999999997</c:v>
                </c:pt>
                <c:pt idx="213">
                  <c:v>34.65</c:v>
                </c:pt>
                <c:pt idx="214">
                  <c:v>31.85</c:v>
                </c:pt>
                <c:pt idx="215">
                  <c:v>30.05</c:v>
                </c:pt>
                <c:pt idx="216">
                  <c:v>31.35</c:v>
                </c:pt>
                <c:pt idx="217">
                  <c:v>31.9</c:v>
                </c:pt>
                <c:pt idx="218">
                  <c:v>31.9</c:v>
                </c:pt>
                <c:pt idx="219">
                  <c:v>31.1</c:v>
                </c:pt>
                <c:pt idx="220">
                  <c:v>31.3</c:v>
                </c:pt>
                <c:pt idx="221">
                  <c:v>31.2</c:v>
                </c:pt>
                <c:pt idx="222">
                  <c:v>30.45</c:v>
                </c:pt>
                <c:pt idx="223">
                  <c:v>32.25</c:v>
                </c:pt>
                <c:pt idx="224">
                  <c:v>32.450000000000003</c:v>
                </c:pt>
                <c:pt idx="225">
                  <c:v>33</c:v>
                </c:pt>
                <c:pt idx="226">
                  <c:v>32.9</c:v>
                </c:pt>
                <c:pt idx="227">
                  <c:v>34.1</c:v>
                </c:pt>
                <c:pt idx="228">
                  <c:v>33.75</c:v>
                </c:pt>
                <c:pt idx="229">
                  <c:v>33.799999999999997</c:v>
                </c:pt>
                <c:pt idx="230">
                  <c:v>33.35</c:v>
                </c:pt>
                <c:pt idx="231">
                  <c:v>33.4</c:v>
                </c:pt>
                <c:pt idx="232">
                  <c:v>33.4</c:v>
                </c:pt>
                <c:pt idx="233">
                  <c:v>31.85</c:v>
                </c:pt>
                <c:pt idx="234">
                  <c:v>34.4</c:v>
                </c:pt>
                <c:pt idx="235">
                  <c:v>34.9</c:v>
                </c:pt>
                <c:pt idx="236">
                  <c:v>34.35</c:v>
                </c:pt>
                <c:pt idx="237">
                  <c:v>32.85</c:v>
                </c:pt>
                <c:pt idx="238">
                  <c:v>34.25</c:v>
                </c:pt>
                <c:pt idx="239">
                  <c:v>33.049999999999997</c:v>
                </c:pt>
                <c:pt idx="240">
                  <c:v>33.450000000000003</c:v>
                </c:pt>
                <c:pt idx="244" formatCode="0.0000">
                  <c:v>50.317708333333336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0-426E-AAE4-DE3DCEBE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99599"/>
        <c:axId val="1039036287"/>
      </c:lineChart>
      <c:catAx>
        <c:axId val="104199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6287"/>
        <c:crosses val="autoZero"/>
        <c:auto val="1"/>
        <c:lblAlgn val="ctr"/>
        <c:lblOffset val="100"/>
        <c:noMultiLvlLbl val="0"/>
      </c:catAx>
      <c:valAx>
        <c:axId val="103903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9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Risk adjusted returns% vs Date(weekly far)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'far weekly'!$R$1:$R$2</c:f>
              <c:strCache>
                <c:ptCount val="2"/>
                <c:pt idx="0">
                  <c:v>risk adj.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'far weekly'!$B$3:$B$58</c:f>
              <c:numCache>
                <c:formatCode>m/d/yyyy</c:formatCode>
                <c:ptCount val="56"/>
                <c:pt idx="0">
                  <c:v>43388</c:v>
                </c:pt>
                <c:pt idx="1">
                  <c:v>43395</c:v>
                </c:pt>
                <c:pt idx="2">
                  <c:v>43402</c:v>
                </c:pt>
                <c:pt idx="3">
                  <c:v>43409</c:v>
                </c:pt>
                <c:pt idx="4">
                  <c:v>43416</c:v>
                </c:pt>
                <c:pt idx="5">
                  <c:v>43423</c:v>
                </c:pt>
                <c:pt idx="6">
                  <c:v>43430</c:v>
                </c:pt>
                <c:pt idx="7">
                  <c:v>43437</c:v>
                </c:pt>
                <c:pt idx="8">
                  <c:v>43444</c:v>
                </c:pt>
                <c:pt idx="9">
                  <c:v>43451</c:v>
                </c:pt>
                <c:pt idx="10">
                  <c:v>43458</c:v>
                </c:pt>
                <c:pt idx="11">
                  <c:v>43465</c:v>
                </c:pt>
                <c:pt idx="12">
                  <c:v>43472</c:v>
                </c:pt>
                <c:pt idx="13">
                  <c:v>43479</c:v>
                </c:pt>
                <c:pt idx="14">
                  <c:v>43486</c:v>
                </c:pt>
                <c:pt idx="15">
                  <c:v>43493</c:v>
                </c:pt>
                <c:pt idx="16">
                  <c:v>43500</c:v>
                </c:pt>
                <c:pt idx="17">
                  <c:v>43507</c:v>
                </c:pt>
                <c:pt idx="18">
                  <c:v>43514</c:v>
                </c:pt>
                <c:pt idx="19">
                  <c:v>43521</c:v>
                </c:pt>
                <c:pt idx="20">
                  <c:v>43529</c:v>
                </c:pt>
                <c:pt idx="21">
                  <c:v>43535</c:v>
                </c:pt>
                <c:pt idx="22">
                  <c:v>43542</c:v>
                </c:pt>
                <c:pt idx="23">
                  <c:v>43549</c:v>
                </c:pt>
                <c:pt idx="24">
                  <c:v>43556</c:v>
                </c:pt>
                <c:pt idx="25">
                  <c:v>43563</c:v>
                </c:pt>
                <c:pt idx="26">
                  <c:v>43570</c:v>
                </c:pt>
                <c:pt idx="27">
                  <c:v>43577</c:v>
                </c:pt>
                <c:pt idx="28">
                  <c:v>43585</c:v>
                </c:pt>
                <c:pt idx="29">
                  <c:v>43591</c:v>
                </c:pt>
                <c:pt idx="30">
                  <c:v>43598</c:v>
                </c:pt>
                <c:pt idx="31">
                  <c:v>43605</c:v>
                </c:pt>
                <c:pt idx="32">
                  <c:v>43612</c:v>
                </c:pt>
                <c:pt idx="33">
                  <c:v>43619</c:v>
                </c:pt>
                <c:pt idx="34">
                  <c:v>43626</c:v>
                </c:pt>
                <c:pt idx="35">
                  <c:v>43633</c:v>
                </c:pt>
                <c:pt idx="36">
                  <c:v>43640</c:v>
                </c:pt>
                <c:pt idx="37">
                  <c:v>43647</c:v>
                </c:pt>
                <c:pt idx="38">
                  <c:v>43654</c:v>
                </c:pt>
                <c:pt idx="39">
                  <c:v>43661</c:v>
                </c:pt>
                <c:pt idx="40">
                  <c:v>43668</c:v>
                </c:pt>
                <c:pt idx="41">
                  <c:v>43675</c:v>
                </c:pt>
                <c:pt idx="42">
                  <c:v>43682</c:v>
                </c:pt>
                <c:pt idx="43">
                  <c:v>43690</c:v>
                </c:pt>
                <c:pt idx="44">
                  <c:v>43696</c:v>
                </c:pt>
                <c:pt idx="45">
                  <c:v>43703</c:v>
                </c:pt>
                <c:pt idx="46">
                  <c:v>43711</c:v>
                </c:pt>
                <c:pt idx="47">
                  <c:v>43717</c:v>
                </c:pt>
                <c:pt idx="48">
                  <c:v>43724</c:v>
                </c:pt>
                <c:pt idx="49">
                  <c:v>43731</c:v>
                </c:pt>
                <c:pt idx="50">
                  <c:v>43738</c:v>
                </c:pt>
              </c:numCache>
            </c:numRef>
          </c:cat>
          <c:val>
            <c:numRef>
              <c:f>'far weekly'!$R$3:$R$58</c:f>
              <c:numCache>
                <c:formatCode>0.0000%</c:formatCode>
                <c:ptCount val="56"/>
                <c:pt idx="0">
                  <c:v>3.6773217636022523E-2</c:v>
                </c:pt>
                <c:pt idx="1">
                  <c:v>-4.2452544335253542E-2</c:v>
                </c:pt>
                <c:pt idx="2">
                  <c:v>1.3209777358935137E-2</c:v>
                </c:pt>
                <c:pt idx="3">
                  <c:v>2.1304970972423801E-2</c:v>
                </c:pt>
                <c:pt idx="4">
                  <c:v>-1.5333678682940718E-2</c:v>
                </c:pt>
                <c:pt idx="5">
                  <c:v>-2.3758935974205433E-2</c:v>
                </c:pt>
                <c:pt idx="6">
                  <c:v>-0.10466714277300036</c:v>
                </c:pt>
                <c:pt idx="7">
                  <c:v>-1.495007390133346E-2</c:v>
                </c:pt>
                <c:pt idx="8">
                  <c:v>-0.11989933399933403</c:v>
                </c:pt>
                <c:pt idx="9">
                  <c:v>4.3911640471512858E-2</c:v>
                </c:pt>
                <c:pt idx="10">
                  <c:v>-2.0079684788895314E-2</c:v>
                </c:pt>
                <c:pt idx="11">
                  <c:v>7.8230761862658371E-2</c:v>
                </c:pt>
                <c:pt idx="12">
                  <c:v>-3.7654769299024032E-2</c:v>
                </c:pt>
                <c:pt idx="13">
                  <c:v>-6.6646762997591688E-2</c:v>
                </c:pt>
                <c:pt idx="14">
                  <c:v>-2.1955039787798353E-2</c:v>
                </c:pt>
                <c:pt idx="15">
                  <c:v>-6.0615752205540996E-2</c:v>
                </c:pt>
                <c:pt idx="16">
                  <c:v>-1.726970382558618E-2</c:v>
                </c:pt>
                <c:pt idx="17">
                  <c:v>-1.2094565217391304E-2</c:v>
                </c:pt>
                <c:pt idx="18">
                  <c:v>-1.1126648351648413E-2</c:v>
                </c:pt>
                <c:pt idx="19">
                  <c:v>8.9775373516605514E-2</c:v>
                </c:pt>
                <c:pt idx="20">
                  <c:v>0.13915387941153454</c:v>
                </c:pt>
                <c:pt idx="21">
                  <c:v>-2.1074452755094533E-3</c:v>
                </c:pt>
                <c:pt idx="22">
                  <c:v>-2.3529120879120881E-2</c:v>
                </c:pt>
                <c:pt idx="23">
                  <c:v>-7.6976009834913914E-2</c:v>
                </c:pt>
                <c:pt idx="24">
                  <c:v>0.10750142140468227</c:v>
                </c:pt>
                <c:pt idx="25">
                  <c:v>6.6522723844782611E-2</c:v>
                </c:pt>
                <c:pt idx="26">
                  <c:v>-3.7234043919352534E-3</c:v>
                </c:pt>
                <c:pt idx="27">
                  <c:v>-4.3906670421628533E-2</c:v>
                </c:pt>
                <c:pt idx="28">
                  <c:v>-9.1113636363636848E-3</c:v>
                </c:pt>
                <c:pt idx="29">
                  <c:v>-1.5335377838020961E-2</c:v>
                </c:pt>
                <c:pt idx="30">
                  <c:v>-8.0756453220595353E-2</c:v>
                </c:pt>
                <c:pt idx="31">
                  <c:v>1.1419436146377866E-2</c:v>
                </c:pt>
                <c:pt idx="32">
                  <c:v>3.9091533298915876E-2</c:v>
                </c:pt>
                <c:pt idx="33">
                  <c:v>-3.9848138957816408E-2</c:v>
                </c:pt>
                <c:pt idx="34">
                  <c:v>-6.2511457334611623E-2</c:v>
                </c:pt>
                <c:pt idx="35">
                  <c:v>-1.7491284277520319E-2</c:v>
                </c:pt>
                <c:pt idx="36">
                  <c:v>3.207372194264721E-2</c:v>
                </c:pt>
                <c:pt idx="37">
                  <c:v>4.3088413219945942E-2</c:v>
                </c:pt>
                <c:pt idx="38">
                  <c:v>-9.6408926852743076E-2</c:v>
                </c:pt>
                <c:pt idx="39">
                  <c:v>4.2172258592471359E-3</c:v>
                </c:pt>
                <c:pt idx="40">
                  <c:v>-1.5918660968661028E-2</c:v>
                </c:pt>
                <c:pt idx="41">
                  <c:v>-3.4384067999669442E-2</c:v>
                </c:pt>
                <c:pt idx="42">
                  <c:v>-0.11326452991452984</c:v>
                </c:pt>
                <c:pt idx="43">
                  <c:v>-7.6147713488013857E-2</c:v>
                </c:pt>
                <c:pt idx="44">
                  <c:v>-1.3219004371812296E-2</c:v>
                </c:pt>
                <c:pt idx="45">
                  <c:v>-0.1188505268703898</c:v>
                </c:pt>
                <c:pt idx="46">
                  <c:v>-4.7606927854754053E-2</c:v>
                </c:pt>
                <c:pt idx="47">
                  <c:v>8.2036889250814357E-2</c:v>
                </c:pt>
                <c:pt idx="48">
                  <c:v>1.4014517061885482E-2</c:v>
                </c:pt>
                <c:pt idx="49">
                  <c:v>4.4885541310541226E-2</c:v>
                </c:pt>
                <c:pt idx="50">
                  <c:v>-3.9251318370015095E-2</c:v>
                </c:pt>
                <c:pt idx="52">
                  <c:v>-1.2385137143698745E-2</c:v>
                </c:pt>
                <c:pt idx="53">
                  <c:v>0.13915387941153454</c:v>
                </c:pt>
                <c:pt idx="54">
                  <c:v>-0.11989933399933403</c:v>
                </c:pt>
                <c:pt idx="55">
                  <c:v>5.7756250310315095E-2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E-4479-9DBE-6F8F385C4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170496"/>
        <c:axId val="491813712"/>
      </c:lineChart>
      <c:dateAx>
        <c:axId val="1664170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13712"/>
        <c:crosses val="autoZero"/>
        <c:auto val="1"/>
        <c:lblOffset val="100"/>
        <c:baseTimeUnit val="days"/>
      </c:dateAx>
      <c:valAx>
        <c:axId val="4918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17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Risk unadjusted returns% vs Date(weekly far)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778888888888889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'far weekly'!$O$1:$O$2</c:f>
              <c:strCache>
                <c:ptCount val="2"/>
                <c:pt idx="0">
                  <c:v>risk unadj.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'far weekly'!$B$3:$B$58</c:f>
              <c:numCache>
                <c:formatCode>m/d/yyyy</c:formatCode>
                <c:ptCount val="56"/>
                <c:pt idx="0">
                  <c:v>43388</c:v>
                </c:pt>
                <c:pt idx="1">
                  <c:v>43395</c:v>
                </c:pt>
                <c:pt idx="2">
                  <c:v>43402</c:v>
                </c:pt>
                <c:pt idx="3">
                  <c:v>43409</c:v>
                </c:pt>
                <c:pt idx="4">
                  <c:v>43416</c:v>
                </c:pt>
                <c:pt idx="5">
                  <c:v>43423</c:v>
                </c:pt>
                <c:pt idx="6">
                  <c:v>43430</c:v>
                </c:pt>
                <c:pt idx="7">
                  <c:v>43437</c:v>
                </c:pt>
                <c:pt idx="8">
                  <c:v>43444</c:v>
                </c:pt>
                <c:pt idx="9">
                  <c:v>43451</c:v>
                </c:pt>
                <c:pt idx="10">
                  <c:v>43458</c:v>
                </c:pt>
                <c:pt idx="11">
                  <c:v>43465</c:v>
                </c:pt>
                <c:pt idx="12">
                  <c:v>43472</c:v>
                </c:pt>
                <c:pt idx="13">
                  <c:v>43479</c:v>
                </c:pt>
                <c:pt idx="14">
                  <c:v>43486</c:v>
                </c:pt>
                <c:pt idx="15">
                  <c:v>43493</c:v>
                </c:pt>
                <c:pt idx="16">
                  <c:v>43500</c:v>
                </c:pt>
                <c:pt idx="17">
                  <c:v>43507</c:v>
                </c:pt>
                <c:pt idx="18">
                  <c:v>43514</c:v>
                </c:pt>
                <c:pt idx="19">
                  <c:v>43521</c:v>
                </c:pt>
                <c:pt idx="20">
                  <c:v>43529</c:v>
                </c:pt>
                <c:pt idx="21">
                  <c:v>43535</c:v>
                </c:pt>
                <c:pt idx="22">
                  <c:v>43542</c:v>
                </c:pt>
                <c:pt idx="23">
                  <c:v>43549</c:v>
                </c:pt>
                <c:pt idx="24">
                  <c:v>43556</c:v>
                </c:pt>
                <c:pt idx="25">
                  <c:v>43563</c:v>
                </c:pt>
                <c:pt idx="26">
                  <c:v>43570</c:v>
                </c:pt>
                <c:pt idx="27">
                  <c:v>43577</c:v>
                </c:pt>
                <c:pt idx="28">
                  <c:v>43585</c:v>
                </c:pt>
                <c:pt idx="29">
                  <c:v>43591</c:v>
                </c:pt>
                <c:pt idx="30">
                  <c:v>43598</c:v>
                </c:pt>
                <c:pt idx="31">
                  <c:v>43605</c:v>
                </c:pt>
                <c:pt idx="32">
                  <c:v>43612</c:v>
                </c:pt>
                <c:pt idx="33">
                  <c:v>43619</c:v>
                </c:pt>
                <c:pt idx="34">
                  <c:v>43626</c:v>
                </c:pt>
                <c:pt idx="35">
                  <c:v>43633</c:v>
                </c:pt>
                <c:pt idx="36">
                  <c:v>43640</c:v>
                </c:pt>
                <c:pt idx="37">
                  <c:v>43647</c:v>
                </c:pt>
                <c:pt idx="38">
                  <c:v>43654</c:v>
                </c:pt>
                <c:pt idx="39">
                  <c:v>43661</c:v>
                </c:pt>
                <c:pt idx="40">
                  <c:v>43668</c:v>
                </c:pt>
                <c:pt idx="41">
                  <c:v>43675</c:v>
                </c:pt>
                <c:pt idx="42">
                  <c:v>43682</c:v>
                </c:pt>
                <c:pt idx="43">
                  <c:v>43690</c:v>
                </c:pt>
                <c:pt idx="44">
                  <c:v>43696</c:v>
                </c:pt>
                <c:pt idx="45">
                  <c:v>43703</c:v>
                </c:pt>
                <c:pt idx="46">
                  <c:v>43711</c:v>
                </c:pt>
                <c:pt idx="47">
                  <c:v>43717</c:v>
                </c:pt>
                <c:pt idx="48">
                  <c:v>43724</c:v>
                </c:pt>
                <c:pt idx="49">
                  <c:v>43731</c:v>
                </c:pt>
                <c:pt idx="50">
                  <c:v>43738</c:v>
                </c:pt>
              </c:numCache>
            </c:numRef>
          </c:cat>
          <c:val>
            <c:numRef>
              <c:f>'far weekly'!$O$3:$O$58</c:f>
              <c:numCache>
                <c:formatCode>0.0000%</c:formatCode>
                <c:ptCount val="56"/>
                <c:pt idx="0">
                  <c:v>3.8109756097560982E-2</c:v>
                </c:pt>
                <c:pt idx="1">
                  <c:v>-4.1116005873715084E-2</c:v>
                </c:pt>
                <c:pt idx="2">
                  <c:v>1.4548238897396676E-2</c:v>
                </c:pt>
                <c:pt idx="3">
                  <c:v>2.2641509433962263E-2</c:v>
                </c:pt>
                <c:pt idx="4">
                  <c:v>-1.4022140221402257E-2</c:v>
                </c:pt>
                <c:pt idx="5">
                  <c:v>-2.2455089820359281E-2</c:v>
                </c:pt>
                <c:pt idx="6">
                  <c:v>-0.10336906584992343</c:v>
                </c:pt>
                <c:pt idx="7">
                  <c:v>-1.3663535439794998E-2</c:v>
                </c:pt>
                <c:pt idx="8">
                  <c:v>-0.11861471861471864</c:v>
                </c:pt>
                <c:pt idx="9">
                  <c:v>4.5186640471512857E-2</c:v>
                </c:pt>
                <c:pt idx="10">
                  <c:v>-1.8796992481203006E-2</c:v>
                </c:pt>
                <c:pt idx="11">
                  <c:v>7.9501915708812224E-2</c:v>
                </c:pt>
                <c:pt idx="12">
                  <c:v>-3.6379769299024034E-2</c:v>
                </c:pt>
                <c:pt idx="13">
                  <c:v>-6.5377532228360916E-2</c:v>
                </c:pt>
                <c:pt idx="14">
                  <c:v>-2.0689655172413737E-2</c:v>
                </c:pt>
                <c:pt idx="15">
                  <c:v>-5.9356136820925609E-2</c:v>
                </c:pt>
                <c:pt idx="16">
                  <c:v>-1.6042780748663103E-2</c:v>
                </c:pt>
                <c:pt idx="17">
                  <c:v>-1.0869565217391304E-2</c:v>
                </c:pt>
                <c:pt idx="18">
                  <c:v>-9.8901098901099521E-3</c:v>
                </c:pt>
                <c:pt idx="19">
                  <c:v>9.1009988901220903E-2</c:v>
                </c:pt>
                <c:pt idx="20">
                  <c:v>0.14038657171922683</c:v>
                </c:pt>
                <c:pt idx="21">
                  <c:v>-8.9206066012483779E-4</c:v>
                </c:pt>
                <c:pt idx="22">
                  <c:v>-2.2321428571428572E-2</c:v>
                </c:pt>
                <c:pt idx="23">
                  <c:v>-7.5799086757990838E-2</c:v>
                </c:pt>
                <c:pt idx="24">
                  <c:v>0.10869565217391304</c:v>
                </c:pt>
                <c:pt idx="25">
                  <c:v>6.7736185383244149E-2</c:v>
                </c:pt>
                <c:pt idx="26">
                  <c:v>-2.5041736227044841E-3</c:v>
                </c:pt>
                <c:pt idx="27">
                  <c:v>-4.2677824267782376E-2</c:v>
                </c:pt>
                <c:pt idx="28">
                  <c:v>-7.8671328671329165E-3</c:v>
                </c:pt>
                <c:pt idx="29">
                  <c:v>-1.4096916299559422E-2</c:v>
                </c:pt>
                <c:pt idx="30">
                  <c:v>-7.9535299374441509E-2</c:v>
                </c:pt>
                <c:pt idx="31">
                  <c:v>1.2621359223300944E-2</c:v>
                </c:pt>
                <c:pt idx="32">
                  <c:v>4.0268456375838951E-2</c:v>
                </c:pt>
                <c:pt idx="33">
                  <c:v>-3.8709677419354868E-2</c:v>
                </c:pt>
                <c:pt idx="34">
                  <c:v>-6.1361457334611617E-2</c:v>
                </c:pt>
                <c:pt idx="35">
                  <c:v>-1.6343207354443397E-2</c:v>
                </c:pt>
                <c:pt idx="36">
                  <c:v>3.3229491173416441E-2</c:v>
                </c:pt>
                <c:pt idx="37">
                  <c:v>4.4221105527638249E-2</c:v>
                </c:pt>
                <c:pt idx="38">
                  <c:v>-9.5283926852743075E-2</c:v>
                </c:pt>
                <c:pt idx="39">
                  <c:v>5.3191489361702126E-3</c:v>
                </c:pt>
                <c:pt idx="40">
                  <c:v>-1.4814814814814874E-2</c:v>
                </c:pt>
                <c:pt idx="41">
                  <c:v>-3.3297529538130984E-2</c:v>
                </c:pt>
                <c:pt idx="42">
                  <c:v>-0.11222222222222215</c:v>
                </c:pt>
                <c:pt idx="43">
                  <c:v>-7.5093867334167702E-2</c:v>
                </c:pt>
                <c:pt idx="44">
                  <c:v>-1.2178619756427681E-2</c:v>
                </c:pt>
                <c:pt idx="45">
                  <c:v>-0.11780821917808211</c:v>
                </c:pt>
                <c:pt idx="46">
                  <c:v>-4.6583850931677127E-2</c:v>
                </c:pt>
                <c:pt idx="47">
                  <c:v>8.3061889250814355E-2</c:v>
                </c:pt>
                <c:pt idx="48">
                  <c:v>1.5037593984962405E-2</c:v>
                </c:pt>
                <c:pt idx="49">
                  <c:v>4.5925925925925842E-2</c:v>
                </c:pt>
                <c:pt idx="50">
                  <c:v>-3.8243626062322789E-2</c:v>
                </c:pt>
                <c:pt idx="52">
                  <c:v>-1.1191698229671596E-2</c:v>
                </c:pt>
                <c:pt idx="53">
                  <c:v>0.14038657171922683</c:v>
                </c:pt>
                <c:pt idx="54">
                  <c:v>-0.11861471861471864</c:v>
                </c:pt>
                <c:pt idx="55">
                  <c:v>5.7766123856430943E-2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D-4B98-9C80-44DCAFFCC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734432"/>
        <c:axId val="491814960"/>
      </c:lineChart>
      <c:dateAx>
        <c:axId val="1806734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14960"/>
        <c:crosses val="autoZero"/>
        <c:auto val="1"/>
        <c:lblOffset val="100"/>
        <c:baseTimeUnit val="days"/>
      </c:dateAx>
      <c:valAx>
        <c:axId val="4918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3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unadjusted returns% vs Date(daily 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near!$O$1:$O$2</c:f>
              <c:strCache>
                <c:ptCount val="2"/>
                <c:pt idx="0">
                  <c:v>risk unadjusted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near!$B$3:$B$242</c:f>
              <c:numCache>
                <c:formatCode>m/d/yyyy</c:formatCode>
                <c:ptCount val="240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43413</c:v>
                </c:pt>
                <c:pt idx="25">
                  <c:v>43416</c:v>
                </c:pt>
                <c:pt idx="26">
                  <c:v>43417</c:v>
                </c:pt>
                <c:pt idx="27">
                  <c:v>43418</c:v>
                </c:pt>
                <c:pt idx="28">
                  <c:v>43419</c:v>
                </c:pt>
                <c:pt idx="29">
                  <c:v>43420</c:v>
                </c:pt>
                <c:pt idx="30">
                  <c:v>43423</c:v>
                </c:pt>
                <c:pt idx="31">
                  <c:v>43424</c:v>
                </c:pt>
                <c:pt idx="32">
                  <c:v>43426</c:v>
                </c:pt>
                <c:pt idx="33">
                  <c:v>43430</c:v>
                </c:pt>
                <c:pt idx="34">
                  <c:v>43431</c:v>
                </c:pt>
                <c:pt idx="35">
                  <c:v>43432</c:v>
                </c:pt>
                <c:pt idx="36">
                  <c:v>43433</c:v>
                </c:pt>
                <c:pt idx="37">
                  <c:v>43434</c:v>
                </c:pt>
                <c:pt idx="38">
                  <c:v>43437</c:v>
                </c:pt>
                <c:pt idx="39">
                  <c:v>43438</c:v>
                </c:pt>
                <c:pt idx="40">
                  <c:v>43439</c:v>
                </c:pt>
                <c:pt idx="41">
                  <c:v>43440</c:v>
                </c:pt>
                <c:pt idx="42">
                  <c:v>43441</c:v>
                </c:pt>
                <c:pt idx="43">
                  <c:v>43444</c:v>
                </c:pt>
                <c:pt idx="44">
                  <c:v>43445</c:v>
                </c:pt>
                <c:pt idx="45">
                  <c:v>43446</c:v>
                </c:pt>
                <c:pt idx="46">
                  <c:v>43447</c:v>
                </c:pt>
                <c:pt idx="47">
                  <c:v>43448</c:v>
                </c:pt>
                <c:pt idx="48">
                  <c:v>43451</c:v>
                </c:pt>
                <c:pt idx="49">
                  <c:v>43452</c:v>
                </c:pt>
                <c:pt idx="50">
                  <c:v>43453</c:v>
                </c:pt>
                <c:pt idx="51">
                  <c:v>43454</c:v>
                </c:pt>
                <c:pt idx="52">
                  <c:v>43455</c:v>
                </c:pt>
                <c:pt idx="53">
                  <c:v>43458</c:v>
                </c:pt>
                <c:pt idx="54">
                  <c:v>43460</c:v>
                </c:pt>
                <c:pt idx="55">
                  <c:v>43461</c:v>
                </c:pt>
                <c:pt idx="56">
                  <c:v>43462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43472</c:v>
                </c:pt>
                <c:pt idx="63">
                  <c:v>43473</c:v>
                </c:pt>
                <c:pt idx="64">
                  <c:v>43474</c:v>
                </c:pt>
                <c:pt idx="65">
                  <c:v>43475</c:v>
                </c:pt>
                <c:pt idx="66">
                  <c:v>43476</c:v>
                </c:pt>
                <c:pt idx="67">
                  <c:v>43479</c:v>
                </c:pt>
                <c:pt idx="68">
                  <c:v>43480</c:v>
                </c:pt>
                <c:pt idx="69">
                  <c:v>43481</c:v>
                </c:pt>
                <c:pt idx="70">
                  <c:v>43482</c:v>
                </c:pt>
                <c:pt idx="71">
                  <c:v>43483</c:v>
                </c:pt>
                <c:pt idx="72">
                  <c:v>43486</c:v>
                </c:pt>
                <c:pt idx="73">
                  <c:v>43487</c:v>
                </c:pt>
                <c:pt idx="74">
                  <c:v>43488</c:v>
                </c:pt>
                <c:pt idx="75">
                  <c:v>43489</c:v>
                </c:pt>
                <c:pt idx="76">
                  <c:v>43490</c:v>
                </c:pt>
                <c:pt idx="77">
                  <c:v>43493</c:v>
                </c:pt>
                <c:pt idx="78">
                  <c:v>43494</c:v>
                </c:pt>
                <c:pt idx="79">
                  <c:v>43495</c:v>
                </c:pt>
                <c:pt idx="80">
                  <c:v>43496</c:v>
                </c:pt>
                <c:pt idx="81">
                  <c:v>43497</c:v>
                </c:pt>
                <c:pt idx="82">
                  <c:v>43500</c:v>
                </c:pt>
                <c:pt idx="83">
                  <c:v>43501</c:v>
                </c:pt>
                <c:pt idx="84">
                  <c:v>43502</c:v>
                </c:pt>
                <c:pt idx="85">
                  <c:v>43503</c:v>
                </c:pt>
                <c:pt idx="86">
                  <c:v>43504</c:v>
                </c:pt>
                <c:pt idx="87">
                  <c:v>43507</c:v>
                </c:pt>
                <c:pt idx="88">
                  <c:v>43508</c:v>
                </c:pt>
                <c:pt idx="89">
                  <c:v>43509</c:v>
                </c:pt>
                <c:pt idx="90">
                  <c:v>43510</c:v>
                </c:pt>
                <c:pt idx="91">
                  <c:v>43511</c:v>
                </c:pt>
                <c:pt idx="92">
                  <c:v>43514</c:v>
                </c:pt>
                <c:pt idx="93">
                  <c:v>43516</c:v>
                </c:pt>
                <c:pt idx="94">
                  <c:v>43517</c:v>
                </c:pt>
                <c:pt idx="95">
                  <c:v>43518</c:v>
                </c:pt>
                <c:pt idx="96">
                  <c:v>43521</c:v>
                </c:pt>
                <c:pt idx="97">
                  <c:v>43522</c:v>
                </c:pt>
                <c:pt idx="98">
                  <c:v>43523</c:v>
                </c:pt>
                <c:pt idx="99">
                  <c:v>43524</c:v>
                </c:pt>
                <c:pt idx="100">
                  <c:v>43525</c:v>
                </c:pt>
                <c:pt idx="101">
                  <c:v>43529</c:v>
                </c:pt>
                <c:pt idx="102">
                  <c:v>43530</c:v>
                </c:pt>
                <c:pt idx="103">
                  <c:v>43531</c:v>
                </c:pt>
                <c:pt idx="104">
                  <c:v>43532</c:v>
                </c:pt>
                <c:pt idx="105">
                  <c:v>43535</c:v>
                </c:pt>
                <c:pt idx="106">
                  <c:v>43536</c:v>
                </c:pt>
                <c:pt idx="107">
                  <c:v>43537</c:v>
                </c:pt>
                <c:pt idx="108">
                  <c:v>43538</c:v>
                </c:pt>
                <c:pt idx="109">
                  <c:v>43539</c:v>
                </c:pt>
                <c:pt idx="110">
                  <c:v>43542</c:v>
                </c:pt>
                <c:pt idx="111">
                  <c:v>43543</c:v>
                </c:pt>
                <c:pt idx="112">
                  <c:v>43544</c:v>
                </c:pt>
                <c:pt idx="113">
                  <c:v>43546</c:v>
                </c:pt>
                <c:pt idx="114">
                  <c:v>43549</c:v>
                </c:pt>
                <c:pt idx="115">
                  <c:v>43550</c:v>
                </c:pt>
                <c:pt idx="116">
                  <c:v>43551</c:v>
                </c:pt>
                <c:pt idx="117">
                  <c:v>43552</c:v>
                </c:pt>
                <c:pt idx="118">
                  <c:v>43553</c:v>
                </c:pt>
                <c:pt idx="119">
                  <c:v>43557</c:v>
                </c:pt>
                <c:pt idx="120">
                  <c:v>43558</c:v>
                </c:pt>
                <c:pt idx="121">
                  <c:v>43559</c:v>
                </c:pt>
                <c:pt idx="122">
                  <c:v>43560</c:v>
                </c:pt>
                <c:pt idx="123">
                  <c:v>43563</c:v>
                </c:pt>
                <c:pt idx="124">
                  <c:v>43564</c:v>
                </c:pt>
                <c:pt idx="125">
                  <c:v>43565</c:v>
                </c:pt>
                <c:pt idx="126">
                  <c:v>43566</c:v>
                </c:pt>
                <c:pt idx="127">
                  <c:v>43567</c:v>
                </c:pt>
                <c:pt idx="128">
                  <c:v>43570</c:v>
                </c:pt>
                <c:pt idx="129">
                  <c:v>43571</c:v>
                </c:pt>
                <c:pt idx="130">
                  <c:v>43573</c:v>
                </c:pt>
                <c:pt idx="131">
                  <c:v>43577</c:v>
                </c:pt>
                <c:pt idx="132">
                  <c:v>43578</c:v>
                </c:pt>
                <c:pt idx="133">
                  <c:v>43579</c:v>
                </c:pt>
                <c:pt idx="134">
                  <c:v>43580</c:v>
                </c:pt>
                <c:pt idx="135">
                  <c:v>43581</c:v>
                </c:pt>
                <c:pt idx="136">
                  <c:v>43585</c:v>
                </c:pt>
                <c:pt idx="137">
                  <c:v>43587</c:v>
                </c:pt>
                <c:pt idx="138">
                  <c:v>43588</c:v>
                </c:pt>
                <c:pt idx="139">
                  <c:v>43591</c:v>
                </c:pt>
                <c:pt idx="140">
                  <c:v>43592</c:v>
                </c:pt>
                <c:pt idx="141">
                  <c:v>43593</c:v>
                </c:pt>
                <c:pt idx="142">
                  <c:v>43594</c:v>
                </c:pt>
                <c:pt idx="143">
                  <c:v>43595</c:v>
                </c:pt>
                <c:pt idx="144">
                  <c:v>43598</c:v>
                </c:pt>
                <c:pt idx="145">
                  <c:v>43599</c:v>
                </c:pt>
                <c:pt idx="146">
                  <c:v>43600</c:v>
                </c:pt>
                <c:pt idx="147">
                  <c:v>43601</c:v>
                </c:pt>
                <c:pt idx="148">
                  <c:v>43602</c:v>
                </c:pt>
                <c:pt idx="149">
                  <c:v>43605</c:v>
                </c:pt>
                <c:pt idx="150">
                  <c:v>43606</c:v>
                </c:pt>
                <c:pt idx="151">
                  <c:v>43607</c:v>
                </c:pt>
                <c:pt idx="152">
                  <c:v>43608</c:v>
                </c:pt>
                <c:pt idx="153">
                  <c:v>43609</c:v>
                </c:pt>
                <c:pt idx="154">
                  <c:v>43612</c:v>
                </c:pt>
                <c:pt idx="155">
                  <c:v>43613</c:v>
                </c:pt>
                <c:pt idx="156">
                  <c:v>43614</c:v>
                </c:pt>
                <c:pt idx="157">
                  <c:v>43615</c:v>
                </c:pt>
                <c:pt idx="158">
                  <c:v>43616</c:v>
                </c:pt>
                <c:pt idx="159">
                  <c:v>43619</c:v>
                </c:pt>
                <c:pt idx="160">
                  <c:v>43620</c:v>
                </c:pt>
                <c:pt idx="161">
                  <c:v>43622</c:v>
                </c:pt>
                <c:pt idx="162">
                  <c:v>43623</c:v>
                </c:pt>
                <c:pt idx="163">
                  <c:v>43626</c:v>
                </c:pt>
                <c:pt idx="164">
                  <c:v>43627</c:v>
                </c:pt>
                <c:pt idx="165">
                  <c:v>43628</c:v>
                </c:pt>
                <c:pt idx="166">
                  <c:v>43629</c:v>
                </c:pt>
                <c:pt idx="167">
                  <c:v>43630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43647</c:v>
                </c:pt>
                <c:pt idx="179">
                  <c:v>43648</c:v>
                </c:pt>
                <c:pt idx="180">
                  <c:v>43649</c:v>
                </c:pt>
                <c:pt idx="181">
                  <c:v>43650</c:v>
                </c:pt>
                <c:pt idx="182">
                  <c:v>43651</c:v>
                </c:pt>
                <c:pt idx="183">
                  <c:v>43654</c:v>
                </c:pt>
                <c:pt idx="184">
                  <c:v>43655</c:v>
                </c:pt>
                <c:pt idx="185">
                  <c:v>43656</c:v>
                </c:pt>
                <c:pt idx="186">
                  <c:v>43657</c:v>
                </c:pt>
                <c:pt idx="187">
                  <c:v>43658</c:v>
                </c:pt>
                <c:pt idx="188">
                  <c:v>43661</c:v>
                </c:pt>
                <c:pt idx="189">
                  <c:v>43662</c:v>
                </c:pt>
                <c:pt idx="190">
                  <c:v>43663</c:v>
                </c:pt>
                <c:pt idx="191">
                  <c:v>43664</c:v>
                </c:pt>
                <c:pt idx="192">
                  <c:v>43665</c:v>
                </c:pt>
                <c:pt idx="193">
                  <c:v>43668</c:v>
                </c:pt>
                <c:pt idx="194">
                  <c:v>43669</c:v>
                </c:pt>
                <c:pt idx="195">
                  <c:v>43670</c:v>
                </c:pt>
                <c:pt idx="196">
                  <c:v>43671</c:v>
                </c:pt>
                <c:pt idx="197">
                  <c:v>43672</c:v>
                </c:pt>
                <c:pt idx="198">
                  <c:v>43675</c:v>
                </c:pt>
                <c:pt idx="199">
                  <c:v>43676</c:v>
                </c:pt>
                <c:pt idx="200">
                  <c:v>43677</c:v>
                </c:pt>
                <c:pt idx="201">
                  <c:v>43678</c:v>
                </c:pt>
                <c:pt idx="202">
                  <c:v>43679</c:v>
                </c:pt>
                <c:pt idx="203">
                  <c:v>43682</c:v>
                </c:pt>
                <c:pt idx="204">
                  <c:v>43683</c:v>
                </c:pt>
                <c:pt idx="205">
                  <c:v>43684</c:v>
                </c:pt>
                <c:pt idx="206">
                  <c:v>43685</c:v>
                </c:pt>
                <c:pt idx="207">
                  <c:v>43686</c:v>
                </c:pt>
                <c:pt idx="208">
                  <c:v>43690</c:v>
                </c:pt>
                <c:pt idx="209">
                  <c:v>43691</c:v>
                </c:pt>
                <c:pt idx="210">
                  <c:v>43693</c:v>
                </c:pt>
                <c:pt idx="211">
                  <c:v>43696</c:v>
                </c:pt>
                <c:pt idx="212">
                  <c:v>43697</c:v>
                </c:pt>
                <c:pt idx="213">
                  <c:v>43698</c:v>
                </c:pt>
                <c:pt idx="214">
                  <c:v>43699</c:v>
                </c:pt>
                <c:pt idx="215">
                  <c:v>43700</c:v>
                </c:pt>
                <c:pt idx="216">
                  <c:v>43703</c:v>
                </c:pt>
                <c:pt idx="217">
                  <c:v>43704</c:v>
                </c:pt>
                <c:pt idx="218">
                  <c:v>43705</c:v>
                </c:pt>
                <c:pt idx="219">
                  <c:v>43706</c:v>
                </c:pt>
                <c:pt idx="220">
                  <c:v>43707</c:v>
                </c:pt>
                <c:pt idx="221">
                  <c:v>43711</c:v>
                </c:pt>
                <c:pt idx="222">
                  <c:v>43712</c:v>
                </c:pt>
                <c:pt idx="223">
                  <c:v>43713</c:v>
                </c:pt>
                <c:pt idx="224">
                  <c:v>43714</c:v>
                </c:pt>
                <c:pt idx="225">
                  <c:v>43717</c:v>
                </c:pt>
                <c:pt idx="226">
                  <c:v>43719</c:v>
                </c:pt>
                <c:pt idx="227">
                  <c:v>43720</c:v>
                </c:pt>
                <c:pt idx="228">
                  <c:v>43721</c:v>
                </c:pt>
                <c:pt idx="229">
                  <c:v>43724</c:v>
                </c:pt>
                <c:pt idx="230">
                  <c:v>43725</c:v>
                </c:pt>
                <c:pt idx="231">
                  <c:v>43726</c:v>
                </c:pt>
                <c:pt idx="232">
                  <c:v>43727</c:v>
                </c:pt>
                <c:pt idx="233">
                  <c:v>43728</c:v>
                </c:pt>
                <c:pt idx="234">
                  <c:v>43731</c:v>
                </c:pt>
                <c:pt idx="235">
                  <c:v>43732</c:v>
                </c:pt>
                <c:pt idx="236">
                  <c:v>43733</c:v>
                </c:pt>
                <c:pt idx="237">
                  <c:v>43734</c:v>
                </c:pt>
                <c:pt idx="238">
                  <c:v>43735</c:v>
                </c:pt>
                <c:pt idx="239">
                  <c:v>43738</c:v>
                </c:pt>
              </c:numCache>
            </c:numRef>
          </c:cat>
          <c:val>
            <c:numRef>
              <c:f>near!$O$3:$O$242</c:f>
              <c:numCache>
                <c:formatCode>0.0000%</c:formatCode>
                <c:ptCount val="240"/>
                <c:pt idx="0">
                  <c:v>-3.6075036075036075E-3</c:v>
                </c:pt>
                <c:pt idx="1">
                  <c:v>6.5170166545981591E-3</c:v>
                </c:pt>
                <c:pt idx="2">
                  <c:v>-5.0359712230215826E-2</c:v>
                </c:pt>
                <c:pt idx="3">
                  <c:v>-1.7424242424242509E-2</c:v>
                </c:pt>
                <c:pt idx="4">
                  <c:v>-1.6191210485736272E-2</c:v>
                </c:pt>
                <c:pt idx="5">
                  <c:v>5.2507836990595746E-2</c:v>
                </c:pt>
                <c:pt idx="6">
                  <c:v>-2.9039463886820591E-2</c:v>
                </c:pt>
                <c:pt idx="7">
                  <c:v>2.3006134969325152E-2</c:v>
                </c:pt>
                <c:pt idx="8">
                  <c:v>9.7451274362817305E-3</c:v>
                </c:pt>
                <c:pt idx="9">
                  <c:v>5.9391239792131508E-3</c:v>
                </c:pt>
                <c:pt idx="10">
                  <c:v>-3.394833948339479E-2</c:v>
                </c:pt>
                <c:pt idx="11">
                  <c:v>7.6394194041248516E-4</c:v>
                </c:pt>
                <c:pt idx="12">
                  <c:v>-1.8320610687022943E-2</c:v>
                </c:pt>
                <c:pt idx="13">
                  <c:v>-1.5552099533436131E-3</c:v>
                </c:pt>
                <c:pt idx="14">
                  <c:v>9.3457943925232753E-3</c:v>
                </c:pt>
                <c:pt idx="15">
                  <c:v>-2.9320987654320969E-2</c:v>
                </c:pt>
                <c:pt idx="16">
                  <c:v>8.7440381558029304E-3</c:v>
                </c:pt>
                <c:pt idx="17">
                  <c:v>2.9944838455476616E-2</c:v>
                </c:pt>
                <c:pt idx="18">
                  <c:v>4.5906656465189198E-3</c:v>
                </c:pt>
                <c:pt idx="19">
                  <c:v>-1.3709063214013795E-2</c:v>
                </c:pt>
                <c:pt idx="20">
                  <c:v>3.9382239382239337E-2</c:v>
                </c:pt>
                <c:pt idx="21">
                  <c:v>3.7890044576522994E-2</c:v>
                </c:pt>
                <c:pt idx="22">
                  <c:v>-4.5812455261273997E-2</c:v>
                </c:pt>
                <c:pt idx="23">
                  <c:v>-4.5011252813205007E-3</c:v>
                </c:pt>
                <c:pt idx="24">
                  <c:v>-4.5214770158251271E-3</c:v>
                </c:pt>
                <c:pt idx="25">
                  <c:v>-6.0560181680543749E-3</c:v>
                </c:pt>
                <c:pt idx="26">
                  <c:v>-1.0662604722010706E-2</c:v>
                </c:pt>
                <c:pt idx="27">
                  <c:v>-1.0007698229407324E-2</c:v>
                </c:pt>
                <c:pt idx="28">
                  <c:v>9.3312597200623411E-3</c:v>
                </c:pt>
                <c:pt idx="29">
                  <c:v>-1.1556240369799691E-2</c:v>
                </c:pt>
                <c:pt idx="30">
                  <c:v>4.6765393608729092E-3</c:v>
                </c:pt>
                <c:pt idx="31">
                  <c:v>-3.1031807602792862E-2</c:v>
                </c:pt>
                <c:pt idx="32">
                  <c:v>-3.2025620496397116E-2</c:v>
                </c:pt>
                <c:pt idx="33">
                  <c:v>-3.7220843672456573E-2</c:v>
                </c:pt>
                <c:pt idx="34">
                  <c:v>-2.3195876288659815E-2</c:v>
                </c:pt>
                <c:pt idx="35">
                  <c:v>-2.8144239226033447E-2</c:v>
                </c:pt>
                <c:pt idx="36">
                  <c:v>-9.0497737556561094E-3</c:v>
                </c:pt>
                <c:pt idx="37">
                  <c:v>1.3698630136986301E-2</c:v>
                </c:pt>
                <c:pt idx="38">
                  <c:v>2.3423423423423372E-2</c:v>
                </c:pt>
                <c:pt idx="39">
                  <c:v>-1.7605633802816902E-2</c:v>
                </c:pt>
                <c:pt idx="40">
                  <c:v>-4.7491039426523274E-2</c:v>
                </c:pt>
                <c:pt idx="41">
                  <c:v>1.8814675446848809E-3</c:v>
                </c:pt>
                <c:pt idx="42">
                  <c:v>-3.8497652582159571E-2</c:v>
                </c:pt>
                <c:pt idx="43">
                  <c:v>-1.953125E-2</c:v>
                </c:pt>
                <c:pt idx="44">
                  <c:v>1.49402390438247E-2</c:v>
                </c:pt>
                <c:pt idx="45">
                  <c:v>3.4347399411187439E-2</c:v>
                </c:pt>
                <c:pt idx="46">
                  <c:v>-2.087286527514234E-2</c:v>
                </c:pt>
                <c:pt idx="47">
                  <c:v>-2.9069767441860187E-3</c:v>
                </c:pt>
                <c:pt idx="48">
                  <c:v>2.2351797862001914E-2</c:v>
                </c:pt>
                <c:pt idx="49">
                  <c:v>1.3307984790874442E-2</c:v>
                </c:pt>
                <c:pt idx="50">
                  <c:v>2.2514071294559155E-2</c:v>
                </c:pt>
                <c:pt idx="51">
                  <c:v>-1.9266055045871509E-2</c:v>
                </c:pt>
                <c:pt idx="52">
                  <c:v>-1.0289990645463128E-2</c:v>
                </c:pt>
                <c:pt idx="53">
                  <c:v>-1.7958412098298595E-2</c:v>
                </c:pt>
                <c:pt idx="54">
                  <c:v>1.0587102983638057E-2</c:v>
                </c:pt>
                <c:pt idx="55">
                  <c:v>-1.9047619047619049E-2</c:v>
                </c:pt>
                <c:pt idx="56">
                  <c:v>5.9223300970873728E-2</c:v>
                </c:pt>
                <c:pt idx="57">
                  <c:v>2.8414298808432711E-2</c:v>
                </c:pt>
                <c:pt idx="58">
                  <c:v>-5.3475935828877766E-3</c:v>
                </c:pt>
                <c:pt idx="59">
                  <c:v>-3.1362007168458786E-2</c:v>
                </c:pt>
                <c:pt idx="60">
                  <c:v>-2.775208140610546E-2</c:v>
                </c:pt>
                <c:pt idx="61">
                  <c:v>1.6175071360608972E-2</c:v>
                </c:pt>
                <c:pt idx="62">
                  <c:v>1.8726591760299892E-3</c:v>
                </c:pt>
                <c:pt idx="63">
                  <c:v>2.056074766355143E-2</c:v>
                </c:pt>
                <c:pt idx="64">
                  <c:v>-4.2124542124542204E-2</c:v>
                </c:pt>
                <c:pt idx="65">
                  <c:v>5.7361376673040971E-3</c:v>
                </c:pt>
                <c:pt idx="66">
                  <c:v>-6.6539923954372889E-3</c:v>
                </c:pt>
                <c:pt idx="67">
                  <c:v>-3.2535885167464168E-2</c:v>
                </c:pt>
                <c:pt idx="68">
                  <c:v>1.2858555885262231E-2</c:v>
                </c:pt>
                <c:pt idx="69">
                  <c:v>-1.1718750000000028E-2</c:v>
                </c:pt>
                <c:pt idx="70">
                  <c:v>-1.2845849802371512E-2</c:v>
                </c:pt>
                <c:pt idx="71">
                  <c:v>-3.0030030030031166E-3</c:v>
                </c:pt>
                <c:pt idx="72">
                  <c:v>-9.0361445783131676E-3</c:v>
                </c:pt>
                <c:pt idx="73">
                  <c:v>-1.9250253292806541E-2</c:v>
                </c:pt>
                <c:pt idx="74">
                  <c:v>6.1983471074381052E-3</c:v>
                </c:pt>
                <c:pt idx="75">
                  <c:v>-6.1601642710473149E-3</c:v>
                </c:pt>
                <c:pt idx="76">
                  <c:v>-2.376033057851237E-2</c:v>
                </c:pt>
                <c:pt idx="77">
                  <c:v>-2.1164021164021163E-2</c:v>
                </c:pt>
                <c:pt idx="78">
                  <c:v>2.162162162162193E-3</c:v>
                </c:pt>
                <c:pt idx="79">
                  <c:v>2.2653721682847835E-2</c:v>
                </c:pt>
                <c:pt idx="80">
                  <c:v>-8.4388185654008137E-3</c:v>
                </c:pt>
                <c:pt idx="81">
                  <c:v>-1.3829787234042523E-2</c:v>
                </c:pt>
                <c:pt idx="82">
                  <c:v>-1.0787486515641855E-2</c:v>
                </c:pt>
                <c:pt idx="83">
                  <c:v>-1.0905125408942203E-2</c:v>
                </c:pt>
                <c:pt idx="84">
                  <c:v>4.9614112458654908E-2</c:v>
                </c:pt>
                <c:pt idx="85">
                  <c:v>2.6260504201680673E-2</c:v>
                </c:pt>
                <c:pt idx="86">
                  <c:v>-8.1883316274309101E-2</c:v>
                </c:pt>
                <c:pt idx="87">
                  <c:v>3.3444816053511389E-3</c:v>
                </c:pt>
                <c:pt idx="88">
                  <c:v>5.4444444444444511E-2</c:v>
                </c:pt>
                <c:pt idx="89">
                  <c:v>-2.5289778714436308E-2</c:v>
                </c:pt>
                <c:pt idx="90">
                  <c:v>5.4054054054054057E-3</c:v>
                </c:pt>
                <c:pt idx="91">
                  <c:v>-3.0107526881720401E-2</c:v>
                </c:pt>
                <c:pt idx="92">
                  <c:v>-1.1086474501108647E-2</c:v>
                </c:pt>
                <c:pt idx="93">
                  <c:v>7.959641255605375E-2</c:v>
                </c:pt>
                <c:pt idx="94">
                  <c:v>2.1806853582554606E-2</c:v>
                </c:pt>
                <c:pt idx="95">
                  <c:v>6.0975609756096982E-3</c:v>
                </c:pt>
                <c:pt idx="96">
                  <c:v>-1.41414141414142E-2</c:v>
                </c:pt>
                <c:pt idx="97">
                  <c:v>-2.0491803278687359E-3</c:v>
                </c:pt>
                <c:pt idx="98">
                  <c:v>0</c:v>
                </c:pt>
                <c:pt idx="99">
                  <c:v>-9.240246406570899E-3</c:v>
                </c:pt>
                <c:pt idx="100">
                  <c:v>9.1191709844559557E-2</c:v>
                </c:pt>
                <c:pt idx="101">
                  <c:v>4.8433048433048513E-2</c:v>
                </c:pt>
                <c:pt idx="102">
                  <c:v>8.1521739130434E-3</c:v>
                </c:pt>
                <c:pt idx="103">
                  <c:v>-1.6172506738544451E-2</c:v>
                </c:pt>
                <c:pt idx="104">
                  <c:v>-1.7351598173516034E-2</c:v>
                </c:pt>
                <c:pt idx="105">
                  <c:v>2.9739776951672889E-2</c:v>
                </c:pt>
                <c:pt idx="106">
                  <c:v>-1.8050541516245744E-3</c:v>
                </c:pt>
                <c:pt idx="107">
                  <c:v>-4.1591320072332683E-2</c:v>
                </c:pt>
                <c:pt idx="108">
                  <c:v>9.4339622641504068E-4</c:v>
                </c:pt>
                <c:pt idx="109">
                  <c:v>-2.2620169651272306E-2</c:v>
                </c:pt>
                <c:pt idx="110">
                  <c:v>3.9537126325940156E-2</c:v>
                </c:pt>
                <c:pt idx="111">
                  <c:v>0</c:v>
                </c:pt>
                <c:pt idx="112">
                  <c:v>-1.1131725417439731E-2</c:v>
                </c:pt>
                <c:pt idx="113">
                  <c:v>-2.4390243902438973E-2</c:v>
                </c:pt>
                <c:pt idx="114">
                  <c:v>-3.6538461538461513E-2</c:v>
                </c:pt>
                <c:pt idx="115">
                  <c:v>1.4970059880239521E-2</c:v>
                </c:pt>
                <c:pt idx="116">
                  <c:v>-9.8328416912487702E-3</c:v>
                </c:pt>
                <c:pt idx="117">
                  <c:v>6.951340615690197E-3</c:v>
                </c:pt>
                <c:pt idx="118">
                  <c:v>6.8047337278106426E-2</c:v>
                </c:pt>
                <c:pt idx="119">
                  <c:v>4.4321329639889169E-2</c:v>
                </c:pt>
                <c:pt idx="120">
                  <c:v>2.3872679045092864E-2</c:v>
                </c:pt>
                <c:pt idx="121">
                  <c:v>9.4991364421416966E-3</c:v>
                </c:pt>
                <c:pt idx="122">
                  <c:v>2.1385799828913601E-2</c:v>
                </c:pt>
                <c:pt idx="123">
                  <c:v>-7.5376884422111027E-3</c:v>
                </c:pt>
                <c:pt idx="124">
                  <c:v>8.4388185654003637E-4</c:v>
                </c:pt>
                <c:pt idx="125">
                  <c:v>-1.6863406408094434E-2</c:v>
                </c:pt>
                <c:pt idx="126">
                  <c:v>-2.0583190394511078E-2</c:v>
                </c:pt>
                <c:pt idx="127">
                  <c:v>5.2539404553414559E-3</c:v>
                </c:pt>
                <c:pt idx="128">
                  <c:v>2.961672473867601E-2</c:v>
                </c:pt>
                <c:pt idx="129">
                  <c:v>-4.2301184433164128E-3</c:v>
                </c:pt>
                <c:pt idx="130">
                  <c:v>-2.5488530161427356E-2</c:v>
                </c:pt>
                <c:pt idx="131">
                  <c:v>-1.3949433304272087E-2</c:v>
                </c:pt>
                <c:pt idx="132">
                  <c:v>-3.1830238726790402E-2</c:v>
                </c:pt>
                <c:pt idx="133">
                  <c:v>3.0136986301369836E-2</c:v>
                </c:pt>
                <c:pt idx="134">
                  <c:v>8.8652482269511112E-4</c:v>
                </c:pt>
                <c:pt idx="135">
                  <c:v>1.2400354295836948E-2</c:v>
                </c:pt>
                <c:pt idx="136">
                  <c:v>-1.5748031496062968E-2</c:v>
                </c:pt>
                <c:pt idx="137">
                  <c:v>8.0000000000000505E-3</c:v>
                </c:pt>
                <c:pt idx="138">
                  <c:v>1.1463844797178106E-2</c:v>
                </c:pt>
                <c:pt idx="139">
                  <c:v>-3.3129904097646004E-2</c:v>
                </c:pt>
                <c:pt idx="140">
                  <c:v>-3.7871956717763777E-2</c:v>
                </c:pt>
                <c:pt idx="141">
                  <c:v>-9.3720712277421301E-4</c:v>
                </c:pt>
                <c:pt idx="142">
                  <c:v>-1.5947467166979257E-2</c:v>
                </c:pt>
                <c:pt idx="143">
                  <c:v>6.6730219256433609E-3</c:v>
                </c:pt>
                <c:pt idx="144">
                  <c:v>-3.503787878787868E-2</c:v>
                </c:pt>
                <c:pt idx="145">
                  <c:v>-5.8881256133464177E-2</c:v>
                </c:pt>
                <c:pt idx="146">
                  <c:v>-3.5453597497393172E-2</c:v>
                </c:pt>
                <c:pt idx="147">
                  <c:v>4.0000000000000029E-2</c:v>
                </c:pt>
                <c:pt idx="148">
                  <c:v>-6.2370062370063258E-3</c:v>
                </c:pt>
                <c:pt idx="149">
                  <c:v>8.0543933054393335E-2</c:v>
                </c:pt>
                <c:pt idx="150">
                  <c:v>-1.9361084220716359E-2</c:v>
                </c:pt>
                <c:pt idx="151">
                  <c:v>6.910167818361331E-3</c:v>
                </c:pt>
                <c:pt idx="152">
                  <c:v>-3.7254901960784285E-2</c:v>
                </c:pt>
                <c:pt idx="153">
                  <c:v>5.6008146639511203E-2</c:v>
                </c:pt>
                <c:pt idx="154">
                  <c:v>3.4715525554484032E-2</c:v>
                </c:pt>
                <c:pt idx="155">
                  <c:v>-7.4557315936626019E-3</c:v>
                </c:pt>
                <c:pt idx="156">
                  <c:v>-3.661971830985921E-2</c:v>
                </c:pt>
                <c:pt idx="157">
                  <c:v>-1.4619883040935673E-2</c:v>
                </c:pt>
                <c:pt idx="158">
                  <c:v>-4.9455984174085069E-3</c:v>
                </c:pt>
                <c:pt idx="159">
                  <c:v>2.2862823061630334E-2</c:v>
                </c:pt>
                <c:pt idx="160">
                  <c:v>-1.1661807580174955E-2</c:v>
                </c:pt>
                <c:pt idx="161">
                  <c:v>-4.0314650934120046E-2</c:v>
                </c:pt>
                <c:pt idx="162">
                  <c:v>-7.1721311475408675E-3</c:v>
                </c:pt>
                <c:pt idx="163">
                  <c:v>0</c:v>
                </c:pt>
                <c:pt idx="164">
                  <c:v>2.8895768833849297E-2</c:v>
                </c:pt>
                <c:pt idx="165">
                  <c:v>1.2036108324974953E-2</c:v>
                </c:pt>
                <c:pt idx="166">
                  <c:v>2.3785926660059378E-2</c:v>
                </c:pt>
                <c:pt idx="167">
                  <c:v>-2.2265246853823788E-2</c:v>
                </c:pt>
                <c:pt idx="168">
                  <c:v>-5.4455445544554455E-2</c:v>
                </c:pt>
                <c:pt idx="169">
                  <c:v>-1.047120418848108E-3</c:v>
                </c:pt>
                <c:pt idx="170">
                  <c:v>3.1446540880502843E-3</c:v>
                </c:pt>
                <c:pt idx="171">
                  <c:v>3.9707419017763812E-2</c:v>
                </c:pt>
                <c:pt idx="172">
                  <c:v>8.040201005025097E-3</c:v>
                </c:pt>
                <c:pt idx="173">
                  <c:v>-1.8943170488534312E-2</c:v>
                </c:pt>
                <c:pt idx="174">
                  <c:v>2.6422764227642215E-2</c:v>
                </c:pt>
                <c:pt idx="175">
                  <c:v>4.3564356435643624E-2</c:v>
                </c:pt>
                <c:pt idx="176">
                  <c:v>-9.4876660341555973E-3</c:v>
                </c:pt>
                <c:pt idx="177">
                  <c:v>-2.3946360153256702E-2</c:v>
                </c:pt>
                <c:pt idx="178">
                  <c:v>7.8508341511285291E-3</c:v>
                </c:pt>
                <c:pt idx="179">
                  <c:v>9.7370983446927277E-4</c:v>
                </c:pt>
                <c:pt idx="180">
                  <c:v>8.7548638132296276E-3</c:v>
                </c:pt>
                <c:pt idx="181">
                  <c:v>4.8216007714561235E-3</c:v>
                </c:pt>
                <c:pt idx="182">
                  <c:v>-7.0057581573896327E-2</c:v>
                </c:pt>
                <c:pt idx="183">
                  <c:v>-4.0247678018575907E-2</c:v>
                </c:pt>
                <c:pt idx="184">
                  <c:v>1.0752688172043012E-2</c:v>
                </c:pt>
                <c:pt idx="185">
                  <c:v>-2.2340425531914832E-2</c:v>
                </c:pt>
                <c:pt idx="186">
                  <c:v>2.1762785636561477E-2</c:v>
                </c:pt>
                <c:pt idx="187">
                  <c:v>9.5846645367411235E-3</c:v>
                </c:pt>
                <c:pt idx="188">
                  <c:v>-1.4767932489451387E-2</c:v>
                </c:pt>
                <c:pt idx="189">
                  <c:v>1.4989293361884277E-2</c:v>
                </c:pt>
                <c:pt idx="190">
                  <c:v>-2.1097046413502412E-3</c:v>
                </c:pt>
                <c:pt idx="191">
                  <c:v>-3.3826638477801152E-2</c:v>
                </c:pt>
                <c:pt idx="192">
                  <c:v>-2.1881838074398249E-2</c:v>
                </c:pt>
                <c:pt idx="193">
                  <c:v>3.6912751677852317E-2</c:v>
                </c:pt>
                <c:pt idx="194">
                  <c:v>-6.4724919093852046E-3</c:v>
                </c:pt>
                <c:pt idx="195">
                  <c:v>-5.2117263843648183E-2</c:v>
                </c:pt>
                <c:pt idx="196">
                  <c:v>-1.1454753722794961E-2</c:v>
                </c:pt>
                <c:pt idx="197">
                  <c:v>4.2873696407879525E-2</c:v>
                </c:pt>
                <c:pt idx="198">
                  <c:v>-2.4444444444444477E-2</c:v>
                </c:pt>
                <c:pt idx="199">
                  <c:v>-6.0364464692482883E-2</c:v>
                </c:pt>
                <c:pt idx="200">
                  <c:v>3.2727272727272765E-2</c:v>
                </c:pt>
                <c:pt idx="201">
                  <c:v>-1.8779342723004796E-2</c:v>
                </c:pt>
                <c:pt idx="202">
                  <c:v>-2.5119617224880316E-2</c:v>
                </c:pt>
                <c:pt idx="203">
                  <c:v>-2.6993865030674882E-2</c:v>
                </c:pt>
                <c:pt idx="204">
                  <c:v>1.5132408575031562E-2</c:v>
                </c:pt>
                <c:pt idx="205">
                  <c:v>-3.8509316770186264E-2</c:v>
                </c:pt>
                <c:pt idx="206">
                  <c:v>-2.5839793281654112E-3</c:v>
                </c:pt>
                <c:pt idx="207">
                  <c:v>-3.8860103626942636E-3</c:v>
                </c:pt>
                <c:pt idx="208">
                  <c:v>-6.3719115734720486E-2</c:v>
                </c:pt>
                <c:pt idx="209">
                  <c:v>1.5277777777777699E-2</c:v>
                </c:pt>
                <c:pt idx="210">
                  <c:v>-1.9151846785225603E-2</c:v>
                </c:pt>
                <c:pt idx="211">
                  <c:v>-6.9735006973500697E-3</c:v>
                </c:pt>
                <c:pt idx="212">
                  <c:v>-3.9325842696629171E-2</c:v>
                </c:pt>
                <c:pt idx="213">
                  <c:v>-8.333333333333337E-2</c:v>
                </c:pt>
                <c:pt idx="214">
                  <c:v>-4.3062200956937843E-2</c:v>
                </c:pt>
                <c:pt idx="215">
                  <c:v>4.8333333333333311E-2</c:v>
                </c:pt>
                <c:pt idx="216">
                  <c:v>1.4308426073131934E-2</c:v>
                </c:pt>
                <c:pt idx="217">
                  <c:v>2.8213166144200583E-2</c:v>
                </c:pt>
                <c:pt idx="218">
                  <c:v>-5.4878048780487722E-2</c:v>
                </c:pt>
                <c:pt idx="219">
                  <c:v>9.6774193548387327E-3</c:v>
                </c:pt>
                <c:pt idx="220">
                  <c:v>1.5974440894568917E-3</c:v>
                </c:pt>
                <c:pt idx="221">
                  <c:v>-2.5518341307815013E-2</c:v>
                </c:pt>
                <c:pt idx="222">
                  <c:v>5.8919803600654685E-2</c:v>
                </c:pt>
                <c:pt idx="223">
                  <c:v>7.7279752704791345E-3</c:v>
                </c:pt>
                <c:pt idx="224">
                  <c:v>1.6871165644171692E-2</c:v>
                </c:pt>
                <c:pt idx="225">
                  <c:v>-4.5248868778280113E-3</c:v>
                </c:pt>
                <c:pt idx="226">
                  <c:v>3.4848484848484802E-2</c:v>
                </c:pt>
                <c:pt idx="227">
                  <c:v>-1.1713030746705669E-2</c:v>
                </c:pt>
                <c:pt idx="228">
                  <c:v>5.9259259259260098E-3</c:v>
                </c:pt>
                <c:pt idx="229">
                  <c:v>-1.7673048600883694E-2</c:v>
                </c:pt>
                <c:pt idx="230">
                  <c:v>0</c:v>
                </c:pt>
                <c:pt idx="231">
                  <c:v>1.4992503748125084E-3</c:v>
                </c:pt>
                <c:pt idx="232">
                  <c:v>-4.4910179640718563E-2</c:v>
                </c:pt>
                <c:pt idx="233">
                  <c:v>8.1504702194357417E-2</c:v>
                </c:pt>
                <c:pt idx="234">
                  <c:v>1.3043478260869648E-2</c:v>
                </c:pt>
                <c:pt idx="235">
                  <c:v>-1.5736766809728304E-2</c:v>
                </c:pt>
                <c:pt idx="236">
                  <c:v>-4.5058139534883641E-2</c:v>
                </c:pt>
                <c:pt idx="237">
                  <c:v>4.261796042617956E-2</c:v>
                </c:pt>
                <c:pt idx="238">
                  <c:v>-3.065693430656926E-2</c:v>
                </c:pt>
                <c:pt idx="239">
                  <c:v>1.0542168674698623E-2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4-4181-B5FB-5145238D1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76096"/>
        <c:axId val="1575355808"/>
      </c:lineChart>
      <c:dateAx>
        <c:axId val="142276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55808"/>
        <c:crosses val="autoZero"/>
        <c:auto val="1"/>
        <c:lblOffset val="100"/>
        <c:baseTimeUnit val="days"/>
      </c:dateAx>
      <c:valAx>
        <c:axId val="15753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Risk adjusted returns% vs Date(monthly far)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'far monthly'!$R$1:$R$2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'far monthly'!$B$3:$B$13</c:f>
              <c:numCache>
                <c:formatCode>m/d/yyyy</c:formatCode>
                <c:ptCount val="11"/>
                <c:pt idx="0">
                  <c:v>43405</c:v>
                </c:pt>
                <c:pt idx="1">
                  <c:v>43437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43587</c:v>
                </c:pt>
                <c:pt idx="7">
                  <c:v>43619</c:v>
                </c:pt>
                <c:pt idx="8">
                  <c:v>43647</c:v>
                </c:pt>
                <c:pt idx="9">
                  <c:v>43678</c:v>
                </c:pt>
                <c:pt idx="10">
                  <c:v>43711</c:v>
                </c:pt>
              </c:numCache>
            </c:numRef>
          </c:cat>
          <c:val>
            <c:numRef>
              <c:f>'far monthly'!$R$3:$R$13</c:f>
              <c:numCache>
                <c:formatCode>0.0000%</c:formatCode>
                <c:ptCount val="11"/>
                <c:pt idx="0">
                  <c:v>-3.1247775800711704E-2</c:v>
                </c:pt>
                <c:pt idx="1">
                  <c:v>-0.16187681397613835</c:v>
                </c:pt>
                <c:pt idx="2">
                  <c:v>-2.2799350649350649E-2</c:v>
                </c:pt>
                <c:pt idx="3">
                  <c:v>-0.1753940528634361</c:v>
                </c:pt>
                <c:pt idx="4">
                  <c:v>0.1275963906581741</c:v>
                </c:pt>
                <c:pt idx="5">
                  <c:v>4.6213058419243981E-2</c:v>
                </c:pt>
                <c:pt idx="6">
                  <c:v>1.4507843137254926E-2</c:v>
                </c:pt>
                <c:pt idx="7">
                  <c:v>-9.3295046620046687E-2</c:v>
                </c:pt>
                <c:pt idx="8">
                  <c:v>-8.6100910834131499E-3</c:v>
                </c:pt>
                <c:pt idx="9">
                  <c:v>-0.18064756175810084</c:v>
                </c:pt>
                <c:pt idx="10">
                  <c:v>-0.28716028037383173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2-4338-9711-B7BC83769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736832"/>
        <c:axId val="491809136"/>
      </c:lineChart>
      <c:dateAx>
        <c:axId val="1806736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09136"/>
        <c:crosses val="autoZero"/>
        <c:auto val="1"/>
        <c:lblOffset val="100"/>
        <c:baseTimeUnit val="months"/>
      </c:dateAx>
      <c:valAx>
        <c:axId val="4918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Risk adjusted returns% vs Date(monthly far)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'far monthly'!$O$1:$O$2</c:f>
              <c:strCache>
                <c:ptCount val="2"/>
                <c:pt idx="0">
                  <c:v>risk unadj.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'far monthly'!$B$3:$B$18</c:f>
              <c:numCache>
                <c:formatCode>m/d/yyyy</c:formatCode>
                <c:ptCount val="16"/>
                <c:pt idx="0">
                  <c:v>43405</c:v>
                </c:pt>
                <c:pt idx="1">
                  <c:v>43437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43587</c:v>
                </c:pt>
                <c:pt idx="7">
                  <c:v>43619</c:v>
                </c:pt>
                <c:pt idx="8">
                  <c:v>43647</c:v>
                </c:pt>
                <c:pt idx="9">
                  <c:v>43678</c:v>
                </c:pt>
                <c:pt idx="10">
                  <c:v>43711</c:v>
                </c:pt>
              </c:numCache>
            </c:numRef>
          </c:cat>
          <c:val>
            <c:numRef>
              <c:f>'far monthly'!$O$3:$O$18</c:f>
              <c:numCache>
                <c:formatCode>0.0000%</c:formatCode>
                <c:ptCount val="16"/>
                <c:pt idx="0">
                  <c:v>-2.5622775800711702E-2</c:v>
                </c:pt>
                <c:pt idx="1">
                  <c:v>-0.15631848064280501</c:v>
                </c:pt>
                <c:pt idx="2">
                  <c:v>-1.7316017316017316E-2</c:v>
                </c:pt>
                <c:pt idx="3">
                  <c:v>-0.1700440528634361</c:v>
                </c:pt>
                <c:pt idx="4">
                  <c:v>0.1326963906581741</c:v>
                </c:pt>
                <c:pt idx="5">
                  <c:v>5.1546391752577317E-2</c:v>
                </c:pt>
                <c:pt idx="6">
                  <c:v>1.9607843137254926E-2</c:v>
                </c:pt>
                <c:pt idx="7">
                  <c:v>-8.828671328671335E-2</c:v>
                </c:pt>
                <c:pt idx="8">
                  <c:v>-3.8350910834131493E-3</c:v>
                </c:pt>
                <c:pt idx="9">
                  <c:v>-0.17613089509143418</c:v>
                </c:pt>
                <c:pt idx="10">
                  <c:v>-0.28271028037383172</c:v>
                </c:pt>
                <c:pt idx="12">
                  <c:v>-6.5128516446396015E-2</c:v>
                </c:pt>
                <c:pt idx="13">
                  <c:v>0.1326963906581741</c:v>
                </c:pt>
                <c:pt idx="14">
                  <c:v>-0.28271028037383172</c:v>
                </c:pt>
                <c:pt idx="15">
                  <c:v>0.12126587929454347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8-45DD-A1F3-EA320823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359536"/>
        <c:axId val="491769200"/>
      </c:lineChart>
      <c:dateAx>
        <c:axId val="1657359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69200"/>
        <c:crosses val="autoZero"/>
        <c:auto val="1"/>
        <c:lblOffset val="100"/>
        <c:baseTimeUnit val="months"/>
      </c:dateAx>
      <c:valAx>
        <c:axId val="4917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contango near month contract</a:t>
            </a:r>
          </a:p>
        </c:rich>
      </c:tx>
      <c:layout>
        <c:manualLayout>
          <c:xMode val="edge"/>
          <c:yMode val="edge"/>
          <c:x val="0.284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near!$I$1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near!$I$2:$I$249</c:f>
              <c:numCache>
                <c:formatCode>General</c:formatCode>
                <c:ptCount val="248"/>
                <c:pt idx="0">
                  <c:v>69.3</c:v>
                </c:pt>
                <c:pt idx="1">
                  <c:v>69.05</c:v>
                </c:pt>
                <c:pt idx="2">
                  <c:v>69.5</c:v>
                </c:pt>
                <c:pt idx="3">
                  <c:v>66</c:v>
                </c:pt>
                <c:pt idx="4">
                  <c:v>64.849999999999994</c:v>
                </c:pt>
                <c:pt idx="5">
                  <c:v>63.8</c:v>
                </c:pt>
                <c:pt idx="6">
                  <c:v>67.150000000000006</c:v>
                </c:pt>
                <c:pt idx="7">
                  <c:v>65.2</c:v>
                </c:pt>
                <c:pt idx="8">
                  <c:v>66.7</c:v>
                </c:pt>
                <c:pt idx="9">
                  <c:v>67.349999999999994</c:v>
                </c:pt>
                <c:pt idx="10">
                  <c:v>67.75</c:v>
                </c:pt>
                <c:pt idx="11">
                  <c:v>65.45</c:v>
                </c:pt>
                <c:pt idx="12">
                  <c:v>65.5</c:v>
                </c:pt>
                <c:pt idx="13">
                  <c:v>64.3</c:v>
                </c:pt>
                <c:pt idx="14">
                  <c:v>64.2</c:v>
                </c:pt>
                <c:pt idx="15">
                  <c:v>64.8</c:v>
                </c:pt>
                <c:pt idx="16">
                  <c:v>62.9</c:v>
                </c:pt>
                <c:pt idx="17">
                  <c:v>63.45</c:v>
                </c:pt>
                <c:pt idx="18">
                  <c:v>65.349999999999994</c:v>
                </c:pt>
                <c:pt idx="19">
                  <c:v>65.650000000000006</c:v>
                </c:pt>
                <c:pt idx="20">
                  <c:v>64.75</c:v>
                </c:pt>
                <c:pt idx="21">
                  <c:v>67.3</c:v>
                </c:pt>
                <c:pt idx="22">
                  <c:v>69.849999999999994</c:v>
                </c:pt>
                <c:pt idx="23">
                  <c:v>66.650000000000006</c:v>
                </c:pt>
                <c:pt idx="24">
                  <c:v>66.349999999999994</c:v>
                </c:pt>
                <c:pt idx="25">
                  <c:v>66.05</c:v>
                </c:pt>
                <c:pt idx="26">
                  <c:v>65.650000000000006</c:v>
                </c:pt>
                <c:pt idx="27">
                  <c:v>64.95</c:v>
                </c:pt>
                <c:pt idx="28">
                  <c:v>64.3</c:v>
                </c:pt>
                <c:pt idx="29">
                  <c:v>64.900000000000006</c:v>
                </c:pt>
                <c:pt idx="30">
                  <c:v>64.150000000000006</c:v>
                </c:pt>
                <c:pt idx="31">
                  <c:v>64.45</c:v>
                </c:pt>
                <c:pt idx="32">
                  <c:v>62.45</c:v>
                </c:pt>
                <c:pt idx="33">
                  <c:v>60.45</c:v>
                </c:pt>
                <c:pt idx="34">
                  <c:v>58.2</c:v>
                </c:pt>
                <c:pt idx="35">
                  <c:v>56.85</c:v>
                </c:pt>
                <c:pt idx="36">
                  <c:v>55.25</c:v>
                </c:pt>
                <c:pt idx="37">
                  <c:v>54.75</c:v>
                </c:pt>
                <c:pt idx="38">
                  <c:v>55.5</c:v>
                </c:pt>
                <c:pt idx="39">
                  <c:v>56.8</c:v>
                </c:pt>
                <c:pt idx="40">
                  <c:v>55.8</c:v>
                </c:pt>
                <c:pt idx="41">
                  <c:v>53.15</c:v>
                </c:pt>
                <c:pt idx="42">
                  <c:v>53.25</c:v>
                </c:pt>
                <c:pt idx="43">
                  <c:v>51.2</c:v>
                </c:pt>
                <c:pt idx="44">
                  <c:v>50.2</c:v>
                </c:pt>
                <c:pt idx="45">
                  <c:v>50.95</c:v>
                </c:pt>
                <c:pt idx="46">
                  <c:v>52.7</c:v>
                </c:pt>
                <c:pt idx="47">
                  <c:v>51.6</c:v>
                </c:pt>
                <c:pt idx="48">
                  <c:v>51.45</c:v>
                </c:pt>
                <c:pt idx="49">
                  <c:v>52.6</c:v>
                </c:pt>
                <c:pt idx="50">
                  <c:v>53.3</c:v>
                </c:pt>
                <c:pt idx="51">
                  <c:v>54.5</c:v>
                </c:pt>
                <c:pt idx="52">
                  <c:v>53.45</c:v>
                </c:pt>
                <c:pt idx="53">
                  <c:v>52.9</c:v>
                </c:pt>
                <c:pt idx="54">
                  <c:v>51.95</c:v>
                </c:pt>
                <c:pt idx="55">
                  <c:v>52.5</c:v>
                </c:pt>
                <c:pt idx="56">
                  <c:v>51.5</c:v>
                </c:pt>
                <c:pt idx="57">
                  <c:v>54.55</c:v>
                </c:pt>
                <c:pt idx="58">
                  <c:v>56.1</c:v>
                </c:pt>
                <c:pt idx="59">
                  <c:v>55.8</c:v>
                </c:pt>
                <c:pt idx="60">
                  <c:v>54.05</c:v>
                </c:pt>
                <c:pt idx="61">
                  <c:v>52.55</c:v>
                </c:pt>
                <c:pt idx="62">
                  <c:v>53.4</c:v>
                </c:pt>
                <c:pt idx="63">
                  <c:v>53.5</c:v>
                </c:pt>
                <c:pt idx="64">
                  <c:v>54.6</c:v>
                </c:pt>
                <c:pt idx="65">
                  <c:v>52.3</c:v>
                </c:pt>
                <c:pt idx="66">
                  <c:v>52.6</c:v>
                </c:pt>
                <c:pt idx="67">
                  <c:v>52.25</c:v>
                </c:pt>
                <c:pt idx="68">
                  <c:v>50.55</c:v>
                </c:pt>
                <c:pt idx="69">
                  <c:v>51.2</c:v>
                </c:pt>
                <c:pt idx="70">
                  <c:v>50.6</c:v>
                </c:pt>
                <c:pt idx="71">
                  <c:v>49.95</c:v>
                </c:pt>
                <c:pt idx="72">
                  <c:v>49.8</c:v>
                </c:pt>
                <c:pt idx="73">
                  <c:v>49.35</c:v>
                </c:pt>
                <c:pt idx="74">
                  <c:v>48.4</c:v>
                </c:pt>
                <c:pt idx="75">
                  <c:v>48.7</c:v>
                </c:pt>
                <c:pt idx="76">
                  <c:v>48.4</c:v>
                </c:pt>
                <c:pt idx="77">
                  <c:v>47.25</c:v>
                </c:pt>
                <c:pt idx="78">
                  <c:v>46.25</c:v>
                </c:pt>
                <c:pt idx="79">
                  <c:v>46.35</c:v>
                </c:pt>
                <c:pt idx="80">
                  <c:v>47.4</c:v>
                </c:pt>
                <c:pt idx="81">
                  <c:v>47</c:v>
                </c:pt>
                <c:pt idx="82">
                  <c:v>46.35</c:v>
                </c:pt>
                <c:pt idx="83">
                  <c:v>45.85</c:v>
                </c:pt>
                <c:pt idx="84">
                  <c:v>45.35</c:v>
                </c:pt>
                <c:pt idx="85">
                  <c:v>47.6</c:v>
                </c:pt>
                <c:pt idx="86">
                  <c:v>48.85</c:v>
                </c:pt>
                <c:pt idx="87">
                  <c:v>44.85</c:v>
                </c:pt>
                <c:pt idx="88">
                  <c:v>45</c:v>
                </c:pt>
                <c:pt idx="89">
                  <c:v>47.45</c:v>
                </c:pt>
                <c:pt idx="90">
                  <c:v>46.25</c:v>
                </c:pt>
                <c:pt idx="91">
                  <c:v>46.5</c:v>
                </c:pt>
                <c:pt idx="92">
                  <c:v>45.1</c:v>
                </c:pt>
                <c:pt idx="93">
                  <c:v>44.6</c:v>
                </c:pt>
                <c:pt idx="94">
                  <c:v>48.15</c:v>
                </c:pt>
                <c:pt idx="95">
                  <c:v>49.2</c:v>
                </c:pt>
                <c:pt idx="96">
                  <c:v>49.5</c:v>
                </c:pt>
                <c:pt idx="97">
                  <c:v>48.8</c:v>
                </c:pt>
                <c:pt idx="98">
                  <c:v>48.7</c:v>
                </c:pt>
                <c:pt idx="99">
                  <c:v>48.7</c:v>
                </c:pt>
                <c:pt idx="100">
                  <c:v>48.25</c:v>
                </c:pt>
                <c:pt idx="101">
                  <c:v>52.65</c:v>
                </c:pt>
                <c:pt idx="102">
                  <c:v>55.2</c:v>
                </c:pt>
                <c:pt idx="103">
                  <c:v>55.65</c:v>
                </c:pt>
                <c:pt idx="104">
                  <c:v>54.75</c:v>
                </c:pt>
                <c:pt idx="105">
                  <c:v>53.8</c:v>
                </c:pt>
                <c:pt idx="106">
                  <c:v>55.4</c:v>
                </c:pt>
                <c:pt idx="107">
                  <c:v>55.3</c:v>
                </c:pt>
                <c:pt idx="108">
                  <c:v>53</c:v>
                </c:pt>
                <c:pt idx="109">
                  <c:v>53.05</c:v>
                </c:pt>
                <c:pt idx="110">
                  <c:v>51.85</c:v>
                </c:pt>
                <c:pt idx="111">
                  <c:v>53.9</c:v>
                </c:pt>
                <c:pt idx="112">
                  <c:v>53.9</c:v>
                </c:pt>
                <c:pt idx="113">
                  <c:v>53.3</c:v>
                </c:pt>
                <c:pt idx="114">
                  <c:v>52</c:v>
                </c:pt>
                <c:pt idx="115">
                  <c:v>50.1</c:v>
                </c:pt>
                <c:pt idx="116">
                  <c:v>50.85</c:v>
                </c:pt>
                <c:pt idx="117">
                  <c:v>50.35</c:v>
                </c:pt>
                <c:pt idx="118">
                  <c:v>50.7</c:v>
                </c:pt>
                <c:pt idx="119">
                  <c:v>54.15</c:v>
                </c:pt>
                <c:pt idx="120">
                  <c:v>56.55</c:v>
                </c:pt>
                <c:pt idx="121">
                  <c:v>57.9</c:v>
                </c:pt>
                <c:pt idx="122">
                  <c:v>58.45</c:v>
                </c:pt>
                <c:pt idx="123">
                  <c:v>59.7</c:v>
                </c:pt>
                <c:pt idx="124">
                  <c:v>59.25</c:v>
                </c:pt>
                <c:pt idx="125">
                  <c:v>59.3</c:v>
                </c:pt>
                <c:pt idx="126">
                  <c:v>58.3</c:v>
                </c:pt>
                <c:pt idx="127">
                  <c:v>57.1</c:v>
                </c:pt>
                <c:pt idx="128">
                  <c:v>57.4</c:v>
                </c:pt>
                <c:pt idx="129">
                  <c:v>59.1</c:v>
                </c:pt>
                <c:pt idx="130">
                  <c:v>58.85</c:v>
                </c:pt>
                <c:pt idx="131">
                  <c:v>57.35</c:v>
                </c:pt>
                <c:pt idx="132">
                  <c:v>56.55</c:v>
                </c:pt>
                <c:pt idx="133">
                  <c:v>54.75</c:v>
                </c:pt>
                <c:pt idx="134">
                  <c:v>56.4</c:v>
                </c:pt>
                <c:pt idx="135">
                  <c:v>56.45</c:v>
                </c:pt>
                <c:pt idx="136">
                  <c:v>57.15</c:v>
                </c:pt>
                <c:pt idx="137">
                  <c:v>56.25</c:v>
                </c:pt>
                <c:pt idx="138">
                  <c:v>56.7</c:v>
                </c:pt>
                <c:pt idx="139">
                  <c:v>57.35</c:v>
                </c:pt>
                <c:pt idx="140">
                  <c:v>55.45</c:v>
                </c:pt>
                <c:pt idx="141">
                  <c:v>53.35</c:v>
                </c:pt>
                <c:pt idx="142">
                  <c:v>53.3</c:v>
                </c:pt>
                <c:pt idx="143">
                  <c:v>52.45</c:v>
                </c:pt>
                <c:pt idx="144">
                  <c:v>52.8</c:v>
                </c:pt>
                <c:pt idx="145">
                  <c:v>50.95</c:v>
                </c:pt>
                <c:pt idx="146">
                  <c:v>47.95</c:v>
                </c:pt>
                <c:pt idx="147">
                  <c:v>46.25</c:v>
                </c:pt>
                <c:pt idx="148">
                  <c:v>48.1</c:v>
                </c:pt>
                <c:pt idx="149">
                  <c:v>47.8</c:v>
                </c:pt>
                <c:pt idx="150">
                  <c:v>51.65</c:v>
                </c:pt>
                <c:pt idx="151">
                  <c:v>50.65</c:v>
                </c:pt>
                <c:pt idx="152">
                  <c:v>51</c:v>
                </c:pt>
                <c:pt idx="153">
                  <c:v>49.1</c:v>
                </c:pt>
                <c:pt idx="154">
                  <c:v>51.85</c:v>
                </c:pt>
                <c:pt idx="155">
                  <c:v>53.65</c:v>
                </c:pt>
                <c:pt idx="156">
                  <c:v>53.25</c:v>
                </c:pt>
                <c:pt idx="157">
                  <c:v>51.3</c:v>
                </c:pt>
                <c:pt idx="158">
                  <c:v>50.55</c:v>
                </c:pt>
                <c:pt idx="159">
                  <c:v>50.3</c:v>
                </c:pt>
                <c:pt idx="160">
                  <c:v>51.45</c:v>
                </c:pt>
                <c:pt idx="161">
                  <c:v>50.85</c:v>
                </c:pt>
                <c:pt idx="162">
                  <c:v>48.8</c:v>
                </c:pt>
                <c:pt idx="163">
                  <c:v>48.45</c:v>
                </c:pt>
                <c:pt idx="164">
                  <c:v>48.45</c:v>
                </c:pt>
                <c:pt idx="165">
                  <c:v>49.85</c:v>
                </c:pt>
                <c:pt idx="166">
                  <c:v>50.45</c:v>
                </c:pt>
                <c:pt idx="167">
                  <c:v>51.65</c:v>
                </c:pt>
                <c:pt idx="168">
                  <c:v>50.5</c:v>
                </c:pt>
                <c:pt idx="169">
                  <c:v>47.75</c:v>
                </c:pt>
                <c:pt idx="170">
                  <c:v>47.7</c:v>
                </c:pt>
                <c:pt idx="171">
                  <c:v>47.85</c:v>
                </c:pt>
                <c:pt idx="172">
                  <c:v>49.75</c:v>
                </c:pt>
                <c:pt idx="173">
                  <c:v>50.15</c:v>
                </c:pt>
                <c:pt idx="174">
                  <c:v>49.2</c:v>
                </c:pt>
                <c:pt idx="175">
                  <c:v>50.5</c:v>
                </c:pt>
                <c:pt idx="176">
                  <c:v>52.7</c:v>
                </c:pt>
                <c:pt idx="177">
                  <c:v>52.2</c:v>
                </c:pt>
                <c:pt idx="178">
                  <c:v>50.95</c:v>
                </c:pt>
                <c:pt idx="179">
                  <c:v>51.35</c:v>
                </c:pt>
                <c:pt idx="180">
                  <c:v>51.4</c:v>
                </c:pt>
                <c:pt idx="181">
                  <c:v>51.85</c:v>
                </c:pt>
                <c:pt idx="182">
                  <c:v>52.1</c:v>
                </c:pt>
                <c:pt idx="183">
                  <c:v>48.45</c:v>
                </c:pt>
                <c:pt idx="184">
                  <c:v>46.5</c:v>
                </c:pt>
                <c:pt idx="185">
                  <c:v>47</c:v>
                </c:pt>
                <c:pt idx="186">
                  <c:v>45.95</c:v>
                </c:pt>
                <c:pt idx="187">
                  <c:v>46.95</c:v>
                </c:pt>
                <c:pt idx="188">
                  <c:v>47.4</c:v>
                </c:pt>
                <c:pt idx="189">
                  <c:v>46.7</c:v>
                </c:pt>
                <c:pt idx="190">
                  <c:v>47.4</c:v>
                </c:pt>
                <c:pt idx="191">
                  <c:v>47.3</c:v>
                </c:pt>
                <c:pt idx="192">
                  <c:v>45.7</c:v>
                </c:pt>
                <c:pt idx="193">
                  <c:v>44.7</c:v>
                </c:pt>
                <c:pt idx="194">
                  <c:v>46.35</c:v>
                </c:pt>
                <c:pt idx="195">
                  <c:v>46.05</c:v>
                </c:pt>
                <c:pt idx="196">
                  <c:v>43.65</c:v>
                </c:pt>
                <c:pt idx="197">
                  <c:v>43.15</c:v>
                </c:pt>
                <c:pt idx="198">
                  <c:v>45</c:v>
                </c:pt>
                <c:pt idx="199">
                  <c:v>43.9</c:v>
                </c:pt>
                <c:pt idx="200">
                  <c:v>41.25</c:v>
                </c:pt>
                <c:pt idx="201">
                  <c:v>42.6</c:v>
                </c:pt>
                <c:pt idx="202">
                  <c:v>41.8</c:v>
                </c:pt>
                <c:pt idx="203">
                  <c:v>40.75</c:v>
                </c:pt>
                <c:pt idx="204">
                  <c:v>39.65</c:v>
                </c:pt>
                <c:pt idx="205">
                  <c:v>40.25</c:v>
                </c:pt>
                <c:pt idx="206">
                  <c:v>38.700000000000003</c:v>
                </c:pt>
                <c:pt idx="207">
                  <c:v>38.6</c:v>
                </c:pt>
                <c:pt idx="208">
                  <c:v>38.450000000000003</c:v>
                </c:pt>
                <c:pt idx="209">
                  <c:v>36</c:v>
                </c:pt>
                <c:pt idx="210">
                  <c:v>36.549999999999997</c:v>
                </c:pt>
                <c:pt idx="211">
                  <c:v>35.85</c:v>
                </c:pt>
                <c:pt idx="212">
                  <c:v>35.6</c:v>
                </c:pt>
                <c:pt idx="213">
                  <c:v>34.200000000000003</c:v>
                </c:pt>
                <c:pt idx="214">
                  <c:v>31.35</c:v>
                </c:pt>
                <c:pt idx="215">
                  <c:v>30</c:v>
                </c:pt>
                <c:pt idx="216">
                  <c:v>31.45</c:v>
                </c:pt>
                <c:pt idx="217">
                  <c:v>31.9</c:v>
                </c:pt>
                <c:pt idx="218">
                  <c:v>32.799999999999997</c:v>
                </c:pt>
                <c:pt idx="219">
                  <c:v>31</c:v>
                </c:pt>
                <c:pt idx="220">
                  <c:v>31.3</c:v>
                </c:pt>
                <c:pt idx="221">
                  <c:v>31.35</c:v>
                </c:pt>
                <c:pt idx="222">
                  <c:v>30.55</c:v>
                </c:pt>
                <c:pt idx="223">
                  <c:v>32.35</c:v>
                </c:pt>
                <c:pt idx="224">
                  <c:v>32.6</c:v>
                </c:pt>
                <c:pt idx="225">
                  <c:v>33.15</c:v>
                </c:pt>
                <c:pt idx="226">
                  <c:v>33</c:v>
                </c:pt>
                <c:pt idx="227">
                  <c:v>34.15</c:v>
                </c:pt>
                <c:pt idx="228">
                  <c:v>33.75</c:v>
                </c:pt>
                <c:pt idx="229">
                  <c:v>33.950000000000003</c:v>
                </c:pt>
                <c:pt idx="230">
                  <c:v>33.35</c:v>
                </c:pt>
                <c:pt idx="231">
                  <c:v>33.35</c:v>
                </c:pt>
                <c:pt idx="232">
                  <c:v>33.4</c:v>
                </c:pt>
                <c:pt idx="233">
                  <c:v>31.9</c:v>
                </c:pt>
                <c:pt idx="234">
                  <c:v>34.5</c:v>
                </c:pt>
                <c:pt idx="235">
                  <c:v>34.950000000000003</c:v>
                </c:pt>
                <c:pt idx="236">
                  <c:v>34.4</c:v>
                </c:pt>
                <c:pt idx="237">
                  <c:v>32.85</c:v>
                </c:pt>
                <c:pt idx="238">
                  <c:v>34.25</c:v>
                </c:pt>
                <c:pt idx="239">
                  <c:v>33.200000000000003</c:v>
                </c:pt>
                <c:pt idx="240">
                  <c:v>33.549999999999997</c:v>
                </c:pt>
                <c:pt idx="243" formatCode="0.000">
                  <c:v>50.43583333333337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42E8-BB19-4047E2A5C461}"/>
            </c:ext>
          </c:extLst>
        </c:ser>
        <c:ser>
          <c:idx val="1"/>
          <c:order val="1"/>
          <c:tx>
            <c:strRef>
              <c:f>near!$N$1</c:f>
              <c:strCache>
                <c:ptCount val="1"/>
                <c:pt idx="0">
                  <c:v>Underlying Value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near!$N$2:$N$249</c:f>
              <c:numCache>
                <c:formatCode>General</c:formatCode>
                <c:ptCount val="248"/>
                <c:pt idx="0">
                  <c:v>69</c:v>
                </c:pt>
                <c:pt idx="1">
                  <c:v>68.95</c:v>
                </c:pt>
                <c:pt idx="2">
                  <c:v>69.25</c:v>
                </c:pt>
                <c:pt idx="3">
                  <c:v>65.900000000000006</c:v>
                </c:pt>
                <c:pt idx="4">
                  <c:v>64.5</c:v>
                </c:pt>
                <c:pt idx="5">
                  <c:v>63.55</c:v>
                </c:pt>
                <c:pt idx="6">
                  <c:v>66.8</c:v>
                </c:pt>
                <c:pt idx="7">
                  <c:v>64.900000000000006</c:v>
                </c:pt>
                <c:pt idx="8">
                  <c:v>66.55</c:v>
                </c:pt>
                <c:pt idx="9">
                  <c:v>67.05</c:v>
                </c:pt>
                <c:pt idx="10">
                  <c:v>67.55</c:v>
                </c:pt>
                <c:pt idx="11">
                  <c:v>65.349999999999994</c:v>
                </c:pt>
                <c:pt idx="12">
                  <c:v>65.400000000000006</c:v>
                </c:pt>
                <c:pt idx="13">
                  <c:v>64.349999999999994</c:v>
                </c:pt>
                <c:pt idx="14">
                  <c:v>64.150000000000006</c:v>
                </c:pt>
                <c:pt idx="15">
                  <c:v>64.849999999999994</c:v>
                </c:pt>
                <c:pt idx="16">
                  <c:v>62.9</c:v>
                </c:pt>
                <c:pt idx="17">
                  <c:v>63.2</c:v>
                </c:pt>
                <c:pt idx="18">
                  <c:v>64.95</c:v>
                </c:pt>
                <c:pt idx="19">
                  <c:v>65.349999999999994</c:v>
                </c:pt>
                <c:pt idx="20">
                  <c:v>64.45</c:v>
                </c:pt>
                <c:pt idx="21">
                  <c:v>67.150000000000006</c:v>
                </c:pt>
                <c:pt idx="22">
                  <c:v>69.55</c:v>
                </c:pt>
                <c:pt idx="23">
                  <c:v>66.5</c:v>
                </c:pt>
                <c:pt idx="24">
                  <c:v>66.2</c:v>
                </c:pt>
                <c:pt idx="25">
                  <c:v>65.900000000000006</c:v>
                </c:pt>
                <c:pt idx="26">
                  <c:v>65.7</c:v>
                </c:pt>
                <c:pt idx="27">
                  <c:v>64.75</c:v>
                </c:pt>
                <c:pt idx="28">
                  <c:v>64.150000000000006</c:v>
                </c:pt>
                <c:pt idx="29">
                  <c:v>64.650000000000006</c:v>
                </c:pt>
                <c:pt idx="30">
                  <c:v>64.099999999999994</c:v>
                </c:pt>
                <c:pt idx="31">
                  <c:v>64.3</c:v>
                </c:pt>
                <c:pt idx="32">
                  <c:v>62.4</c:v>
                </c:pt>
                <c:pt idx="33">
                  <c:v>60.5</c:v>
                </c:pt>
                <c:pt idx="34">
                  <c:v>58.05</c:v>
                </c:pt>
                <c:pt idx="35">
                  <c:v>56.8</c:v>
                </c:pt>
                <c:pt idx="36">
                  <c:v>55.4</c:v>
                </c:pt>
                <c:pt idx="37">
                  <c:v>54.75</c:v>
                </c:pt>
                <c:pt idx="38">
                  <c:v>55.3</c:v>
                </c:pt>
                <c:pt idx="39">
                  <c:v>56.7</c:v>
                </c:pt>
                <c:pt idx="40">
                  <c:v>55.6</c:v>
                </c:pt>
                <c:pt idx="41">
                  <c:v>53.05</c:v>
                </c:pt>
                <c:pt idx="42">
                  <c:v>53.05</c:v>
                </c:pt>
                <c:pt idx="43">
                  <c:v>51</c:v>
                </c:pt>
                <c:pt idx="44">
                  <c:v>50.05</c:v>
                </c:pt>
                <c:pt idx="45">
                  <c:v>50.7</c:v>
                </c:pt>
                <c:pt idx="46">
                  <c:v>52.35</c:v>
                </c:pt>
                <c:pt idx="47">
                  <c:v>51.35</c:v>
                </c:pt>
                <c:pt idx="48">
                  <c:v>51.25</c:v>
                </c:pt>
                <c:pt idx="49">
                  <c:v>52.4</c:v>
                </c:pt>
                <c:pt idx="50">
                  <c:v>53.15</c:v>
                </c:pt>
                <c:pt idx="51">
                  <c:v>54.5</c:v>
                </c:pt>
                <c:pt idx="52">
                  <c:v>53.4</c:v>
                </c:pt>
                <c:pt idx="53">
                  <c:v>52.9</c:v>
                </c:pt>
                <c:pt idx="54">
                  <c:v>51.95</c:v>
                </c:pt>
                <c:pt idx="55">
                  <c:v>52.55</c:v>
                </c:pt>
                <c:pt idx="56">
                  <c:v>51.5</c:v>
                </c:pt>
                <c:pt idx="57">
                  <c:v>54.65</c:v>
                </c:pt>
                <c:pt idx="58">
                  <c:v>56.35</c:v>
                </c:pt>
                <c:pt idx="59">
                  <c:v>55.75</c:v>
                </c:pt>
                <c:pt idx="60">
                  <c:v>54</c:v>
                </c:pt>
                <c:pt idx="61">
                  <c:v>52.45</c:v>
                </c:pt>
                <c:pt idx="62">
                  <c:v>53.15</c:v>
                </c:pt>
                <c:pt idx="63">
                  <c:v>53.4</c:v>
                </c:pt>
                <c:pt idx="64">
                  <c:v>54.35</c:v>
                </c:pt>
                <c:pt idx="65">
                  <c:v>52.25</c:v>
                </c:pt>
                <c:pt idx="66">
                  <c:v>52.45</c:v>
                </c:pt>
                <c:pt idx="67">
                  <c:v>52.2</c:v>
                </c:pt>
                <c:pt idx="68">
                  <c:v>50.55</c:v>
                </c:pt>
                <c:pt idx="69">
                  <c:v>51.05</c:v>
                </c:pt>
                <c:pt idx="70">
                  <c:v>50.4</c:v>
                </c:pt>
                <c:pt idx="71">
                  <c:v>50.4</c:v>
                </c:pt>
                <c:pt idx="72">
                  <c:v>49.7</c:v>
                </c:pt>
                <c:pt idx="73">
                  <c:v>49.35</c:v>
                </c:pt>
                <c:pt idx="74">
                  <c:v>48.25</c:v>
                </c:pt>
                <c:pt idx="75">
                  <c:v>48.55</c:v>
                </c:pt>
                <c:pt idx="76">
                  <c:v>48.25</c:v>
                </c:pt>
                <c:pt idx="77">
                  <c:v>47.25</c:v>
                </c:pt>
                <c:pt idx="78">
                  <c:v>46.15</c:v>
                </c:pt>
                <c:pt idx="79">
                  <c:v>46.2</c:v>
                </c:pt>
                <c:pt idx="80">
                  <c:v>47.3</c:v>
                </c:pt>
                <c:pt idx="81">
                  <c:v>47</c:v>
                </c:pt>
                <c:pt idx="82">
                  <c:v>46.25</c:v>
                </c:pt>
                <c:pt idx="83">
                  <c:v>45.75</c:v>
                </c:pt>
                <c:pt idx="84">
                  <c:v>45.35</c:v>
                </c:pt>
                <c:pt idx="85">
                  <c:v>47.3</c:v>
                </c:pt>
                <c:pt idx="86">
                  <c:v>48.65</c:v>
                </c:pt>
                <c:pt idx="87">
                  <c:v>44.85</c:v>
                </c:pt>
                <c:pt idx="88">
                  <c:v>44.8</c:v>
                </c:pt>
                <c:pt idx="89">
                  <c:v>47.3</c:v>
                </c:pt>
                <c:pt idx="90">
                  <c:v>46</c:v>
                </c:pt>
                <c:pt idx="91">
                  <c:v>46.25</c:v>
                </c:pt>
                <c:pt idx="92">
                  <c:v>44.9</c:v>
                </c:pt>
                <c:pt idx="93">
                  <c:v>44.45</c:v>
                </c:pt>
                <c:pt idx="94">
                  <c:v>47.9</c:v>
                </c:pt>
                <c:pt idx="95">
                  <c:v>49</c:v>
                </c:pt>
                <c:pt idx="96">
                  <c:v>49.25</c:v>
                </c:pt>
                <c:pt idx="97">
                  <c:v>48.6</c:v>
                </c:pt>
                <c:pt idx="98">
                  <c:v>48.55</c:v>
                </c:pt>
                <c:pt idx="99">
                  <c:v>48.5</c:v>
                </c:pt>
                <c:pt idx="100">
                  <c:v>48.25</c:v>
                </c:pt>
                <c:pt idx="101">
                  <c:v>52.35</c:v>
                </c:pt>
                <c:pt idx="102">
                  <c:v>55.05</c:v>
                </c:pt>
                <c:pt idx="103">
                  <c:v>55.45</c:v>
                </c:pt>
                <c:pt idx="104">
                  <c:v>54.4</c:v>
                </c:pt>
                <c:pt idx="105">
                  <c:v>53.5</c:v>
                </c:pt>
                <c:pt idx="106">
                  <c:v>55.05</c:v>
                </c:pt>
                <c:pt idx="107">
                  <c:v>55</c:v>
                </c:pt>
                <c:pt idx="108">
                  <c:v>52.65</c:v>
                </c:pt>
                <c:pt idx="109">
                  <c:v>52.7</c:v>
                </c:pt>
                <c:pt idx="110">
                  <c:v>51.55</c:v>
                </c:pt>
                <c:pt idx="111">
                  <c:v>53.5</c:v>
                </c:pt>
                <c:pt idx="112">
                  <c:v>53.6</c:v>
                </c:pt>
                <c:pt idx="113">
                  <c:v>53.05</c:v>
                </c:pt>
                <c:pt idx="114">
                  <c:v>51.8</c:v>
                </c:pt>
                <c:pt idx="115">
                  <c:v>49.95</c:v>
                </c:pt>
                <c:pt idx="116">
                  <c:v>50.65</c:v>
                </c:pt>
                <c:pt idx="117">
                  <c:v>50.25</c:v>
                </c:pt>
                <c:pt idx="118">
                  <c:v>50.7</c:v>
                </c:pt>
                <c:pt idx="119">
                  <c:v>53.75</c:v>
                </c:pt>
                <c:pt idx="120">
                  <c:v>56.15</c:v>
                </c:pt>
                <c:pt idx="121">
                  <c:v>57.55</c:v>
                </c:pt>
                <c:pt idx="122">
                  <c:v>58.15</c:v>
                </c:pt>
                <c:pt idx="123">
                  <c:v>59.25</c:v>
                </c:pt>
                <c:pt idx="124">
                  <c:v>59</c:v>
                </c:pt>
                <c:pt idx="125">
                  <c:v>58.85</c:v>
                </c:pt>
                <c:pt idx="126">
                  <c:v>57.95</c:v>
                </c:pt>
                <c:pt idx="127">
                  <c:v>56.75</c:v>
                </c:pt>
                <c:pt idx="128">
                  <c:v>57</c:v>
                </c:pt>
                <c:pt idx="129">
                  <c:v>58.9</c:v>
                </c:pt>
                <c:pt idx="130">
                  <c:v>58.7</c:v>
                </c:pt>
                <c:pt idx="131">
                  <c:v>57.35</c:v>
                </c:pt>
                <c:pt idx="132">
                  <c:v>56.6</c:v>
                </c:pt>
                <c:pt idx="133">
                  <c:v>54.65</c:v>
                </c:pt>
                <c:pt idx="134">
                  <c:v>56.45</c:v>
                </c:pt>
                <c:pt idx="135">
                  <c:v>56.45</c:v>
                </c:pt>
                <c:pt idx="136">
                  <c:v>56.7</c:v>
                </c:pt>
                <c:pt idx="137">
                  <c:v>55.8</c:v>
                </c:pt>
                <c:pt idx="138">
                  <c:v>56.25</c:v>
                </c:pt>
                <c:pt idx="139">
                  <c:v>56.95</c:v>
                </c:pt>
                <c:pt idx="140">
                  <c:v>55.05</c:v>
                </c:pt>
                <c:pt idx="141">
                  <c:v>53</c:v>
                </c:pt>
                <c:pt idx="142">
                  <c:v>52.85</c:v>
                </c:pt>
                <c:pt idx="143">
                  <c:v>52.15</c:v>
                </c:pt>
                <c:pt idx="144">
                  <c:v>52.5</c:v>
                </c:pt>
                <c:pt idx="145">
                  <c:v>50.75</c:v>
                </c:pt>
                <c:pt idx="146">
                  <c:v>47.75</c:v>
                </c:pt>
                <c:pt idx="147">
                  <c:v>46.2</c:v>
                </c:pt>
                <c:pt idx="148">
                  <c:v>48</c:v>
                </c:pt>
                <c:pt idx="149">
                  <c:v>47.65</c:v>
                </c:pt>
                <c:pt idx="150">
                  <c:v>51.45</c:v>
                </c:pt>
                <c:pt idx="151">
                  <c:v>50.4</c:v>
                </c:pt>
                <c:pt idx="152">
                  <c:v>50.85</c:v>
                </c:pt>
                <c:pt idx="153">
                  <c:v>49.05</c:v>
                </c:pt>
                <c:pt idx="154">
                  <c:v>51.65</c:v>
                </c:pt>
                <c:pt idx="155">
                  <c:v>53.6</c:v>
                </c:pt>
                <c:pt idx="156">
                  <c:v>53.25</c:v>
                </c:pt>
                <c:pt idx="157">
                  <c:v>51.35</c:v>
                </c:pt>
                <c:pt idx="158">
                  <c:v>50.55</c:v>
                </c:pt>
                <c:pt idx="159">
                  <c:v>50.15</c:v>
                </c:pt>
                <c:pt idx="160">
                  <c:v>51.25</c:v>
                </c:pt>
                <c:pt idx="161">
                  <c:v>50.5</c:v>
                </c:pt>
                <c:pt idx="162">
                  <c:v>48.7</c:v>
                </c:pt>
                <c:pt idx="163">
                  <c:v>48.3</c:v>
                </c:pt>
                <c:pt idx="164">
                  <c:v>48.2</c:v>
                </c:pt>
                <c:pt idx="165">
                  <c:v>49.6</c:v>
                </c:pt>
                <c:pt idx="166">
                  <c:v>50.35</c:v>
                </c:pt>
                <c:pt idx="167">
                  <c:v>51.45</c:v>
                </c:pt>
                <c:pt idx="168">
                  <c:v>50.4</c:v>
                </c:pt>
                <c:pt idx="169">
                  <c:v>47.7</c:v>
                </c:pt>
                <c:pt idx="170">
                  <c:v>47.65</c:v>
                </c:pt>
                <c:pt idx="171">
                  <c:v>47.75</c:v>
                </c:pt>
                <c:pt idx="172">
                  <c:v>49.6</c:v>
                </c:pt>
                <c:pt idx="173">
                  <c:v>50.05</c:v>
                </c:pt>
                <c:pt idx="174">
                  <c:v>49.15</c:v>
                </c:pt>
                <c:pt idx="175">
                  <c:v>50.35</c:v>
                </c:pt>
                <c:pt idx="176">
                  <c:v>52.55</c:v>
                </c:pt>
                <c:pt idx="177">
                  <c:v>52.2</c:v>
                </c:pt>
                <c:pt idx="178">
                  <c:v>50.75</c:v>
                </c:pt>
                <c:pt idx="179">
                  <c:v>51.1</c:v>
                </c:pt>
                <c:pt idx="180">
                  <c:v>51.25</c:v>
                </c:pt>
                <c:pt idx="181">
                  <c:v>51.7</c:v>
                </c:pt>
                <c:pt idx="182">
                  <c:v>51.9</c:v>
                </c:pt>
                <c:pt idx="183">
                  <c:v>48.35</c:v>
                </c:pt>
                <c:pt idx="184">
                  <c:v>46.3</c:v>
                </c:pt>
                <c:pt idx="185">
                  <c:v>46.9</c:v>
                </c:pt>
                <c:pt idx="186">
                  <c:v>45.8</c:v>
                </c:pt>
                <c:pt idx="187">
                  <c:v>46.75</c:v>
                </c:pt>
                <c:pt idx="188">
                  <c:v>47.2</c:v>
                </c:pt>
                <c:pt idx="189">
                  <c:v>46.6</c:v>
                </c:pt>
                <c:pt idx="190">
                  <c:v>47.25</c:v>
                </c:pt>
                <c:pt idx="191">
                  <c:v>47.15</c:v>
                </c:pt>
                <c:pt idx="192">
                  <c:v>45.55</c:v>
                </c:pt>
                <c:pt idx="193">
                  <c:v>44.6</c:v>
                </c:pt>
                <c:pt idx="194">
                  <c:v>46.25</c:v>
                </c:pt>
                <c:pt idx="195">
                  <c:v>46.05</c:v>
                </c:pt>
                <c:pt idx="196">
                  <c:v>43.6</c:v>
                </c:pt>
                <c:pt idx="197">
                  <c:v>43.15</c:v>
                </c:pt>
                <c:pt idx="198">
                  <c:v>45.2</c:v>
                </c:pt>
                <c:pt idx="199">
                  <c:v>44.2</c:v>
                </c:pt>
                <c:pt idx="200">
                  <c:v>41.6</c:v>
                </c:pt>
                <c:pt idx="201">
                  <c:v>42.75</c:v>
                </c:pt>
                <c:pt idx="202">
                  <c:v>42.1</c:v>
                </c:pt>
                <c:pt idx="203">
                  <c:v>40.9</c:v>
                </c:pt>
                <c:pt idx="204">
                  <c:v>39.9</c:v>
                </c:pt>
                <c:pt idx="205">
                  <c:v>40.549999999999997</c:v>
                </c:pt>
                <c:pt idx="206">
                  <c:v>39.049999999999997</c:v>
                </c:pt>
                <c:pt idx="207">
                  <c:v>38.85</c:v>
                </c:pt>
                <c:pt idx="208">
                  <c:v>38.799999999999997</c:v>
                </c:pt>
                <c:pt idx="209">
                  <c:v>36.450000000000003</c:v>
                </c:pt>
                <c:pt idx="210">
                  <c:v>37</c:v>
                </c:pt>
                <c:pt idx="211">
                  <c:v>36.200000000000003</c:v>
                </c:pt>
                <c:pt idx="212">
                  <c:v>36.049999999999997</c:v>
                </c:pt>
                <c:pt idx="213">
                  <c:v>34.65</c:v>
                </c:pt>
                <c:pt idx="214">
                  <c:v>31.85</c:v>
                </c:pt>
                <c:pt idx="215">
                  <c:v>30.05</c:v>
                </c:pt>
                <c:pt idx="216">
                  <c:v>31.35</c:v>
                </c:pt>
                <c:pt idx="217">
                  <c:v>31.9</c:v>
                </c:pt>
                <c:pt idx="218">
                  <c:v>31.9</c:v>
                </c:pt>
                <c:pt idx="219">
                  <c:v>31.1</c:v>
                </c:pt>
                <c:pt idx="220">
                  <c:v>31.3</c:v>
                </c:pt>
                <c:pt idx="221">
                  <c:v>31.2</c:v>
                </c:pt>
                <c:pt idx="222">
                  <c:v>30.45</c:v>
                </c:pt>
                <c:pt idx="223">
                  <c:v>32.25</c:v>
                </c:pt>
                <c:pt idx="224">
                  <c:v>32.450000000000003</c:v>
                </c:pt>
                <c:pt idx="225">
                  <c:v>33</c:v>
                </c:pt>
                <c:pt idx="226">
                  <c:v>32.9</c:v>
                </c:pt>
                <c:pt idx="227">
                  <c:v>34.1</c:v>
                </c:pt>
                <c:pt idx="228">
                  <c:v>33.75</c:v>
                </c:pt>
                <c:pt idx="229">
                  <c:v>33.799999999999997</c:v>
                </c:pt>
                <c:pt idx="230">
                  <c:v>33.35</c:v>
                </c:pt>
                <c:pt idx="231">
                  <c:v>33.4</c:v>
                </c:pt>
                <c:pt idx="232">
                  <c:v>33.4</c:v>
                </c:pt>
                <c:pt idx="233">
                  <c:v>31.85</c:v>
                </c:pt>
                <c:pt idx="234">
                  <c:v>34.4</c:v>
                </c:pt>
                <c:pt idx="235">
                  <c:v>34.9</c:v>
                </c:pt>
                <c:pt idx="236">
                  <c:v>34.35</c:v>
                </c:pt>
                <c:pt idx="237">
                  <c:v>32.85</c:v>
                </c:pt>
                <c:pt idx="238">
                  <c:v>34.25</c:v>
                </c:pt>
                <c:pt idx="239">
                  <c:v>33.049999999999997</c:v>
                </c:pt>
                <c:pt idx="240">
                  <c:v>33.450000000000003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1-42E8-BB19-4047E2A5C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991167"/>
        <c:axId val="1039007167"/>
      </c:lineChart>
      <c:catAx>
        <c:axId val="90999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07167"/>
        <c:crosses val="autoZero"/>
        <c:auto val="1"/>
        <c:lblAlgn val="ctr"/>
        <c:lblOffset val="100"/>
        <c:noMultiLvlLbl val="0"/>
      </c:catAx>
      <c:valAx>
        <c:axId val="10390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9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adjusted returns% vs Date(weekly 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 weekly'!$R$1:$R$2</c:f>
              <c:strCache>
                <c:ptCount val="2"/>
                <c:pt idx="0">
                  <c:v>risk adj.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'near weekly'!$B$3:$B$53</c:f>
              <c:numCache>
                <c:formatCode>m/d/yyyy</c:formatCode>
                <c:ptCount val="51"/>
                <c:pt idx="0">
                  <c:v>43388</c:v>
                </c:pt>
                <c:pt idx="1">
                  <c:v>43395</c:v>
                </c:pt>
                <c:pt idx="2">
                  <c:v>43402</c:v>
                </c:pt>
                <c:pt idx="3">
                  <c:v>43409</c:v>
                </c:pt>
                <c:pt idx="4">
                  <c:v>43416</c:v>
                </c:pt>
                <c:pt idx="5">
                  <c:v>43423</c:v>
                </c:pt>
                <c:pt idx="6">
                  <c:v>43430</c:v>
                </c:pt>
                <c:pt idx="7">
                  <c:v>43437</c:v>
                </c:pt>
                <c:pt idx="8">
                  <c:v>43444</c:v>
                </c:pt>
                <c:pt idx="9">
                  <c:v>43451</c:v>
                </c:pt>
                <c:pt idx="10">
                  <c:v>43458</c:v>
                </c:pt>
                <c:pt idx="11">
                  <c:v>43465</c:v>
                </c:pt>
                <c:pt idx="12">
                  <c:v>43472</c:v>
                </c:pt>
                <c:pt idx="13">
                  <c:v>43479</c:v>
                </c:pt>
                <c:pt idx="14">
                  <c:v>43486</c:v>
                </c:pt>
                <c:pt idx="15">
                  <c:v>43493</c:v>
                </c:pt>
                <c:pt idx="16">
                  <c:v>43500</c:v>
                </c:pt>
                <c:pt idx="17">
                  <c:v>43507</c:v>
                </c:pt>
                <c:pt idx="18">
                  <c:v>43514</c:v>
                </c:pt>
                <c:pt idx="19">
                  <c:v>43521</c:v>
                </c:pt>
                <c:pt idx="20">
                  <c:v>43529</c:v>
                </c:pt>
                <c:pt idx="21">
                  <c:v>43535</c:v>
                </c:pt>
                <c:pt idx="22">
                  <c:v>43542</c:v>
                </c:pt>
                <c:pt idx="23">
                  <c:v>43549</c:v>
                </c:pt>
                <c:pt idx="24">
                  <c:v>43556</c:v>
                </c:pt>
                <c:pt idx="25">
                  <c:v>43563</c:v>
                </c:pt>
                <c:pt idx="26">
                  <c:v>43570</c:v>
                </c:pt>
                <c:pt idx="27">
                  <c:v>43577</c:v>
                </c:pt>
                <c:pt idx="28">
                  <c:v>43585</c:v>
                </c:pt>
                <c:pt idx="29">
                  <c:v>43591</c:v>
                </c:pt>
                <c:pt idx="30">
                  <c:v>43598</c:v>
                </c:pt>
                <c:pt idx="31">
                  <c:v>43605</c:v>
                </c:pt>
                <c:pt idx="32">
                  <c:v>43612</c:v>
                </c:pt>
                <c:pt idx="33">
                  <c:v>43619</c:v>
                </c:pt>
                <c:pt idx="34">
                  <c:v>43626</c:v>
                </c:pt>
                <c:pt idx="35">
                  <c:v>43633</c:v>
                </c:pt>
                <c:pt idx="36">
                  <c:v>43640</c:v>
                </c:pt>
                <c:pt idx="37">
                  <c:v>43647</c:v>
                </c:pt>
                <c:pt idx="38">
                  <c:v>43654</c:v>
                </c:pt>
                <c:pt idx="39">
                  <c:v>43661</c:v>
                </c:pt>
                <c:pt idx="40">
                  <c:v>43668</c:v>
                </c:pt>
                <c:pt idx="41">
                  <c:v>43675</c:v>
                </c:pt>
                <c:pt idx="42">
                  <c:v>43682</c:v>
                </c:pt>
                <c:pt idx="43">
                  <c:v>43690</c:v>
                </c:pt>
                <c:pt idx="44">
                  <c:v>43696</c:v>
                </c:pt>
                <c:pt idx="45">
                  <c:v>43703</c:v>
                </c:pt>
                <c:pt idx="46">
                  <c:v>43711</c:v>
                </c:pt>
                <c:pt idx="47">
                  <c:v>43717</c:v>
                </c:pt>
                <c:pt idx="48">
                  <c:v>43724</c:v>
                </c:pt>
                <c:pt idx="49">
                  <c:v>43731</c:v>
                </c:pt>
                <c:pt idx="50">
                  <c:v>43738</c:v>
                </c:pt>
              </c:numCache>
            </c:numRef>
          </c:cat>
          <c:val>
            <c:numRef>
              <c:f>'near weekly'!$R$3:$R$53</c:f>
              <c:numCache>
                <c:formatCode>0.0000%</c:formatCode>
                <c:ptCount val="51"/>
                <c:pt idx="0">
                  <c:v>3.7213962694976579E-2</c:v>
                </c:pt>
                <c:pt idx="1">
                  <c:v>-4.6622358803038048E-2</c:v>
                </c:pt>
                <c:pt idx="2">
                  <c:v>1.4991242971647282E-2</c:v>
                </c:pt>
                <c:pt idx="3">
                  <c:v>1.855634600670961E-2</c:v>
                </c:pt>
                <c:pt idx="4">
                  <c:v>-1.6315289399272893E-2</c:v>
                </c:pt>
                <c:pt idx="5">
                  <c:v>-1.9582597105864477E-2</c:v>
                </c:pt>
                <c:pt idx="6">
                  <c:v>-9.8272475681804625E-2</c:v>
                </c:pt>
                <c:pt idx="7">
                  <c:v>-2.5341521279407971E-2</c:v>
                </c:pt>
                <c:pt idx="8">
                  <c:v>-0.11748179848320683</c:v>
                </c:pt>
                <c:pt idx="9">
                  <c:v>4.6533764940239017E-2</c:v>
                </c:pt>
                <c:pt idx="10">
                  <c:v>-1.3640106756361481E-2</c:v>
                </c:pt>
                <c:pt idx="11">
                  <c:v>7.8613350484933703E-2</c:v>
                </c:pt>
                <c:pt idx="12">
                  <c:v>-4.7620811051693426E-2</c:v>
                </c:pt>
                <c:pt idx="13">
                  <c:v>-5.6409417685118673E-2</c:v>
                </c:pt>
                <c:pt idx="14">
                  <c:v>-2.5004257018945365E-2</c:v>
                </c:pt>
                <c:pt idx="15">
                  <c:v>-6.4076231392720784E-2</c:v>
                </c:pt>
                <c:pt idx="16">
                  <c:v>-9.8755717255716944E-3</c:v>
                </c:pt>
                <c:pt idx="17">
                  <c:v>-1.9763713195201777E-2</c:v>
                </c:pt>
                <c:pt idx="18">
                  <c:v>-1.0125427350427318E-2</c:v>
                </c:pt>
                <c:pt idx="19">
                  <c:v>9.2935788202828454E-2</c:v>
                </c:pt>
                <c:pt idx="20">
                  <c:v>0.12991484867591438</c:v>
                </c:pt>
                <c:pt idx="21">
                  <c:v>2.4078037904124083E-3</c:v>
                </c:pt>
                <c:pt idx="22">
                  <c:v>-2.828350458206054E-2</c:v>
                </c:pt>
                <c:pt idx="23">
                  <c:v>-7.1677850720707814E-2</c:v>
                </c:pt>
                <c:pt idx="24">
                  <c:v>0.10758820436050967</c:v>
                </c:pt>
                <c:pt idx="25">
                  <c:v>6.539319912760512E-2</c:v>
                </c:pt>
                <c:pt idx="26">
                  <c:v>-3.7508763388509987E-3</c:v>
                </c:pt>
                <c:pt idx="27">
                  <c:v>-4.4376054275673642E-2</c:v>
                </c:pt>
                <c:pt idx="28">
                  <c:v>-6.5492705570291279E-3</c:v>
                </c:pt>
                <c:pt idx="29">
                  <c:v>-1.546068376068371E-2</c:v>
                </c:pt>
                <c:pt idx="30">
                  <c:v>-8.2375346812790448E-2</c:v>
                </c:pt>
                <c:pt idx="31">
                  <c:v>1.2537036687551815E-2</c:v>
                </c:pt>
                <c:pt idx="32">
                  <c:v>3.7545245364509643E-2</c:v>
                </c:pt>
                <c:pt idx="33">
                  <c:v>-4.2144985303605914E-2</c:v>
                </c:pt>
                <c:pt idx="34">
                  <c:v>-5.9459037900874631E-2</c:v>
                </c:pt>
                <c:pt idx="35">
                  <c:v>-1.5595961340001645E-2</c:v>
                </c:pt>
                <c:pt idx="36">
                  <c:v>2.9210722915827686E-2</c:v>
                </c:pt>
                <c:pt idx="37">
                  <c:v>4.2566494684177579E-2</c:v>
                </c:pt>
                <c:pt idx="38">
                  <c:v>-9.5574853943524857E-2</c:v>
                </c:pt>
                <c:pt idx="39">
                  <c:v>3.1991521918941883E-3</c:v>
                </c:pt>
                <c:pt idx="40">
                  <c:v>-8.5984928347883679E-3</c:v>
                </c:pt>
                <c:pt idx="41">
                  <c:v>-5.3945222388183611E-2</c:v>
                </c:pt>
                <c:pt idx="42">
                  <c:v>-9.7853241633082177E-2</c:v>
                </c:pt>
                <c:pt idx="43">
                  <c:v>-9.3109331651954577E-2</c:v>
                </c:pt>
                <c:pt idx="44">
                  <c:v>-1.2151495726495687E-2</c:v>
                </c:pt>
                <c:pt idx="45">
                  <c:v>-0.10497489196197068</c:v>
                </c:pt>
                <c:pt idx="46">
                  <c:v>-4.3342826139377802E-2</c:v>
                </c:pt>
                <c:pt idx="47">
                  <c:v>7.9171399345335486E-2</c:v>
                </c:pt>
                <c:pt idx="48">
                  <c:v>9.5829836829837249E-3</c:v>
                </c:pt>
                <c:pt idx="49">
                  <c:v>4.6935627378618422E-2</c:v>
                </c:pt>
                <c:pt idx="50">
                  <c:v>-4.1064916914273296E-2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1-43DB-9777-30824EB8A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297440"/>
        <c:axId val="1974006544"/>
      </c:lineChart>
      <c:dateAx>
        <c:axId val="1875297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06544"/>
        <c:crosses val="autoZero"/>
        <c:auto val="1"/>
        <c:lblOffset val="100"/>
        <c:baseTimeUnit val="days"/>
      </c:dateAx>
      <c:valAx>
        <c:axId val="19740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9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unadjusted returns% vs Date(weekly 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 weekly'!$O$1:$O$2</c:f>
              <c:strCache>
                <c:ptCount val="2"/>
                <c:pt idx="0">
                  <c:v>risk unadjusted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'near weekly'!$B$3:$B$53</c:f>
              <c:numCache>
                <c:formatCode>m/d/yyyy</c:formatCode>
                <c:ptCount val="51"/>
                <c:pt idx="0">
                  <c:v>43388</c:v>
                </c:pt>
                <c:pt idx="1">
                  <c:v>43395</c:v>
                </c:pt>
                <c:pt idx="2">
                  <c:v>43402</c:v>
                </c:pt>
                <c:pt idx="3">
                  <c:v>43409</c:v>
                </c:pt>
                <c:pt idx="4">
                  <c:v>43416</c:v>
                </c:pt>
                <c:pt idx="5">
                  <c:v>43423</c:v>
                </c:pt>
                <c:pt idx="6">
                  <c:v>43430</c:v>
                </c:pt>
                <c:pt idx="7">
                  <c:v>43437</c:v>
                </c:pt>
                <c:pt idx="8">
                  <c:v>43444</c:v>
                </c:pt>
                <c:pt idx="9">
                  <c:v>43451</c:v>
                </c:pt>
                <c:pt idx="10">
                  <c:v>43458</c:v>
                </c:pt>
                <c:pt idx="11">
                  <c:v>43465</c:v>
                </c:pt>
                <c:pt idx="12">
                  <c:v>43472</c:v>
                </c:pt>
                <c:pt idx="13">
                  <c:v>43479</c:v>
                </c:pt>
                <c:pt idx="14">
                  <c:v>43486</c:v>
                </c:pt>
                <c:pt idx="15">
                  <c:v>43493</c:v>
                </c:pt>
                <c:pt idx="16">
                  <c:v>43500</c:v>
                </c:pt>
                <c:pt idx="17">
                  <c:v>43507</c:v>
                </c:pt>
                <c:pt idx="18">
                  <c:v>43514</c:v>
                </c:pt>
                <c:pt idx="19">
                  <c:v>43521</c:v>
                </c:pt>
                <c:pt idx="20">
                  <c:v>43529</c:v>
                </c:pt>
                <c:pt idx="21">
                  <c:v>43535</c:v>
                </c:pt>
                <c:pt idx="22">
                  <c:v>43542</c:v>
                </c:pt>
                <c:pt idx="23">
                  <c:v>43549</c:v>
                </c:pt>
                <c:pt idx="24">
                  <c:v>43556</c:v>
                </c:pt>
                <c:pt idx="25">
                  <c:v>43563</c:v>
                </c:pt>
                <c:pt idx="26">
                  <c:v>43570</c:v>
                </c:pt>
                <c:pt idx="27">
                  <c:v>43577</c:v>
                </c:pt>
                <c:pt idx="28">
                  <c:v>43585</c:v>
                </c:pt>
                <c:pt idx="29">
                  <c:v>43591</c:v>
                </c:pt>
                <c:pt idx="30">
                  <c:v>43598</c:v>
                </c:pt>
                <c:pt idx="31">
                  <c:v>43605</c:v>
                </c:pt>
                <c:pt idx="32">
                  <c:v>43612</c:v>
                </c:pt>
                <c:pt idx="33">
                  <c:v>43619</c:v>
                </c:pt>
                <c:pt idx="34">
                  <c:v>43626</c:v>
                </c:pt>
                <c:pt idx="35">
                  <c:v>43633</c:v>
                </c:pt>
                <c:pt idx="36">
                  <c:v>43640</c:v>
                </c:pt>
                <c:pt idx="37">
                  <c:v>43647</c:v>
                </c:pt>
                <c:pt idx="38">
                  <c:v>43654</c:v>
                </c:pt>
                <c:pt idx="39">
                  <c:v>43661</c:v>
                </c:pt>
                <c:pt idx="40">
                  <c:v>43668</c:v>
                </c:pt>
                <c:pt idx="41">
                  <c:v>43675</c:v>
                </c:pt>
                <c:pt idx="42">
                  <c:v>43682</c:v>
                </c:pt>
                <c:pt idx="43">
                  <c:v>43690</c:v>
                </c:pt>
                <c:pt idx="44">
                  <c:v>43696</c:v>
                </c:pt>
                <c:pt idx="45">
                  <c:v>43703</c:v>
                </c:pt>
                <c:pt idx="46">
                  <c:v>43711</c:v>
                </c:pt>
                <c:pt idx="47">
                  <c:v>43717</c:v>
                </c:pt>
                <c:pt idx="48">
                  <c:v>43724</c:v>
                </c:pt>
                <c:pt idx="49">
                  <c:v>43731</c:v>
                </c:pt>
                <c:pt idx="50">
                  <c:v>43738</c:v>
                </c:pt>
              </c:numCache>
            </c:numRef>
          </c:cat>
          <c:val>
            <c:numRef>
              <c:f>'near weekly'!$O$3:$O$53</c:f>
              <c:numCache>
                <c:formatCode>0.0000%</c:formatCode>
                <c:ptCount val="51"/>
                <c:pt idx="0">
                  <c:v>3.8550501156515038E-2</c:v>
                </c:pt>
                <c:pt idx="1">
                  <c:v>-4.528582034149959E-2</c:v>
                </c:pt>
                <c:pt idx="2">
                  <c:v>1.632970451010882E-2</c:v>
                </c:pt>
                <c:pt idx="3">
                  <c:v>1.9892884468248072E-2</c:v>
                </c:pt>
                <c:pt idx="4">
                  <c:v>-1.5003750937734431E-2</c:v>
                </c:pt>
                <c:pt idx="5">
                  <c:v>-1.8278750952018322E-2</c:v>
                </c:pt>
                <c:pt idx="6">
                  <c:v>-9.6974398758727695E-2</c:v>
                </c:pt>
                <c:pt idx="7">
                  <c:v>-2.4054982817869511E-2</c:v>
                </c:pt>
                <c:pt idx="8">
                  <c:v>-0.11619718309859145</c:v>
                </c:pt>
                <c:pt idx="9">
                  <c:v>4.7808764940239015E-2</c:v>
                </c:pt>
                <c:pt idx="10">
                  <c:v>-1.2357414448669174E-2</c:v>
                </c:pt>
                <c:pt idx="11">
                  <c:v>7.9884504331087555E-2</c:v>
                </c:pt>
                <c:pt idx="12">
                  <c:v>-4.6345811051693428E-2</c:v>
                </c:pt>
                <c:pt idx="13">
                  <c:v>-5.5140186915887901E-2</c:v>
                </c:pt>
                <c:pt idx="14">
                  <c:v>-2.3738872403560748E-2</c:v>
                </c:pt>
                <c:pt idx="15">
                  <c:v>-6.2816616008105397E-2</c:v>
                </c:pt>
                <c:pt idx="16">
                  <c:v>-8.6486486486486176E-3</c:v>
                </c:pt>
                <c:pt idx="17">
                  <c:v>-1.8538713195201777E-2</c:v>
                </c:pt>
                <c:pt idx="18">
                  <c:v>-8.8888888888888577E-3</c:v>
                </c:pt>
                <c:pt idx="19">
                  <c:v>9.4170403587443843E-2</c:v>
                </c:pt>
                <c:pt idx="20">
                  <c:v>0.13114754098360668</c:v>
                </c:pt>
                <c:pt idx="21">
                  <c:v>3.6231884057970239E-3</c:v>
                </c:pt>
                <c:pt idx="22">
                  <c:v>-2.7075812274368231E-2</c:v>
                </c:pt>
                <c:pt idx="23">
                  <c:v>-7.0500927643784739E-2</c:v>
                </c:pt>
                <c:pt idx="24">
                  <c:v>0.10878243512974044</c:v>
                </c:pt>
                <c:pt idx="25">
                  <c:v>6.6606660666066658E-2</c:v>
                </c:pt>
                <c:pt idx="26">
                  <c:v>-2.5316455696202294E-3</c:v>
                </c:pt>
                <c:pt idx="27">
                  <c:v>-4.3147208121827485E-2</c:v>
                </c:pt>
                <c:pt idx="28">
                  <c:v>-5.3050397877983588E-3</c:v>
                </c:pt>
                <c:pt idx="29">
                  <c:v>-1.4222222222222171E-2</c:v>
                </c:pt>
                <c:pt idx="30">
                  <c:v>-8.1154192966636604E-2</c:v>
                </c:pt>
                <c:pt idx="31">
                  <c:v>1.3738959764474892E-2</c:v>
                </c:pt>
                <c:pt idx="32">
                  <c:v>3.8722168441432718E-2</c:v>
                </c:pt>
                <c:pt idx="33">
                  <c:v>-4.1006523765144375E-2</c:v>
                </c:pt>
                <c:pt idx="34">
                  <c:v>-5.8309037900874633E-2</c:v>
                </c:pt>
                <c:pt idx="35">
                  <c:v>-1.4447884416924722E-2</c:v>
                </c:pt>
                <c:pt idx="36">
                  <c:v>3.0366492146596917E-2</c:v>
                </c:pt>
                <c:pt idx="37">
                  <c:v>4.3699186991869886E-2</c:v>
                </c:pt>
                <c:pt idx="38">
                  <c:v>-9.4449853943524856E-2</c:v>
                </c:pt>
                <c:pt idx="39">
                  <c:v>4.301075268817265E-3</c:v>
                </c:pt>
                <c:pt idx="40">
                  <c:v>-7.4946466809422138E-3</c:v>
                </c:pt>
                <c:pt idx="41">
                  <c:v>-5.2858683926645153E-2</c:v>
                </c:pt>
                <c:pt idx="42">
                  <c:v>-9.6810933940774488E-2</c:v>
                </c:pt>
                <c:pt idx="43">
                  <c:v>-9.2055485498108422E-2</c:v>
                </c:pt>
                <c:pt idx="44">
                  <c:v>-1.1111111111111072E-2</c:v>
                </c:pt>
                <c:pt idx="45">
                  <c:v>-0.10393258426966299</c:v>
                </c:pt>
                <c:pt idx="46">
                  <c:v>-4.2319749216300877E-2</c:v>
                </c:pt>
                <c:pt idx="47">
                  <c:v>8.0196399345335484E-2</c:v>
                </c:pt>
                <c:pt idx="48">
                  <c:v>1.0606060606060648E-2</c:v>
                </c:pt>
                <c:pt idx="49">
                  <c:v>4.7976011994003039E-2</c:v>
                </c:pt>
                <c:pt idx="50">
                  <c:v>-4.0057224606580989E-2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3-4009-A883-48019283D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418224"/>
        <c:axId val="1245689968"/>
      </c:lineChart>
      <c:dateAx>
        <c:axId val="2020418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89968"/>
        <c:crosses val="autoZero"/>
        <c:auto val="1"/>
        <c:lblOffset val="100"/>
        <c:baseTimeUnit val="days"/>
      </c:dateAx>
      <c:valAx>
        <c:axId val="12456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1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adjusted returns% vs Date(Monthly 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 monthly'!$R$1:$R$2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'near monthly'!$B$3:$B$18</c:f>
              <c:numCache>
                <c:formatCode>m/d/yyyy</c:formatCode>
                <c:ptCount val="16"/>
                <c:pt idx="0">
                  <c:v>43405</c:v>
                </c:pt>
                <c:pt idx="1">
                  <c:v>43437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43587</c:v>
                </c:pt>
                <c:pt idx="7">
                  <c:v>43619</c:v>
                </c:pt>
                <c:pt idx="8">
                  <c:v>43647</c:v>
                </c:pt>
                <c:pt idx="9">
                  <c:v>43678</c:v>
                </c:pt>
                <c:pt idx="10">
                  <c:v>43711</c:v>
                </c:pt>
              </c:numCache>
            </c:numRef>
          </c:cat>
          <c:val>
            <c:numRef>
              <c:f>'near monthly'!$R$3:$R$18</c:f>
              <c:numCache>
                <c:formatCode>0.0000%</c:formatCode>
                <c:ptCount val="16"/>
                <c:pt idx="0">
                  <c:v>-3.4485028860028862E-2</c:v>
                </c:pt>
                <c:pt idx="1">
                  <c:v>-0.16157616394254581</c:v>
                </c:pt>
                <c:pt idx="2">
                  <c:v>-2.3088967136150235E-2</c:v>
                </c:pt>
                <c:pt idx="3">
                  <c:v>-0.17470483870967735</c:v>
                </c:pt>
                <c:pt idx="4">
                  <c:v>0.13082233009708732</c:v>
                </c:pt>
                <c:pt idx="5">
                  <c:v>4.9747388414055051E-2</c:v>
                </c:pt>
                <c:pt idx="6">
                  <c:v>1.5602070207020806E-2</c:v>
                </c:pt>
                <c:pt idx="7">
                  <c:v>-9.7600925925925924E-2</c:v>
                </c:pt>
                <c:pt idx="8">
                  <c:v>-6.7186345966958492E-3</c:v>
                </c:pt>
                <c:pt idx="9">
                  <c:v>-0.19049524505030843</c:v>
                </c:pt>
                <c:pt idx="10">
                  <c:v>-0.27358875598086119</c:v>
                </c:pt>
                <c:pt idx="12">
                  <c:v>-6.9644251953093678E-2</c:v>
                </c:pt>
                <c:pt idx="13">
                  <c:v>0.13082233009708732</c:v>
                </c:pt>
                <c:pt idx="14">
                  <c:v>-0.27358875598086119</c:v>
                </c:pt>
                <c:pt idx="15">
                  <c:v>0.12064014704477832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5-4B16-90F0-936BE819B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381424"/>
        <c:axId val="1974030672"/>
      </c:lineChart>
      <c:dateAx>
        <c:axId val="20203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30672"/>
        <c:crosses val="autoZero"/>
        <c:auto val="1"/>
        <c:lblOffset val="100"/>
        <c:baseTimeUnit val="months"/>
      </c:dateAx>
      <c:valAx>
        <c:axId val="19740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8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unadjusted returns% vs Date(Monthly 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 monthly'!$O$1:$O$2</c:f>
              <c:strCache>
                <c:ptCount val="2"/>
                <c:pt idx="0">
                  <c:v>risk unadjusted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'near monthly'!$B$3:$B$18</c:f>
              <c:numCache>
                <c:formatCode>m/d/yyyy</c:formatCode>
                <c:ptCount val="16"/>
                <c:pt idx="0">
                  <c:v>43405</c:v>
                </c:pt>
                <c:pt idx="1">
                  <c:v>43437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43587</c:v>
                </c:pt>
                <c:pt idx="7">
                  <c:v>43619</c:v>
                </c:pt>
                <c:pt idx="8">
                  <c:v>43647</c:v>
                </c:pt>
                <c:pt idx="9">
                  <c:v>43678</c:v>
                </c:pt>
                <c:pt idx="10">
                  <c:v>43711</c:v>
                </c:pt>
              </c:numCache>
            </c:numRef>
          </c:cat>
          <c:val>
            <c:numRef>
              <c:f>'near monthly'!$O$3:$O$18</c:f>
              <c:numCache>
                <c:formatCode>0.0000%</c:formatCode>
                <c:ptCount val="16"/>
                <c:pt idx="0">
                  <c:v>-2.886002886002886E-2</c:v>
                </c:pt>
                <c:pt idx="1">
                  <c:v>-0.15601783060921248</c:v>
                </c:pt>
                <c:pt idx="2">
                  <c:v>-1.7605633802816902E-2</c:v>
                </c:pt>
                <c:pt idx="3">
                  <c:v>-0.16935483870967735</c:v>
                </c:pt>
                <c:pt idx="4">
                  <c:v>0.13592233009708732</c:v>
                </c:pt>
                <c:pt idx="5">
                  <c:v>5.5080721747388386E-2</c:v>
                </c:pt>
                <c:pt idx="6">
                  <c:v>2.0702070207020806E-2</c:v>
                </c:pt>
                <c:pt idx="7">
                  <c:v>-9.2592592592592587E-2</c:v>
                </c:pt>
                <c:pt idx="8">
                  <c:v>-1.9436345966958486E-3</c:v>
                </c:pt>
                <c:pt idx="9">
                  <c:v>-0.18597857838364176</c:v>
                </c:pt>
                <c:pt idx="10">
                  <c:v>-0.26913875598086118</c:v>
                </c:pt>
                <c:pt idx="12">
                  <c:v>-6.4526070134911864E-2</c:v>
                </c:pt>
                <c:pt idx="13">
                  <c:v>0.13592233009708732</c:v>
                </c:pt>
                <c:pt idx="14">
                  <c:v>-0.26913875598086118</c:v>
                </c:pt>
                <c:pt idx="15">
                  <c:v>0.12079070428524522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4-425F-A23D-8B68C60B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428288"/>
        <c:axId val="1974049808"/>
      </c:lineChart>
      <c:dateAx>
        <c:axId val="495428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49808"/>
        <c:crosses val="autoZero"/>
        <c:auto val="1"/>
        <c:lblOffset val="100"/>
        <c:baseTimeUnit val="months"/>
      </c:dateAx>
      <c:valAx>
        <c:axId val="19740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adjusted returns% vs Date(daily Middle)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middle!$R$1:$R$2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middle!$B$3:$B$249</c:f>
              <c:numCache>
                <c:formatCode>m/d/yyyy</c:formatCode>
                <c:ptCount val="247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43413</c:v>
                </c:pt>
                <c:pt idx="25">
                  <c:v>43416</c:v>
                </c:pt>
                <c:pt idx="26">
                  <c:v>43417</c:v>
                </c:pt>
                <c:pt idx="27">
                  <c:v>43418</c:v>
                </c:pt>
                <c:pt idx="28">
                  <c:v>43419</c:v>
                </c:pt>
                <c:pt idx="29">
                  <c:v>43420</c:v>
                </c:pt>
                <c:pt idx="30">
                  <c:v>43423</c:v>
                </c:pt>
                <c:pt idx="31">
                  <c:v>43424</c:v>
                </c:pt>
                <c:pt idx="32">
                  <c:v>43426</c:v>
                </c:pt>
                <c:pt idx="33">
                  <c:v>43430</c:v>
                </c:pt>
                <c:pt idx="34">
                  <c:v>43431</c:v>
                </c:pt>
                <c:pt idx="35">
                  <c:v>43432</c:v>
                </c:pt>
                <c:pt idx="36">
                  <c:v>43433</c:v>
                </c:pt>
                <c:pt idx="37">
                  <c:v>43434</c:v>
                </c:pt>
                <c:pt idx="38">
                  <c:v>43437</c:v>
                </c:pt>
                <c:pt idx="39">
                  <c:v>43438</c:v>
                </c:pt>
                <c:pt idx="40">
                  <c:v>43439</c:v>
                </c:pt>
                <c:pt idx="41">
                  <c:v>43440</c:v>
                </c:pt>
                <c:pt idx="42">
                  <c:v>43441</c:v>
                </c:pt>
                <c:pt idx="43">
                  <c:v>43444</c:v>
                </c:pt>
                <c:pt idx="44">
                  <c:v>43445</c:v>
                </c:pt>
                <c:pt idx="45">
                  <c:v>43446</c:v>
                </c:pt>
                <c:pt idx="46">
                  <c:v>43447</c:v>
                </c:pt>
                <c:pt idx="47">
                  <c:v>43448</c:v>
                </c:pt>
                <c:pt idx="48">
                  <c:v>43451</c:v>
                </c:pt>
                <c:pt idx="49">
                  <c:v>43452</c:v>
                </c:pt>
                <c:pt idx="50">
                  <c:v>43453</c:v>
                </c:pt>
                <c:pt idx="51">
                  <c:v>43454</c:v>
                </c:pt>
                <c:pt idx="52">
                  <c:v>43455</c:v>
                </c:pt>
                <c:pt idx="53">
                  <c:v>43458</c:v>
                </c:pt>
                <c:pt idx="54">
                  <c:v>43460</c:v>
                </c:pt>
                <c:pt idx="55">
                  <c:v>43461</c:v>
                </c:pt>
                <c:pt idx="56">
                  <c:v>43462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43472</c:v>
                </c:pt>
                <c:pt idx="63">
                  <c:v>43473</c:v>
                </c:pt>
                <c:pt idx="64">
                  <c:v>43474</c:v>
                </c:pt>
                <c:pt idx="65">
                  <c:v>43475</c:v>
                </c:pt>
                <c:pt idx="66">
                  <c:v>43476</c:v>
                </c:pt>
                <c:pt idx="67">
                  <c:v>43479</c:v>
                </c:pt>
                <c:pt idx="68">
                  <c:v>43480</c:v>
                </c:pt>
                <c:pt idx="69">
                  <c:v>43481</c:v>
                </c:pt>
                <c:pt idx="70">
                  <c:v>43482</c:v>
                </c:pt>
                <c:pt idx="71">
                  <c:v>43483</c:v>
                </c:pt>
                <c:pt idx="72">
                  <c:v>43486</c:v>
                </c:pt>
                <c:pt idx="73">
                  <c:v>43487</c:v>
                </c:pt>
                <c:pt idx="74">
                  <c:v>43488</c:v>
                </c:pt>
                <c:pt idx="75">
                  <c:v>43489</c:v>
                </c:pt>
                <c:pt idx="76">
                  <c:v>43490</c:v>
                </c:pt>
                <c:pt idx="77">
                  <c:v>43493</c:v>
                </c:pt>
                <c:pt idx="78">
                  <c:v>43494</c:v>
                </c:pt>
                <c:pt idx="79">
                  <c:v>43495</c:v>
                </c:pt>
                <c:pt idx="80">
                  <c:v>43496</c:v>
                </c:pt>
                <c:pt idx="81">
                  <c:v>43497</c:v>
                </c:pt>
                <c:pt idx="82">
                  <c:v>43500</c:v>
                </c:pt>
                <c:pt idx="83">
                  <c:v>43501</c:v>
                </c:pt>
                <c:pt idx="84">
                  <c:v>43502</c:v>
                </c:pt>
                <c:pt idx="85">
                  <c:v>43503</c:v>
                </c:pt>
                <c:pt idx="86">
                  <c:v>43504</c:v>
                </c:pt>
                <c:pt idx="87">
                  <c:v>43507</c:v>
                </c:pt>
                <c:pt idx="88">
                  <c:v>43508</c:v>
                </c:pt>
                <c:pt idx="89">
                  <c:v>43509</c:v>
                </c:pt>
                <c:pt idx="90">
                  <c:v>43510</c:v>
                </c:pt>
                <c:pt idx="91">
                  <c:v>43511</c:v>
                </c:pt>
                <c:pt idx="92">
                  <c:v>43514</c:v>
                </c:pt>
                <c:pt idx="93">
                  <c:v>43516</c:v>
                </c:pt>
                <c:pt idx="94">
                  <c:v>43517</c:v>
                </c:pt>
                <c:pt idx="95">
                  <c:v>43518</c:v>
                </c:pt>
                <c:pt idx="96">
                  <c:v>43521</c:v>
                </c:pt>
                <c:pt idx="97">
                  <c:v>43522</c:v>
                </c:pt>
                <c:pt idx="98">
                  <c:v>43523</c:v>
                </c:pt>
                <c:pt idx="99">
                  <c:v>43524</c:v>
                </c:pt>
                <c:pt idx="100">
                  <c:v>43525</c:v>
                </c:pt>
                <c:pt idx="101">
                  <c:v>43529</c:v>
                </c:pt>
                <c:pt idx="102">
                  <c:v>43530</c:v>
                </c:pt>
                <c:pt idx="103">
                  <c:v>43531</c:v>
                </c:pt>
                <c:pt idx="104">
                  <c:v>43532</c:v>
                </c:pt>
                <c:pt idx="105">
                  <c:v>43535</c:v>
                </c:pt>
                <c:pt idx="106">
                  <c:v>43536</c:v>
                </c:pt>
                <c:pt idx="107">
                  <c:v>43537</c:v>
                </c:pt>
                <c:pt idx="108">
                  <c:v>43538</c:v>
                </c:pt>
                <c:pt idx="109">
                  <c:v>43539</c:v>
                </c:pt>
                <c:pt idx="110">
                  <c:v>43542</c:v>
                </c:pt>
                <c:pt idx="111">
                  <c:v>43543</c:v>
                </c:pt>
                <c:pt idx="112">
                  <c:v>43544</c:v>
                </c:pt>
                <c:pt idx="113">
                  <c:v>43546</c:v>
                </c:pt>
                <c:pt idx="114">
                  <c:v>43549</c:v>
                </c:pt>
                <c:pt idx="115">
                  <c:v>43550</c:v>
                </c:pt>
                <c:pt idx="116">
                  <c:v>43551</c:v>
                </c:pt>
                <c:pt idx="117">
                  <c:v>43552</c:v>
                </c:pt>
                <c:pt idx="118">
                  <c:v>43553</c:v>
                </c:pt>
                <c:pt idx="119">
                  <c:v>43557</c:v>
                </c:pt>
                <c:pt idx="120">
                  <c:v>43558</c:v>
                </c:pt>
                <c:pt idx="121">
                  <c:v>43559</c:v>
                </c:pt>
                <c:pt idx="122">
                  <c:v>43560</c:v>
                </c:pt>
                <c:pt idx="123">
                  <c:v>43563</c:v>
                </c:pt>
                <c:pt idx="124">
                  <c:v>43564</c:v>
                </c:pt>
                <c:pt idx="125">
                  <c:v>43565</c:v>
                </c:pt>
                <c:pt idx="126">
                  <c:v>43566</c:v>
                </c:pt>
                <c:pt idx="127">
                  <c:v>43567</c:v>
                </c:pt>
                <c:pt idx="128">
                  <c:v>43570</c:v>
                </c:pt>
                <c:pt idx="129">
                  <c:v>43571</c:v>
                </c:pt>
                <c:pt idx="130">
                  <c:v>43573</c:v>
                </c:pt>
                <c:pt idx="131">
                  <c:v>43577</c:v>
                </c:pt>
                <c:pt idx="132">
                  <c:v>43578</c:v>
                </c:pt>
                <c:pt idx="133">
                  <c:v>43579</c:v>
                </c:pt>
                <c:pt idx="134">
                  <c:v>43580</c:v>
                </c:pt>
                <c:pt idx="135">
                  <c:v>43581</c:v>
                </c:pt>
                <c:pt idx="136">
                  <c:v>43585</c:v>
                </c:pt>
                <c:pt idx="137">
                  <c:v>43587</c:v>
                </c:pt>
                <c:pt idx="138">
                  <c:v>43588</c:v>
                </c:pt>
                <c:pt idx="139">
                  <c:v>43591</c:v>
                </c:pt>
                <c:pt idx="140">
                  <c:v>43592</c:v>
                </c:pt>
                <c:pt idx="141">
                  <c:v>43593</c:v>
                </c:pt>
                <c:pt idx="142">
                  <c:v>43594</c:v>
                </c:pt>
                <c:pt idx="143">
                  <c:v>43595</c:v>
                </c:pt>
                <c:pt idx="144">
                  <c:v>43598</c:v>
                </c:pt>
                <c:pt idx="145">
                  <c:v>43599</c:v>
                </c:pt>
                <c:pt idx="146">
                  <c:v>43600</c:v>
                </c:pt>
                <c:pt idx="147">
                  <c:v>43601</c:v>
                </c:pt>
                <c:pt idx="148">
                  <c:v>43602</c:v>
                </c:pt>
                <c:pt idx="149">
                  <c:v>43605</c:v>
                </c:pt>
                <c:pt idx="150">
                  <c:v>43606</c:v>
                </c:pt>
                <c:pt idx="151">
                  <c:v>43607</c:v>
                </c:pt>
                <c:pt idx="152">
                  <c:v>43608</c:v>
                </c:pt>
                <c:pt idx="153">
                  <c:v>43609</c:v>
                </c:pt>
                <c:pt idx="154">
                  <c:v>43612</c:v>
                </c:pt>
                <c:pt idx="155">
                  <c:v>43613</c:v>
                </c:pt>
                <c:pt idx="156">
                  <c:v>43614</c:v>
                </c:pt>
                <c:pt idx="157">
                  <c:v>43615</c:v>
                </c:pt>
                <c:pt idx="158">
                  <c:v>43616</c:v>
                </c:pt>
                <c:pt idx="159">
                  <c:v>43619</c:v>
                </c:pt>
                <c:pt idx="160">
                  <c:v>43620</c:v>
                </c:pt>
                <c:pt idx="161">
                  <c:v>43622</c:v>
                </c:pt>
                <c:pt idx="162">
                  <c:v>43623</c:v>
                </c:pt>
                <c:pt idx="163">
                  <c:v>43626</c:v>
                </c:pt>
                <c:pt idx="164">
                  <c:v>43627</c:v>
                </c:pt>
                <c:pt idx="165">
                  <c:v>43628</c:v>
                </c:pt>
                <c:pt idx="166">
                  <c:v>43629</c:v>
                </c:pt>
                <c:pt idx="167">
                  <c:v>43630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43647</c:v>
                </c:pt>
                <c:pt idx="179">
                  <c:v>43648</c:v>
                </c:pt>
                <c:pt idx="180">
                  <c:v>43649</c:v>
                </c:pt>
                <c:pt idx="181">
                  <c:v>43650</c:v>
                </c:pt>
                <c:pt idx="182">
                  <c:v>43651</c:v>
                </c:pt>
                <c:pt idx="183">
                  <c:v>43654</c:v>
                </c:pt>
                <c:pt idx="184">
                  <c:v>43655</c:v>
                </c:pt>
                <c:pt idx="185">
                  <c:v>43656</c:v>
                </c:pt>
                <c:pt idx="186">
                  <c:v>43657</c:v>
                </c:pt>
                <c:pt idx="187">
                  <c:v>43658</c:v>
                </c:pt>
                <c:pt idx="188">
                  <c:v>43661</c:v>
                </c:pt>
                <c:pt idx="189">
                  <c:v>43662</c:v>
                </c:pt>
                <c:pt idx="190">
                  <c:v>43663</c:v>
                </c:pt>
                <c:pt idx="191">
                  <c:v>43664</c:v>
                </c:pt>
                <c:pt idx="192">
                  <c:v>43665</c:v>
                </c:pt>
                <c:pt idx="193">
                  <c:v>43668</c:v>
                </c:pt>
                <c:pt idx="194">
                  <c:v>43669</c:v>
                </c:pt>
                <c:pt idx="195">
                  <c:v>43670</c:v>
                </c:pt>
                <c:pt idx="196">
                  <c:v>43671</c:v>
                </c:pt>
                <c:pt idx="197">
                  <c:v>43672</c:v>
                </c:pt>
                <c:pt idx="198">
                  <c:v>43675</c:v>
                </c:pt>
                <c:pt idx="199">
                  <c:v>43676</c:v>
                </c:pt>
                <c:pt idx="200">
                  <c:v>43677</c:v>
                </c:pt>
                <c:pt idx="201">
                  <c:v>43678</c:v>
                </c:pt>
                <c:pt idx="202">
                  <c:v>43679</c:v>
                </c:pt>
                <c:pt idx="203">
                  <c:v>43682</c:v>
                </c:pt>
                <c:pt idx="204">
                  <c:v>43683</c:v>
                </c:pt>
                <c:pt idx="205">
                  <c:v>43684</c:v>
                </c:pt>
                <c:pt idx="206">
                  <c:v>43685</c:v>
                </c:pt>
                <c:pt idx="207">
                  <c:v>43686</c:v>
                </c:pt>
                <c:pt idx="208">
                  <c:v>43690</c:v>
                </c:pt>
                <c:pt idx="209">
                  <c:v>43691</c:v>
                </c:pt>
                <c:pt idx="210">
                  <c:v>43693</c:v>
                </c:pt>
                <c:pt idx="211">
                  <c:v>43696</c:v>
                </c:pt>
                <c:pt idx="212">
                  <c:v>43697</c:v>
                </c:pt>
                <c:pt idx="213">
                  <c:v>43698</c:v>
                </c:pt>
                <c:pt idx="214">
                  <c:v>43699</c:v>
                </c:pt>
                <c:pt idx="215">
                  <c:v>43700</c:v>
                </c:pt>
                <c:pt idx="216">
                  <c:v>43703</c:v>
                </c:pt>
                <c:pt idx="217">
                  <c:v>43704</c:v>
                </c:pt>
                <c:pt idx="218">
                  <c:v>43705</c:v>
                </c:pt>
                <c:pt idx="219">
                  <c:v>43706</c:v>
                </c:pt>
                <c:pt idx="220">
                  <c:v>43707</c:v>
                </c:pt>
                <c:pt idx="221">
                  <c:v>43711</c:v>
                </c:pt>
                <c:pt idx="222">
                  <c:v>43712</c:v>
                </c:pt>
                <c:pt idx="223">
                  <c:v>43713</c:v>
                </c:pt>
                <c:pt idx="224">
                  <c:v>43714</c:v>
                </c:pt>
                <c:pt idx="225">
                  <c:v>43717</c:v>
                </c:pt>
                <c:pt idx="226">
                  <c:v>43719</c:v>
                </c:pt>
                <c:pt idx="227">
                  <c:v>43720</c:v>
                </c:pt>
                <c:pt idx="228">
                  <c:v>43721</c:v>
                </c:pt>
                <c:pt idx="229">
                  <c:v>43724</c:v>
                </c:pt>
                <c:pt idx="230">
                  <c:v>43725</c:v>
                </c:pt>
                <c:pt idx="231">
                  <c:v>43726</c:v>
                </c:pt>
                <c:pt idx="232">
                  <c:v>43727</c:v>
                </c:pt>
                <c:pt idx="233">
                  <c:v>43728</c:v>
                </c:pt>
                <c:pt idx="234">
                  <c:v>43731</c:v>
                </c:pt>
                <c:pt idx="235">
                  <c:v>43732</c:v>
                </c:pt>
                <c:pt idx="236">
                  <c:v>43733</c:v>
                </c:pt>
                <c:pt idx="237">
                  <c:v>43734</c:v>
                </c:pt>
                <c:pt idx="238">
                  <c:v>43735</c:v>
                </c:pt>
                <c:pt idx="239">
                  <c:v>43738</c:v>
                </c:pt>
              </c:numCache>
            </c:numRef>
          </c:cat>
          <c:val>
            <c:numRef>
              <c:f>middle!$R$3:$R$249</c:f>
              <c:numCache>
                <c:formatCode>0.0000%</c:formatCode>
                <c:ptCount val="247"/>
                <c:pt idx="0">
                  <c:v>-5.2102499140766114E-3</c:v>
                </c:pt>
                <c:pt idx="1">
                  <c:v>6.2890813627569314E-3</c:v>
                </c:pt>
                <c:pt idx="2">
                  <c:v>-5.2444694796089347E-2</c:v>
                </c:pt>
                <c:pt idx="3">
                  <c:v>-1.680562926788905E-2</c:v>
                </c:pt>
                <c:pt idx="4">
                  <c:v>-1.554920228100078E-2</c:v>
                </c:pt>
                <c:pt idx="5">
                  <c:v>5.5192626247515836E-2</c:v>
                </c:pt>
                <c:pt idx="6">
                  <c:v>-3.1971363889479569E-2</c:v>
                </c:pt>
                <c:pt idx="7">
                  <c:v>2.1948637456865042E-2</c:v>
                </c:pt>
                <c:pt idx="8">
                  <c:v>1.1759900764217785E-2</c:v>
                </c:pt>
                <c:pt idx="9">
                  <c:v>4.9761886468178912E-3</c:v>
                </c:pt>
                <c:pt idx="10">
                  <c:v>-3.3229236618188399E-2</c:v>
                </c:pt>
                <c:pt idx="11">
                  <c:v>1.3281919264415021E-3</c:v>
                </c:pt>
                <c:pt idx="12">
                  <c:v>-1.8386013688244562E-2</c:v>
                </c:pt>
                <c:pt idx="13">
                  <c:v>-1.7350864759083059E-3</c:v>
                </c:pt>
                <c:pt idx="14">
                  <c:v>9.8637267054422391E-3</c:v>
                </c:pt>
                <c:pt idx="15">
                  <c:v>-3.0818556294447127E-2</c:v>
                </c:pt>
                <c:pt idx="16">
                  <c:v>6.9185937804324285E-3</c:v>
                </c:pt>
                <c:pt idx="17">
                  <c:v>3.1966451786193881E-2</c:v>
                </c:pt>
                <c:pt idx="18">
                  <c:v>5.1284640046634937E-3</c:v>
                </c:pt>
                <c:pt idx="19">
                  <c:v>-1.6063426831920153E-2</c:v>
                </c:pt>
                <c:pt idx="20">
                  <c:v>3.9748693053889832E-2</c:v>
                </c:pt>
                <c:pt idx="21">
                  <c:v>3.5998384492422292E-2</c:v>
                </c:pt>
                <c:pt idx="22">
                  <c:v>-4.3667849910661263E-2</c:v>
                </c:pt>
                <c:pt idx="23">
                  <c:v>-5.4062323663310917E-3</c:v>
                </c:pt>
                <c:pt idx="24">
                  <c:v>-4.6847929813759771E-3</c:v>
                </c:pt>
                <c:pt idx="25">
                  <c:v>-5.4567071750313079E-3</c:v>
                </c:pt>
                <c:pt idx="26">
                  <c:v>-1.1536307794334033E-2</c:v>
                </c:pt>
                <c:pt idx="27">
                  <c:v>-1.013575730261697E-2</c:v>
                </c:pt>
                <c:pt idx="28">
                  <c:v>9.0861730643008991E-3</c:v>
                </c:pt>
                <c:pt idx="29">
                  <c:v>-1.2437997860244561E-2</c:v>
                </c:pt>
                <c:pt idx="30">
                  <c:v>4.4634915578209179E-3</c:v>
                </c:pt>
                <c:pt idx="31">
                  <c:v>-3.1051320818535431E-2</c:v>
                </c:pt>
                <c:pt idx="32">
                  <c:v>-3.2032887182619318E-2</c:v>
                </c:pt>
                <c:pt idx="33">
                  <c:v>-3.8837891131939341E-2</c:v>
                </c:pt>
                <c:pt idx="34">
                  <c:v>-2.2426711274125013E-2</c:v>
                </c:pt>
                <c:pt idx="35">
                  <c:v>-2.9056322582964776E-2</c:v>
                </c:pt>
                <c:pt idx="36">
                  <c:v>-8.2933135875602141E-3</c:v>
                </c:pt>
                <c:pt idx="37">
                  <c:v>1.4347311908227965E-2</c:v>
                </c:pt>
                <c:pt idx="38">
                  <c:v>2.2195899240872688E-2</c:v>
                </c:pt>
                <c:pt idx="39">
                  <c:v>-1.7698340330590409E-2</c:v>
                </c:pt>
                <c:pt idx="40">
                  <c:v>-4.920371743217835E-2</c:v>
                </c:pt>
                <c:pt idx="41">
                  <c:v>2.6277857518840161E-3</c:v>
                </c:pt>
                <c:pt idx="42">
                  <c:v>-3.9435624119831036E-2</c:v>
                </c:pt>
                <c:pt idx="43">
                  <c:v>-1.7693563242897472E-2</c:v>
                </c:pt>
                <c:pt idx="44">
                  <c:v>1.3677550522175562E-2</c:v>
                </c:pt>
                <c:pt idx="45">
                  <c:v>3.2043000856164357E-2</c:v>
                </c:pt>
                <c:pt idx="46">
                  <c:v>-1.8158963725198016E-2</c:v>
                </c:pt>
                <c:pt idx="47">
                  <c:v>-4.036578245836221E-3</c:v>
                </c:pt>
                <c:pt idx="48">
                  <c:v>2.1092760128242384E-2</c:v>
                </c:pt>
                <c:pt idx="49">
                  <c:v>1.2127044416770552E-2</c:v>
                </c:pt>
                <c:pt idx="50">
                  <c:v>2.226869690018829E-2</c:v>
                </c:pt>
                <c:pt idx="51">
                  <c:v>-1.9394818584015289E-2</c:v>
                </c:pt>
                <c:pt idx="52">
                  <c:v>-1.1375673686362732E-2</c:v>
                </c:pt>
                <c:pt idx="53">
                  <c:v>-1.8106994055311507E-2</c:v>
                </c:pt>
                <c:pt idx="54">
                  <c:v>1.1344911768189204E-2</c:v>
                </c:pt>
                <c:pt idx="55">
                  <c:v>-1.8226424436378692E-2</c:v>
                </c:pt>
                <c:pt idx="56">
                  <c:v>5.6877221589252978E-2</c:v>
                </c:pt>
                <c:pt idx="57">
                  <c:v>2.7264652771685324E-2</c:v>
                </c:pt>
                <c:pt idx="58">
                  <c:v>-5.5255714268287719E-3</c:v>
                </c:pt>
                <c:pt idx="59">
                  <c:v>-3.2409459290418399E-2</c:v>
                </c:pt>
                <c:pt idx="60">
                  <c:v>-2.8858794621925362E-2</c:v>
                </c:pt>
                <c:pt idx="61">
                  <c:v>1.6961761252446157E-2</c:v>
                </c:pt>
                <c:pt idx="62">
                  <c:v>-1.8136986301369864E-4</c:v>
                </c:pt>
                <c:pt idx="63">
                  <c:v>2.3226595864758094E-2</c:v>
                </c:pt>
                <c:pt idx="64">
                  <c:v>-4.2267371692839811E-2</c:v>
                </c:pt>
                <c:pt idx="65">
                  <c:v>5.5487412175687324E-3</c:v>
                </c:pt>
                <c:pt idx="66">
                  <c:v>-6.8293171499564462E-3</c:v>
                </c:pt>
                <c:pt idx="67">
                  <c:v>-3.2686697922941849E-2</c:v>
                </c:pt>
                <c:pt idx="68">
                  <c:v>1.2664205966755075E-2</c:v>
                </c:pt>
                <c:pt idx="69">
                  <c:v>-9.9385633144002672E-3</c:v>
                </c:pt>
                <c:pt idx="70">
                  <c:v>-1.3975021256495095E-2</c:v>
                </c:pt>
                <c:pt idx="71">
                  <c:v>-2.1788239158101034E-3</c:v>
                </c:pt>
                <c:pt idx="72">
                  <c:v>-9.1887350364063258E-3</c:v>
                </c:pt>
                <c:pt idx="73">
                  <c:v>-1.9371645219316509E-2</c:v>
                </c:pt>
                <c:pt idx="74">
                  <c:v>5.998922731825773E-3</c:v>
                </c:pt>
                <c:pt idx="75">
                  <c:v>-5.2977072671443184E-3</c:v>
                </c:pt>
                <c:pt idx="76">
                  <c:v>-2.3842825412931926E-2</c:v>
                </c:pt>
                <c:pt idx="77">
                  <c:v>-2.2308556375131804E-2</c:v>
                </c:pt>
                <c:pt idx="78">
                  <c:v>1.9754463863958741E-3</c:v>
                </c:pt>
                <c:pt idx="79">
                  <c:v>2.3475913978494654E-2</c:v>
                </c:pt>
                <c:pt idx="80">
                  <c:v>-7.5332151490733572E-3</c:v>
                </c:pt>
                <c:pt idx="81">
                  <c:v>-1.711066898601139E-2</c:v>
                </c:pt>
                <c:pt idx="82">
                  <c:v>-9.8681103558105505E-3</c:v>
                </c:pt>
                <c:pt idx="83">
                  <c:v>-1.6484347826086956E-2</c:v>
                </c:pt>
                <c:pt idx="84">
                  <c:v>5.5069440702338601E-2</c:v>
                </c:pt>
                <c:pt idx="85">
                  <c:v>2.390650935953522E-2</c:v>
                </c:pt>
                <c:pt idx="86">
                  <c:v>-8.1974385522592938E-2</c:v>
                </c:pt>
                <c:pt idx="87">
                  <c:v>5.3934081825670437E-3</c:v>
                </c:pt>
                <c:pt idx="88">
                  <c:v>5.4087949453116763E-2</c:v>
                </c:pt>
                <c:pt idx="89">
                  <c:v>-2.7485718890295933E-2</c:v>
                </c:pt>
                <c:pt idx="90">
                  <c:v>5.2242255688038112E-3</c:v>
                </c:pt>
                <c:pt idx="91">
                  <c:v>-2.8101480805732468E-2</c:v>
                </c:pt>
                <c:pt idx="92">
                  <c:v>-1.1225066222659501E-2</c:v>
                </c:pt>
                <c:pt idx="93">
                  <c:v>7.9153992500191256E-2</c:v>
                </c:pt>
                <c:pt idx="94">
                  <c:v>2.1562966051221055E-2</c:v>
                </c:pt>
                <c:pt idx="95">
                  <c:v>5.9028629720613984E-3</c:v>
                </c:pt>
                <c:pt idx="96">
                  <c:v>-1.1252885265350548E-2</c:v>
                </c:pt>
                <c:pt idx="97">
                  <c:v>-3.2303322824540066E-3</c:v>
                </c:pt>
                <c:pt idx="98">
                  <c:v>-1.7506849315068493E-4</c:v>
                </c:pt>
                <c:pt idx="99">
                  <c:v>-6.3045931688752313E-3</c:v>
                </c:pt>
                <c:pt idx="100">
                  <c:v>8.7182794070027742E-2</c:v>
                </c:pt>
                <c:pt idx="101">
                  <c:v>4.8028816324416787E-2</c:v>
                </c:pt>
                <c:pt idx="102">
                  <c:v>9.7429553960744087E-3</c:v>
                </c:pt>
                <c:pt idx="103">
                  <c:v>-1.803303326810176E-2</c:v>
                </c:pt>
                <c:pt idx="104">
                  <c:v>-1.5630161892901645E-2</c:v>
                </c:pt>
                <c:pt idx="105">
                  <c:v>2.6601853552410279E-2</c:v>
                </c:pt>
                <c:pt idx="106">
                  <c:v>-1.0748970138958094E-3</c:v>
                </c:pt>
                <c:pt idx="107">
                  <c:v>-4.1579756852397523E-2</c:v>
                </c:pt>
                <c:pt idx="108">
                  <c:v>7.6526850601319504E-4</c:v>
                </c:pt>
                <c:pt idx="109">
                  <c:v>-2.0811049371610577E-2</c:v>
                </c:pt>
                <c:pt idx="110">
                  <c:v>3.7182897181546132E-2</c:v>
                </c:pt>
                <c:pt idx="111">
                  <c:v>1.674667273808195E-3</c:v>
                </c:pt>
                <c:pt idx="112">
                  <c:v>-1.2154443532605239E-2</c:v>
                </c:pt>
                <c:pt idx="113">
                  <c:v>-2.442578613780421E-2</c:v>
                </c:pt>
                <c:pt idx="114">
                  <c:v>-3.7456675659393826E-2</c:v>
                </c:pt>
                <c:pt idx="115">
                  <c:v>1.5716449783025613E-2</c:v>
                </c:pt>
                <c:pt idx="116">
                  <c:v>-7.992465619518177E-3</c:v>
                </c:pt>
                <c:pt idx="117">
                  <c:v>6.7261407652338488E-3</c:v>
                </c:pt>
                <c:pt idx="118">
                  <c:v>6.4411585127201507E-2</c:v>
                </c:pt>
                <c:pt idx="119">
                  <c:v>4.8543920225624468E-2</c:v>
                </c:pt>
                <c:pt idx="120">
                  <c:v>1.9110921205863666E-2</c:v>
                </c:pt>
                <c:pt idx="121">
                  <c:v>1.1867422231121735E-2</c:v>
                </c:pt>
                <c:pt idx="122">
                  <c:v>1.8521451798745384E-2</c:v>
                </c:pt>
                <c:pt idx="123">
                  <c:v>-6.0080615124476107E-3</c:v>
                </c:pt>
                <c:pt idx="124">
                  <c:v>1.5079893352946822E-3</c:v>
                </c:pt>
                <c:pt idx="125">
                  <c:v>-1.8595871595420043E-2</c:v>
                </c:pt>
                <c:pt idx="126">
                  <c:v>-1.8944481742952008E-2</c:v>
                </c:pt>
                <c:pt idx="127">
                  <c:v>5.9140798094103886E-3</c:v>
                </c:pt>
                <c:pt idx="128">
                  <c:v>2.834916304566602E-2</c:v>
                </c:pt>
                <c:pt idx="129">
                  <c:v>-3.5350431679521603E-3</c:v>
                </c:pt>
                <c:pt idx="130">
                  <c:v>-2.5468808242278641E-2</c:v>
                </c:pt>
                <c:pt idx="131">
                  <c:v>-1.4014803052566667E-2</c:v>
                </c:pt>
                <c:pt idx="132">
                  <c:v>-3.0875726988704638E-2</c:v>
                </c:pt>
                <c:pt idx="133">
                  <c:v>2.9690006818322668E-2</c:v>
                </c:pt>
                <c:pt idx="134">
                  <c:v>-1.932537737438935E-3</c:v>
                </c:pt>
                <c:pt idx="135">
                  <c:v>1.3029156858961992E-2</c:v>
                </c:pt>
                <c:pt idx="136">
                  <c:v>-1.8420346809802028E-2</c:v>
                </c:pt>
                <c:pt idx="137">
                  <c:v>7.786793550733472E-3</c:v>
                </c:pt>
                <c:pt idx="138">
                  <c:v>1.3870149734806977E-2</c:v>
                </c:pt>
                <c:pt idx="139">
                  <c:v>-3.4809020933404496E-2</c:v>
                </c:pt>
                <c:pt idx="140">
                  <c:v>-3.6948012777197566E-2</c:v>
                </c:pt>
                <c:pt idx="141">
                  <c:v>-1.1080849978317674E-3</c:v>
                </c:pt>
                <c:pt idx="142">
                  <c:v>-1.6020141965300234E-2</c:v>
                </c:pt>
                <c:pt idx="143">
                  <c:v>4.5581361560813613E-3</c:v>
                </c:pt>
                <c:pt idx="144">
                  <c:v>-3.5049473874478605E-2</c:v>
                </c:pt>
                <c:pt idx="145">
                  <c:v>-5.6815419520548055E-2</c:v>
                </c:pt>
                <c:pt idx="146">
                  <c:v>-3.7442149238492248E-2</c:v>
                </c:pt>
                <c:pt idx="147">
                  <c:v>4.1760689350419856E-2</c:v>
                </c:pt>
                <c:pt idx="148">
                  <c:v>-8.4299065552682229E-3</c:v>
                </c:pt>
                <c:pt idx="149">
                  <c:v>8.2034254557894953E-2</c:v>
                </c:pt>
                <c:pt idx="150">
                  <c:v>-1.940337197049526E-2</c:v>
                </c:pt>
                <c:pt idx="151">
                  <c:v>6.6887724952995175E-3</c:v>
                </c:pt>
                <c:pt idx="152">
                  <c:v>-3.6199318669885718E-2</c:v>
                </c:pt>
                <c:pt idx="153">
                  <c:v>5.4374221668742277E-2</c:v>
                </c:pt>
                <c:pt idx="154">
                  <c:v>3.3355041200860754E-2</c:v>
                </c:pt>
                <c:pt idx="155">
                  <c:v>-7.5846834334176534E-3</c:v>
                </c:pt>
                <c:pt idx="156">
                  <c:v>-3.5650995996572121E-2</c:v>
                </c:pt>
                <c:pt idx="157">
                  <c:v>-1.469122412444138E-2</c:v>
                </c:pt>
                <c:pt idx="158">
                  <c:v>-8.0262174018354265E-3</c:v>
                </c:pt>
                <c:pt idx="159">
                  <c:v>2.557682083276815E-2</c:v>
                </c:pt>
                <c:pt idx="160">
                  <c:v>-1.4645065848627493E-2</c:v>
                </c:pt>
                <c:pt idx="161">
                  <c:v>-4.0317804999127849E-2</c:v>
                </c:pt>
                <c:pt idx="162">
                  <c:v>-7.3050489236790896E-3</c:v>
                </c:pt>
                <c:pt idx="163">
                  <c:v>8.650095031607685E-4</c:v>
                </c:pt>
                <c:pt idx="164">
                  <c:v>2.7557177575876789E-2</c:v>
                </c:pt>
                <c:pt idx="165">
                  <c:v>1.2823451343177484E-2</c:v>
                </c:pt>
                <c:pt idx="166">
                  <c:v>2.251943206073867E-2</c:v>
                </c:pt>
                <c:pt idx="167">
                  <c:v>-2.1378879010845325E-2</c:v>
                </c:pt>
                <c:pt idx="168">
                  <c:v>-5.3365806059788162E-2</c:v>
                </c:pt>
                <c:pt idx="169">
                  <c:v>-2.245001069091724E-3</c:v>
                </c:pt>
                <c:pt idx="170">
                  <c:v>4.0071758538430978E-3</c:v>
                </c:pt>
                <c:pt idx="171">
                  <c:v>3.9297007069801819E-2</c:v>
                </c:pt>
                <c:pt idx="172">
                  <c:v>7.8284463481724902E-3</c:v>
                </c:pt>
                <c:pt idx="173">
                  <c:v>-1.8993538971177268E-2</c:v>
                </c:pt>
                <c:pt idx="174">
                  <c:v>2.609933859139333E-2</c:v>
                </c:pt>
                <c:pt idx="175">
                  <c:v>4.314325099773493E-2</c:v>
                </c:pt>
                <c:pt idx="176">
                  <c:v>-1.2428260532437296E-2</c:v>
                </c:pt>
                <c:pt idx="177">
                  <c:v>-2.786284282555513E-2</c:v>
                </c:pt>
                <c:pt idx="178">
                  <c:v>7.694710552520358E-3</c:v>
                </c:pt>
                <c:pt idx="179">
                  <c:v>8.1137119816291801E-4</c:v>
                </c:pt>
                <c:pt idx="180">
                  <c:v>7.6263910045217213E-3</c:v>
                </c:pt>
                <c:pt idx="181">
                  <c:v>5.6332658328369515E-3</c:v>
                </c:pt>
                <c:pt idx="182">
                  <c:v>-7.028624978616449E-2</c:v>
                </c:pt>
                <c:pt idx="183">
                  <c:v>-3.9417294237518372E-2</c:v>
                </c:pt>
                <c:pt idx="184">
                  <c:v>1.0591044336426573E-2</c:v>
                </c:pt>
                <c:pt idx="185">
                  <c:v>-2.3565351209559927E-2</c:v>
                </c:pt>
                <c:pt idx="186">
                  <c:v>2.0536893783388608E-2</c:v>
                </c:pt>
                <c:pt idx="187">
                  <c:v>8.3776129003961617E-3</c:v>
                </c:pt>
                <c:pt idx="188">
                  <c:v>-1.4974266869609395E-2</c:v>
                </c:pt>
                <c:pt idx="189">
                  <c:v>1.3803480128893784E-2</c:v>
                </c:pt>
                <c:pt idx="190">
                  <c:v>-1.589041095890411E-4</c:v>
                </c:pt>
                <c:pt idx="191">
                  <c:v>-3.5113791502205824E-2</c:v>
                </c:pt>
                <c:pt idx="192">
                  <c:v>-2.1013188277220485E-2</c:v>
                </c:pt>
                <c:pt idx="193">
                  <c:v>3.7958509736470199E-2</c:v>
                </c:pt>
                <c:pt idx="194">
                  <c:v>-9.8770306813810143E-3</c:v>
                </c:pt>
                <c:pt idx="195">
                  <c:v>-5.2502684154703362E-2</c:v>
                </c:pt>
                <c:pt idx="196">
                  <c:v>-8.2124961773098037E-3</c:v>
                </c:pt>
                <c:pt idx="197">
                  <c:v>4.3926266408161933E-2</c:v>
                </c:pt>
                <c:pt idx="198">
                  <c:v>-2.1268645357686515E-2</c:v>
                </c:pt>
                <c:pt idx="199">
                  <c:v>-6.1451244382939592E-2</c:v>
                </c:pt>
                <c:pt idx="200">
                  <c:v>3.3700329297179074E-2</c:v>
                </c:pt>
                <c:pt idx="201">
                  <c:v>-2.1207700072098021E-2</c:v>
                </c:pt>
                <c:pt idx="202">
                  <c:v>-2.4049657125087966E-2</c:v>
                </c:pt>
                <c:pt idx="203">
                  <c:v>-2.5856671081973915E-2</c:v>
                </c:pt>
                <c:pt idx="204">
                  <c:v>1.2408567495009293E-2</c:v>
                </c:pt>
                <c:pt idx="205">
                  <c:v>-3.7372898466977125E-2</c:v>
                </c:pt>
                <c:pt idx="206">
                  <c:v>-1.4876712328767123E-4</c:v>
                </c:pt>
                <c:pt idx="207">
                  <c:v>-4.0144725321281938E-3</c:v>
                </c:pt>
                <c:pt idx="208">
                  <c:v>-6.3538159102588976E-2</c:v>
                </c:pt>
                <c:pt idx="209">
                  <c:v>1.5043233179444407E-2</c:v>
                </c:pt>
                <c:pt idx="210">
                  <c:v>-1.9197756033920495E-2</c:v>
                </c:pt>
                <c:pt idx="211">
                  <c:v>-8.4716383257651268E-3</c:v>
                </c:pt>
                <c:pt idx="212">
                  <c:v>-3.7911552830730957E-2</c:v>
                </c:pt>
                <c:pt idx="213">
                  <c:v>-8.2998152277795417E-2</c:v>
                </c:pt>
                <c:pt idx="214">
                  <c:v>-4.4522502659401317E-2</c:v>
                </c:pt>
                <c:pt idx="215">
                  <c:v>4.6286275017606106E-2</c:v>
                </c:pt>
                <c:pt idx="216">
                  <c:v>1.5698271497731255E-2</c:v>
                </c:pt>
                <c:pt idx="217">
                  <c:v>2.7932356121642306E-2</c:v>
                </c:pt>
                <c:pt idx="218">
                  <c:v>-5.3259541023136028E-2</c:v>
                </c:pt>
                <c:pt idx="219">
                  <c:v>6.2620372321741955E-3</c:v>
                </c:pt>
                <c:pt idx="220">
                  <c:v>3.0362202251112921E-3</c:v>
                </c:pt>
                <c:pt idx="221">
                  <c:v>-2.5545318547510354E-2</c:v>
                </c:pt>
                <c:pt idx="222">
                  <c:v>5.6855038150908151E-2</c:v>
                </c:pt>
                <c:pt idx="223">
                  <c:v>9.0975950355656927E-3</c:v>
                </c:pt>
                <c:pt idx="224">
                  <c:v>1.817485726236541E-2</c:v>
                </c:pt>
                <c:pt idx="225">
                  <c:v>-4.6443264669034914E-3</c:v>
                </c:pt>
                <c:pt idx="226">
                  <c:v>3.5997181052978909E-2</c:v>
                </c:pt>
                <c:pt idx="227">
                  <c:v>-1.322660082828914E-2</c:v>
                </c:pt>
                <c:pt idx="228">
                  <c:v>5.7449888030341508E-3</c:v>
                </c:pt>
                <c:pt idx="229">
                  <c:v>-1.7715573517318881E-2</c:v>
                </c:pt>
                <c:pt idx="230">
                  <c:v>-1.6363403629829911E-3</c:v>
                </c:pt>
                <c:pt idx="231">
                  <c:v>2.8395951748109195E-3</c:v>
                </c:pt>
                <c:pt idx="232">
                  <c:v>-4.4788336594911937E-2</c:v>
                </c:pt>
                <c:pt idx="233">
                  <c:v>8.240876370929881E-2</c:v>
                </c:pt>
                <c:pt idx="234">
                  <c:v>9.925641076180193E-3</c:v>
                </c:pt>
                <c:pt idx="235">
                  <c:v>-1.5817734847597985E-2</c:v>
                </c:pt>
                <c:pt idx="236">
                  <c:v>-4.3563833237515615E-2</c:v>
                </c:pt>
                <c:pt idx="237">
                  <c:v>4.6750419248544263E-2</c:v>
                </c:pt>
                <c:pt idx="238">
                  <c:v>-3.4830300102937764E-2</c:v>
                </c:pt>
                <c:pt idx="239">
                  <c:v>7.3387285702567464E-3</c:v>
                </c:pt>
                <c:pt idx="243">
                  <c:v>-2.7922793637435994E-3</c:v>
                </c:pt>
                <c:pt idx="244">
                  <c:v>8.7182794070027742E-2</c:v>
                </c:pt>
                <c:pt idx="245">
                  <c:v>-8.2998152277795417E-2</c:v>
                </c:pt>
                <c:pt idx="246">
                  <c:v>2.8790717704881025E-2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A-4946-A950-D518FAC5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92288"/>
        <c:axId val="491759632"/>
      </c:lineChart>
      <c:dateAx>
        <c:axId val="495392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59632"/>
        <c:crosses val="autoZero"/>
        <c:auto val="1"/>
        <c:lblOffset val="100"/>
        <c:baseTimeUnit val="days"/>
      </c:dateAx>
      <c:valAx>
        <c:axId val="4917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9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Risk unadjusted returns% vs Date(daily Middle)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middle!$O$1:$O$2</c:f>
              <c:strCache>
                <c:ptCount val="2"/>
                <c:pt idx="0">
                  <c:v>return futures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middle!$B$3:$B$249</c:f>
              <c:numCache>
                <c:formatCode>m/d/yyyy</c:formatCode>
                <c:ptCount val="247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43413</c:v>
                </c:pt>
                <c:pt idx="25">
                  <c:v>43416</c:v>
                </c:pt>
                <c:pt idx="26">
                  <c:v>43417</c:v>
                </c:pt>
                <c:pt idx="27">
                  <c:v>43418</c:v>
                </c:pt>
                <c:pt idx="28">
                  <c:v>43419</c:v>
                </c:pt>
                <c:pt idx="29">
                  <c:v>43420</c:v>
                </c:pt>
                <c:pt idx="30">
                  <c:v>43423</c:v>
                </c:pt>
                <c:pt idx="31">
                  <c:v>43424</c:v>
                </c:pt>
                <c:pt idx="32">
                  <c:v>43426</c:v>
                </c:pt>
                <c:pt idx="33">
                  <c:v>43430</c:v>
                </c:pt>
                <c:pt idx="34">
                  <c:v>43431</c:v>
                </c:pt>
                <c:pt idx="35">
                  <c:v>43432</c:v>
                </c:pt>
                <c:pt idx="36">
                  <c:v>43433</c:v>
                </c:pt>
                <c:pt idx="37">
                  <c:v>43434</c:v>
                </c:pt>
                <c:pt idx="38">
                  <c:v>43437</c:v>
                </c:pt>
                <c:pt idx="39">
                  <c:v>43438</c:v>
                </c:pt>
                <c:pt idx="40">
                  <c:v>43439</c:v>
                </c:pt>
                <c:pt idx="41">
                  <c:v>43440</c:v>
                </c:pt>
                <c:pt idx="42">
                  <c:v>43441</c:v>
                </c:pt>
                <c:pt idx="43">
                  <c:v>43444</c:v>
                </c:pt>
                <c:pt idx="44">
                  <c:v>43445</c:v>
                </c:pt>
                <c:pt idx="45">
                  <c:v>43446</c:v>
                </c:pt>
                <c:pt idx="46">
                  <c:v>43447</c:v>
                </c:pt>
                <c:pt idx="47">
                  <c:v>43448</c:v>
                </c:pt>
                <c:pt idx="48">
                  <c:v>43451</c:v>
                </c:pt>
                <c:pt idx="49">
                  <c:v>43452</c:v>
                </c:pt>
                <c:pt idx="50">
                  <c:v>43453</c:v>
                </c:pt>
                <c:pt idx="51">
                  <c:v>43454</c:v>
                </c:pt>
                <c:pt idx="52">
                  <c:v>43455</c:v>
                </c:pt>
                <c:pt idx="53">
                  <c:v>43458</c:v>
                </c:pt>
                <c:pt idx="54">
                  <c:v>43460</c:v>
                </c:pt>
                <c:pt idx="55">
                  <c:v>43461</c:v>
                </c:pt>
                <c:pt idx="56">
                  <c:v>43462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43472</c:v>
                </c:pt>
                <c:pt idx="63">
                  <c:v>43473</c:v>
                </c:pt>
                <c:pt idx="64">
                  <c:v>43474</c:v>
                </c:pt>
                <c:pt idx="65">
                  <c:v>43475</c:v>
                </c:pt>
                <c:pt idx="66">
                  <c:v>43476</c:v>
                </c:pt>
                <c:pt idx="67">
                  <c:v>43479</c:v>
                </c:pt>
                <c:pt idx="68">
                  <c:v>43480</c:v>
                </c:pt>
                <c:pt idx="69">
                  <c:v>43481</c:v>
                </c:pt>
                <c:pt idx="70">
                  <c:v>43482</c:v>
                </c:pt>
                <c:pt idx="71">
                  <c:v>43483</c:v>
                </c:pt>
                <c:pt idx="72">
                  <c:v>43486</c:v>
                </c:pt>
                <c:pt idx="73">
                  <c:v>43487</c:v>
                </c:pt>
                <c:pt idx="74">
                  <c:v>43488</c:v>
                </c:pt>
                <c:pt idx="75">
                  <c:v>43489</c:v>
                </c:pt>
                <c:pt idx="76">
                  <c:v>43490</c:v>
                </c:pt>
                <c:pt idx="77">
                  <c:v>43493</c:v>
                </c:pt>
                <c:pt idx="78">
                  <c:v>43494</c:v>
                </c:pt>
                <c:pt idx="79">
                  <c:v>43495</c:v>
                </c:pt>
                <c:pt idx="80">
                  <c:v>43496</c:v>
                </c:pt>
                <c:pt idx="81">
                  <c:v>43497</c:v>
                </c:pt>
                <c:pt idx="82">
                  <c:v>43500</c:v>
                </c:pt>
                <c:pt idx="83">
                  <c:v>43501</c:v>
                </c:pt>
                <c:pt idx="84">
                  <c:v>43502</c:v>
                </c:pt>
                <c:pt idx="85">
                  <c:v>43503</c:v>
                </c:pt>
                <c:pt idx="86">
                  <c:v>43504</c:v>
                </c:pt>
                <c:pt idx="87">
                  <c:v>43507</c:v>
                </c:pt>
                <c:pt idx="88">
                  <c:v>43508</c:v>
                </c:pt>
                <c:pt idx="89">
                  <c:v>43509</c:v>
                </c:pt>
                <c:pt idx="90">
                  <c:v>43510</c:v>
                </c:pt>
                <c:pt idx="91">
                  <c:v>43511</c:v>
                </c:pt>
                <c:pt idx="92">
                  <c:v>43514</c:v>
                </c:pt>
                <c:pt idx="93">
                  <c:v>43516</c:v>
                </c:pt>
                <c:pt idx="94">
                  <c:v>43517</c:v>
                </c:pt>
                <c:pt idx="95">
                  <c:v>43518</c:v>
                </c:pt>
                <c:pt idx="96">
                  <c:v>43521</c:v>
                </c:pt>
                <c:pt idx="97">
                  <c:v>43522</c:v>
                </c:pt>
                <c:pt idx="98">
                  <c:v>43523</c:v>
                </c:pt>
                <c:pt idx="99">
                  <c:v>43524</c:v>
                </c:pt>
                <c:pt idx="100">
                  <c:v>43525</c:v>
                </c:pt>
                <c:pt idx="101">
                  <c:v>43529</c:v>
                </c:pt>
                <c:pt idx="102">
                  <c:v>43530</c:v>
                </c:pt>
                <c:pt idx="103">
                  <c:v>43531</c:v>
                </c:pt>
                <c:pt idx="104">
                  <c:v>43532</c:v>
                </c:pt>
                <c:pt idx="105">
                  <c:v>43535</c:v>
                </c:pt>
                <c:pt idx="106">
                  <c:v>43536</c:v>
                </c:pt>
                <c:pt idx="107">
                  <c:v>43537</c:v>
                </c:pt>
                <c:pt idx="108">
                  <c:v>43538</c:v>
                </c:pt>
                <c:pt idx="109">
                  <c:v>43539</c:v>
                </c:pt>
                <c:pt idx="110">
                  <c:v>43542</c:v>
                </c:pt>
                <c:pt idx="111">
                  <c:v>43543</c:v>
                </c:pt>
                <c:pt idx="112">
                  <c:v>43544</c:v>
                </c:pt>
                <c:pt idx="113">
                  <c:v>43546</c:v>
                </c:pt>
                <c:pt idx="114">
                  <c:v>43549</c:v>
                </c:pt>
                <c:pt idx="115">
                  <c:v>43550</c:v>
                </c:pt>
                <c:pt idx="116">
                  <c:v>43551</c:v>
                </c:pt>
                <c:pt idx="117">
                  <c:v>43552</c:v>
                </c:pt>
                <c:pt idx="118">
                  <c:v>43553</c:v>
                </c:pt>
                <c:pt idx="119">
                  <c:v>43557</c:v>
                </c:pt>
                <c:pt idx="120">
                  <c:v>43558</c:v>
                </c:pt>
                <c:pt idx="121">
                  <c:v>43559</c:v>
                </c:pt>
                <c:pt idx="122">
                  <c:v>43560</c:v>
                </c:pt>
                <c:pt idx="123">
                  <c:v>43563</c:v>
                </c:pt>
                <c:pt idx="124">
                  <c:v>43564</c:v>
                </c:pt>
                <c:pt idx="125">
                  <c:v>43565</c:v>
                </c:pt>
                <c:pt idx="126">
                  <c:v>43566</c:v>
                </c:pt>
                <c:pt idx="127">
                  <c:v>43567</c:v>
                </c:pt>
                <c:pt idx="128">
                  <c:v>43570</c:v>
                </c:pt>
                <c:pt idx="129">
                  <c:v>43571</c:v>
                </c:pt>
                <c:pt idx="130">
                  <c:v>43573</c:v>
                </c:pt>
                <c:pt idx="131">
                  <c:v>43577</c:v>
                </c:pt>
                <c:pt idx="132">
                  <c:v>43578</c:v>
                </c:pt>
                <c:pt idx="133">
                  <c:v>43579</c:v>
                </c:pt>
                <c:pt idx="134">
                  <c:v>43580</c:v>
                </c:pt>
                <c:pt idx="135">
                  <c:v>43581</c:v>
                </c:pt>
                <c:pt idx="136">
                  <c:v>43585</c:v>
                </c:pt>
                <c:pt idx="137">
                  <c:v>43587</c:v>
                </c:pt>
                <c:pt idx="138">
                  <c:v>43588</c:v>
                </c:pt>
                <c:pt idx="139">
                  <c:v>43591</c:v>
                </c:pt>
                <c:pt idx="140">
                  <c:v>43592</c:v>
                </c:pt>
                <c:pt idx="141">
                  <c:v>43593</c:v>
                </c:pt>
                <c:pt idx="142">
                  <c:v>43594</c:v>
                </c:pt>
                <c:pt idx="143">
                  <c:v>43595</c:v>
                </c:pt>
                <c:pt idx="144">
                  <c:v>43598</c:v>
                </c:pt>
                <c:pt idx="145">
                  <c:v>43599</c:v>
                </c:pt>
                <c:pt idx="146">
                  <c:v>43600</c:v>
                </c:pt>
                <c:pt idx="147">
                  <c:v>43601</c:v>
                </c:pt>
                <c:pt idx="148">
                  <c:v>43602</c:v>
                </c:pt>
                <c:pt idx="149">
                  <c:v>43605</c:v>
                </c:pt>
                <c:pt idx="150">
                  <c:v>43606</c:v>
                </c:pt>
                <c:pt idx="151">
                  <c:v>43607</c:v>
                </c:pt>
                <c:pt idx="152">
                  <c:v>43608</c:v>
                </c:pt>
                <c:pt idx="153">
                  <c:v>43609</c:v>
                </c:pt>
                <c:pt idx="154">
                  <c:v>43612</c:v>
                </c:pt>
                <c:pt idx="155">
                  <c:v>43613</c:v>
                </c:pt>
                <c:pt idx="156">
                  <c:v>43614</c:v>
                </c:pt>
                <c:pt idx="157">
                  <c:v>43615</c:v>
                </c:pt>
                <c:pt idx="158">
                  <c:v>43616</c:v>
                </c:pt>
                <c:pt idx="159">
                  <c:v>43619</c:v>
                </c:pt>
                <c:pt idx="160">
                  <c:v>43620</c:v>
                </c:pt>
                <c:pt idx="161">
                  <c:v>43622</c:v>
                </c:pt>
                <c:pt idx="162">
                  <c:v>43623</c:v>
                </c:pt>
                <c:pt idx="163">
                  <c:v>43626</c:v>
                </c:pt>
                <c:pt idx="164">
                  <c:v>43627</c:v>
                </c:pt>
                <c:pt idx="165">
                  <c:v>43628</c:v>
                </c:pt>
                <c:pt idx="166">
                  <c:v>43629</c:v>
                </c:pt>
                <c:pt idx="167">
                  <c:v>43630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43647</c:v>
                </c:pt>
                <c:pt idx="179">
                  <c:v>43648</c:v>
                </c:pt>
                <c:pt idx="180">
                  <c:v>43649</c:v>
                </c:pt>
                <c:pt idx="181">
                  <c:v>43650</c:v>
                </c:pt>
                <c:pt idx="182">
                  <c:v>43651</c:v>
                </c:pt>
                <c:pt idx="183">
                  <c:v>43654</c:v>
                </c:pt>
                <c:pt idx="184">
                  <c:v>43655</c:v>
                </c:pt>
                <c:pt idx="185">
                  <c:v>43656</c:v>
                </c:pt>
                <c:pt idx="186">
                  <c:v>43657</c:v>
                </c:pt>
                <c:pt idx="187">
                  <c:v>43658</c:v>
                </c:pt>
                <c:pt idx="188">
                  <c:v>43661</c:v>
                </c:pt>
                <c:pt idx="189">
                  <c:v>43662</c:v>
                </c:pt>
                <c:pt idx="190">
                  <c:v>43663</c:v>
                </c:pt>
                <c:pt idx="191">
                  <c:v>43664</c:v>
                </c:pt>
                <c:pt idx="192">
                  <c:v>43665</c:v>
                </c:pt>
                <c:pt idx="193">
                  <c:v>43668</c:v>
                </c:pt>
                <c:pt idx="194">
                  <c:v>43669</c:v>
                </c:pt>
                <c:pt idx="195">
                  <c:v>43670</c:v>
                </c:pt>
                <c:pt idx="196">
                  <c:v>43671</c:v>
                </c:pt>
                <c:pt idx="197">
                  <c:v>43672</c:v>
                </c:pt>
                <c:pt idx="198">
                  <c:v>43675</c:v>
                </c:pt>
                <c:pt idx="199">
                  <c:v>43676</c:v>
                </c:pt>
                <c:pt idx="200">
                  <c:v>43677</c:v>
                </c:pt>
                <c:pt idx="201">
                  <c:v>43678</c:v>
                </c:pt>
                <c:pt idx="202">
                  <c:v>43679</c:v>
                </c:pt>
                <c:pt idx="203">
                  <c:v>43682</c:v>
                </c:pt>
                <c:pt idx="204">
                  <c:v>43683</c:v>
                </c:pt>
                <c:pt idx="205">
                  <c:v>43684</c:v>
                </c:pt>
                <c:pt idx="206">
                  <c:v>43685</c:v>
                </c:pt>
                <c:pt idx="207">
                  <c:v>43686</c:v>
                </c:pt>
                <c:pt idx="208">
                  <c:v>43690</c:v>
                </c:pt>
                <c:pt idx="209">
                  <c:v>43691</c:v>
                </c:pt>
                <c:pt idx="210">
                  <c:v>43693</c:v>
                </c:pt>
                <c:pt idx="211">
                  <c:v>43696</c:v>
                </c:pt>
                <c:pt idx="212">
                  <c:v>43697</c:v>
                </c:pt>
                <c:pt idx="213">
                  <c:v>43698</c:v>
                </c:pt>
                <c:pt idx="214">
                  <c:v>43699</c:v>
                </c:pt>
                <c:pt idx="215">
                  <c:v>43700</c:v>
                </c:pt>
                <c:pt idx="216">
                  <c:v>43703</c:v>
                </c:pt>
                <c:pt idx="217">
                  <c:v>43704</c:v>
                </c:pt>
                <c:pt idx="218">
                  <c:v>43705</c:v>
                </c:pt>
                <c:pt idx="219">
                  <c:v>43706</c:v>
                </c:pt>
                <c:pt idx="220">
                  <c:v>43707</c:v>
                </c:pt>
                <c:pt idx="221">
                  <c:v>43711</c:v>
                </c:pt>
                <c:pt idx="222">
                  <c:v>43712</c:v>
                </c:pt>
                <c:pt idx="223">
                  <c:v>43713</c:v>
                </c:pt>
                <c:pt idx="224">
                  <c:v>43714</c:v>
                </c:pt>
                <c:pt idx="225">
                  <c:v>43717</c:v>
                </c:pt>
                <c:pt idx="226">
                  <c:v>43719</c:v>
                </c:pt>
                <c:pt idx="227">
                  <c:v>43720</c:v>
                </c:pt>
                <c:pt idx="228">
                  <c:v>43721</c:v>
                </c:pt>
                <c:pt idx="229">
                  <c:v>43724</c:v>
                </c:pt>
                <c:pt idx="230">
                  <c:v>43725</c:v>
                </c:pt>
                <c:pt idx="231">
                  <c:v>43726</c:v>
                </c:pt>
                <c:pt idx="232">
                  <c:v>43727</c:v>
                </c:pt>
                <c:pt idx="233">
                  <c:v>43728</c:v>
                </c:pt>
                <c:pt idx="234">
                  <c:v>43731</c:v>
                </c:pt>
                <c:pt idx="235">
                  <c:v>43732</c:v>
                </c:pt>
                <c:pt idx="236">
                  <c:v>43733</c:v>
                </c:pt>
                <c:pt idx="237">
                  <c:v>43734</c:v>
                </c:pt>
                <c:pt idx="238">
                  <c:v>43735</c:v>
                </c:pt>
                <c:pt idx="239">
                  <c:v>43738</c:v>
                </c:pt>
              </c:numCache>
            </c:numRef>
          </c:cat>
          <c:val>
            <c:numRef>
              <c:f>middle!$O$3:$O$249</c:f>
              <c:numCache>
                <c:formatCode>0.0000%</c:formatCode>
                <c:ptCount val="247"/>
                <c:pt idx="0">
                  <c:v>-5.0179211469533235E-3</c:v>
                </c:pt>
                <c:pt idx="1">
                  <c:v>6.4841498559076163E-3</c:v>
                </c:pt>
                <c:pt idx="2">
                  <c:v>-5.2254831782390716E-2</c:v>
                </c:pt>
                <c:pt idx="3">
                  <c:v>-1.6616314199395899E-2</c:v>
                </c:pt>
                <c:pt idx="4">
                  <c:v>-1.5360983102918589E-2</c:v>
                </c:pt>
                <c:pt idx="5">
                  <c:v>5.5382215288611723E-2</c:v>
                </c:pt>
                <c:pt idx="6">
                  <c:v>-3.1781226903178202E-2</c:v>
                </c:pt>
                <c:pt idx="7">
                  <c:v>2.2137404580152713E-2</c:v>
                </c:pt>
                <c:pt idx="8">
                  <c:v>1.1949215832710936E-2</c:v>
                </c:pt>
                <c:pt idx="9">
                  <c:v>5.1660516605165213E-3</c:v>
                </c:pt>
                <c:pt idx="10">
                  <c:v>-3.3039647577092511E-2</c:v>
                </c:pt>
                <c:pt idx="11">
                  <c:v>1.5186028853456117E-3</c:v>
                </c:pt>
                <c:pt idx="12">
                  <c:v>-1.8195602729340451E-2</c:v>
                </c:pt>
                <c:pt idx="13">
                  <c:v>-1.5444015444014566E-3</c:v>
                </c:pt>
                <c:pt idx="14">
                  <c:v>1.0054137664346348E-2</c:v>
                </c:pt>
                <c:pt idx="15">
                  <c:v>-3.0627871362940276E-2</c:v>
                </c:pt>
                <c:pt idx="16">
                  <c:v>7.1090047393365385E-3</c:v>
                </c:pt>
                <c:pt idx="17">
                  <c:v>3.2156862745097992E-2</c:v>
                </c:pt>
                <c:pt idx="18">
                  <c:v>5.3191489361703427E-3</c:v>
                </c:pt>
                <c:pt idx="19">
                  <c:v>-1.5873015873016042E-2</c:v>
                </c:pt>
                <c:pt idx="20">
                  <c:v>3.9938556067588463E-2</c:v>
                </c:pt>
                <c:pt idx="21">
                  <c:v>3.6189069423929139E-2</c:v>
                </c:pt>
                <c:pt idx="22">
                  <c:v>-4.3478260869565376E-2</c:v>
                </c:pt>
                <c:pt idx="23">
                  <c:v>-5.2160953800297217E-3</c:v>
                </c:pt>
                <c:pt idx="24">
                  <c:v>-4.4943820224718671E-3</c:v>
                </c:pt>
                <c:pt idx="25">
                  <c:v>-5.2671181339354178E-3</c:v>
                </c:pt>
                <c:pt idx="26">
                  <c:v>-1.1346444780635402E-2</c:v>
                </c:pt>
                <c:pt idx="27">
                  <c:v>-9.9464422341238191E-3</c:v>
                </c:pt>
                <c:pt idx="28">
                  <c:v>9.2735703245748723E-3</c:v>
                </c:pt>
                <c:pt idx="29">
                  <c:v>-1.2251148545176067E-2</c:v>
                </c:pt>
                <c:pt idx="30">
                  <c:v>4.6511627906976301E-3</c:v>
                </c:pt>
                <c:pt idx="31">
                  <c:v>-3.0864197530864199E-2</c:v>
                </c:pt>
                <c:pt idx="32">
                  <c:v>-3.1847133757961783E-2</c:v>
                </c:pt>
                <c:pt idx="33">
                  <c:v>-3.8651315789473589E-2</c:v>
                </c:pt>
                <c:pt idx="34">
                  <c:v>-2.2241231822070218E-2</c:v>
                </c:pt>
                <c:pt idx="35">
                  <c:v>-2.8871391076115461E-2</c:v>
                </c:pt>
                <c:pt idx="36">
                  <c:v>-8.1081081081081589E-3</c:v>
                </c:pt>
                <c:pt idx="37">
                  <c:v>1.453224341507728E-2</c:v>
                </c:pt>
                <c:pt idx="38">
                  <c:v>2.2381378692927483E-2</c:v>
                </c:pt>
                <c:pt idx="39">
                  <c:v>-1.7513134851138354E-2</c:v>
                </c:pt>
                <c:pt idx="40">
                  <c:v>-4.9019607843137254E-2</c:v>
                </c:pt>
                <c:pt idx="41">
                  <c:v>2.8116213683223724E-3</c:v>
                </c:pt>
                <c:pt idx="42">
                  <c:v>-3.9252336448598157E-2</c:v>
                </c:pt>
                <c:pt idx="43">
                  <c:v>-1.7509727626459116E-2</c:v>
                </c:pt>
                <c:pt idx="44">
                  <c:v>1.3861386138613917E-2</c:v>
                </c:pt>
                <c:pt idx="45">
                  <c:v>3.2226562499999972E-2</c:v>
                </c:pt>
                <c:pt idx="46">
                  <c:v>-1.7975402081362401E-2</c:v>
                </c:pt>
                <c:pt idx="47">
                  <c:v>-3.8535645472060837E-3</c:v>
                </c:pt>
                <c:pt idx="48">
                  <c:v>2.127659574468074E-2</c:v>
                </c:pt>
                <c:pt idx="49">
                  <c:v>1.2310606060606169E-2</c:v>
                </c:pt>
                <c:pt idx="50">
                  <c:v>2.2450888681010209E-2</c:v>
                </c:pt>
                <c:pt idx="51">
                  <c:v>-1.9213174748398849E-2</c:v>
                </c:pt>
                <c:pt idx="52">
                  <c:v>-1.1194029850746294E-2</c:v>
                </c:pt>
                <c:pt idx="53">
                  <c:v>-1.7924528301886847E-2</c:v>
                </c:pt>
                <c:pt idx="54">
                  <c:v>1.1527377521613862E-2</c:v>
                </c:pt>
                <c:pt idx="55">
                  <c:v>-1.8043684710351296E-2</c:v>
                </c:pt>
                <c:pt idx="56">
                  <c:v>5.7059961315280378E-2</c:v>
                </c:pt>
                <c:pt idx="57">
                  <c:v>2.7447392497712719E-2</c:v>
                </c:pt>
                <c:pt idx="58">
                  <c:v>-5.3428317008013745E-3</c:v>
                </c:pt>
                <c:pt idx="59">
                  <c:v>-3.2229185317815656E-2</c:v>
                </c:pt>
                <c:pt idx="60">
                  <c:v>-2.8677150786308923E-2</c:v>
                </c:pt>
                <c:pt idx="61">
                  <c:v>1.7142857142857116E-2</c:v>
                </c:pt>
                <c:pt idx="62">
                  <c:v>0</c:v>
                </c:pt>
                <c:pt idx="63">
                  <c:v>2.3408239700374533E-2</c:v>
                </c:pt>
                <c:pt idx="64">
                  <c:v>-4.2086001829826115E-2</c:v>
                </c:pt>
                <c:pt idx="65">
                  <c:v>5.7306590257879108E-3</c:v>
                </c:pt>
                <c:pt idx="66">
                  <c:v>-6.6476733143400078E-3</c:v>
                </c:pt>
                <c:pt idx="67">
                  <c:v>-3.2504780114722673E-2</c:v>
                </c:pt>
                <c:pt idx="68">
                  <c:v>1.2845849802371512E-2</c:v>
                </c:pt>
                <c:pt idx="69">
                  <c:v>-9.7560975609756097E-3</c:v>
                </c:pt>
                <c:pt idx="70">
                  <c:v>-1.3793103448275917E-2</c:v>
                </c:pt>
                <c:pt idx="71">
                  <c:v>-1.9980019980018844E-3</c:v>
                </c:pt>
                <c:pt idx="72">
                  <c:v>-9.0090090090090662E-3</c:v>
                </c:pt>
                <c:pt idx="73">
                  <c:v>-1.919191919191925E-2</c:v>
                </c:pt>
                <c:pt idx="74">
                  <c:v>6.1791967044285126E-3</c:v>
                </c:pt>
                <c:pt idx="75">
                  <c:v>-5.1177072671443188E-3</c:v>
                </c:pt>
                <c:pt idx="76">
                  <c:v>-2.3662551440329187E-2</c:v>
                </c:pt>
                <c:pt idx="77">
                  <c:v>-2.2128556375131805E-2</c:v>
                </c:pt>
                <c:pt idx="78">
                  <c:v>2.1551724137931342E-3</c:v>
                </c:pt>
                <c:pt idx="79">
                  <c:v>2.3655913978494654E-2</c:v>
                </c:pt>
                <c:pt idx="80">
                  <c:v>-7.3529411764706176E-3</c:v>
                </c:pt>
                <c:pt idx="81">
                  <c:v>-1.693121693121687E-2</c:v>
                </c:pt>
                <c:pt idx="82">
                  <c:v>-9.687836383207811E-3</c:v>
                </c:pt>
                <c:pt idx="83">
                  <c:v>-1.6304347826086956E-2</c:v>
                </c:pt>
                <c:pt idx="84">
                  <c:v>5.5248618784530384E-2</c:v>
                </c:pt>
                <c:pt idx="85">
                  <c:v>2.4083769633507824E-2</c:v>
                </c:pt>
                <c:pt idx="86">
                  <c:v>-8.1799591002044994E-2</c:v>
                </c:pt>
                <c:pt idx="87">
                  <c:v>5.5679287305122494E-3</c:v>
                </c:pt>
                <c:pt idx="88">
                  <c:v>5.426356589147293E-2</c:v>
                </c:pt>
                <c:pt idx="89">
                  <c:v>-2.7310924369747989E-2</c:v>
                </c:pt>
                <c:pt idx="90">
                  <c:v>5.399568034557236E-3</c:v>
                </c:pt>
                <c:pt idx="91">
                  <c:v>-2.7926960257787264E-2</c:v>
                </c:pt>
                <c:pt idx="92">
                  <c:v>-1.1049723756906077E-2</c:v>
                </c:pt>
                <c:pt idx="93">
                  <c:v>7.9329608938547416E-2</c:v>
                </c:pt>
                <c:pt idx="94">
                  <c:v>2.1739130434782698E-2</c:v>
                </c:pt>
                <c:pt idx="95">
                  <c:v>6.0790273556230422E-3</c:v>
                </c:pt>
                <c:pt idx="96">
                  <c:v>-1.1077542799597124E-2</c:v>
                </c:pt>
                <c:pt idx="97">
                  <c:v>-3.0549898167005819E-3</c:v>
                </c:pt>
                <c:pt idx="98">
                  <c:v>0</c:v>
                </c:pt>
                <c:pt idx="99">
                  <c:v>-6.1287027579163275E-3</c:v>
                </c:pt>
                <c:pt idx="100">
                  <c:v>8.7358684480986645E-2</c:v>
                </c:pt>
                <c:pt idx="101">
                  <c:v>4.8204158790170211E-2</c:v>
                </c:pt>
                <c:pt idx="102">
                  <c:v>9.9188458070333125E-3</c:v>
                </c:pt>
                <c:pt idx="103">
                  <c:v>-1.7857142857142856E-2</c:v>
                </c:pt>
                <c:pt idx="104">
                  <c:v>-1.5454545454545481E-2</c:v>
                </c:pt>
                <c:pt idx="105">
                  <c:v>2.6777469990766443E-2</c:v>
                </c:pt>
                <c:pt idx="106">
                  <c:v>-8.9928057553964505E-4</c:v>
                </c:pt>
                <c:pt idx="107">
                  <c:v>-4.1404140414041356E-2</c:v>
                </c:pt>
                <c:pt idx="108">
                  <c:v>9.3896713615018138E-4</c:v>
                </c:pt>
                <c:pt idx="109">
                  <c:v>-2.063789868667907E-2</c:v>
                </c:pt>
                <c:pt idx="110">
                  <c:v>3.7356321839080379E-2</c:v>
                </c:pt>
                <c:pt idx="111">
                  <c:v>1.8467220683287429E-3</c:v>
                </c:pt>
                <c:pt idx="112">
                  <c:v>-1.1981566820276471E-2</c:v>
                </c:pt>
                <c:pt idx="113">
                  <c:v>-2.4253731343283663E-2</c:v>
                </c:pt>
                <c:pt idx="114">
                  <c:v>-3.7284894837476018E-2</c:v>
                </c:pt>
                <c:pt idx="115">
                  <c:v>1.5888778550148901E-2</c:v>
                </c:pt>
                <c:pt idx="116">
                  <c:v>-7.8201368523948891E-3</c:v>
                </c:pt>
                <c:pt idx="117">
                  <c:v>6.8965517241379587E-3</c:v>
                </c:pt>
                <c:pt idx="118">
                  <c:v>6.4579256360078219E-2</c:v>
                </c:pt>
                <c:pt idx="119">
                  <c:v>4.871323529411762E-2</c:v>
                </c:pt>
                <c:pt idx="120">
                  <c:v>1.9281332164767774E-2</c:v>
                </c:pt>
                <c:pt idx="121">
                  <c:v>1.2037833190025845E-2</c:v>
                </c:pt>
                <c:pt idx="122">
                  <c:v>1.8691588785046752E-2</c:v>
                </c:pt>
                <c:pt idx="123">
                  <c:v>-5.8381984987489807E-3</c:v>
                </c:pt>
                <c:pt idx="124">
                  <c:v>1.6778523489933124E-3</c:v>
                </c:pt>
                <c:pt idx="125">
                  <c:v>-1.8425460636515935E-2</c:v>
                </c:pt>
                <c:pt idx="126">
                  <c:v>-1.87713310580205E-2</c:v>
                </c:pt>
                <c:pt idx="127">
                  <c:v>6.0869565217391555E-3</c:v>
                </c:pt>
                <c:pt idx="128">
                  <c:v>2.8522039757994787E-2</c:v>
                </c:pt>
                <c:pt idx="129">
                  <c:v>-3.361344537815174E-3</c:v>
                </c:pt>
                <c:pt idx="130">
                  <c:v>-2.5295109612141653E-2</c:v>
                </c:pt>
                <c:pt idx="131">
                  <c:v>-1.3840830449826941E-2</c:v>
                </c:pt>
                <c:pt idx="132">
                  <c:v>-3.0701754385964911E-2</c:v>
                </c:pt>
                <c:pt idx="133">
                  <c:v>2.9864253393665132E-2</c:v>
                </c:pt>
                <c:pt idx="134">
                  <c:v>-1.75746924428825E-3</c:v>
                </c:pt>
                <c:pt idx="135">
                  <c:v>1.3204225352112678E-2</c:v>
                </c:pt>
                <c:pt idx="136">
                  <c:v>-1.8245004344048604E-2</c:v>
                </c:pt>
                <c:pt idx="137">
                  <c:v>7.9646017699115546E-3</c:v>
                </c:pt>
                <c:pt idx="138">
                  <c:v>1.4047410008779581E-2</c:v>
                </c:pt>
                <c:pt idx="139">
                  <c:v>-3.4632034632034632E-2</c:v>
                </c:pt>
                <c:pt idx="140">
                  <c:v>-3.6771300448430445E-2</c:v>
                </c:pt>
                <c:pt idx="141">
                  <c:v>-9.3109869646190431E-4</c:v>
                </c:pt>
                <c:pt idx="142">
                  <c:v>-1.584342963653311E-2</c:v>
                </c:pt>
                <c:pt idx="143">
                  <c:v>4.734848484848485E-3</c:v>
                </c:pt>
                <c:pt idx="144">
                  <c:v>-3.4872761545711485E-2</c:v>
                </c:pt>
                <c:pt idx="145">
                  <c:v>-5.6640625000000111E-2</c:v>
                </c:pt>
                <c:pt idx="146">
                  <c:v>-3.726708074534156E-2</c:v>
                </c:pt>
                <c:pt idx="147">
                  <c:v>4.19354838709678E-2</c:v>
                </c:pt>
                <c:pt idx="148">
                  <c:v>-8.2559339525284971E-3</c:v>
                </c:pt>
                <c:pt idx="149">
                  <c:v>8.2206035379812761E-2</c:v>
                </c:pt>
                <c:pt idx="150">
                  <c:v>-1.9230769230769232E-2</c:v>
                </c:pt>
                <c:pt idx="151">
                  <c:v>6.8627450980392433E-3</c:v>
                </c:pt>
                <c:pt idx="152">
                  <c:v>-3.6027263875365166E-2</c:v>
                </c:pt>
                <c:pt idx="153">
                  <c:v>5.4545454545454605E-2</c:v>
                </c:pt>
                <c:pt idx="154">
                  <c:v>3.3524904214559385E-2</c:v>
                </c:pt>
                <c:pt idx="155">
                  <c:v>-7.4142724745135434E-3</c:v>
                </c:pt>
                <c:pt idx="156">
                  <c:v>-3.5480859010270753E-2</c:v>
                </c:pt>
                <c:pt idx="157">
                  <c:v>-1.452081316553727E-2</c:v>
                </c:pt>
                <c:pt idx="158">
                  <c:v>-7.8585461689587143E-3</c:v>
                </c:pt>
                <c:pt idx="159">
                  <c:v>2.5742574257425686E-2</c:v>
                </c:pt>
                <c:pt idx="160">
                  <c:v>-1.4478764478764479E-2</c:v>
                </c:pt>
                <c:pt idx="161">
                  <c:v>-4.0156709108716888E-2</c:v>
                </c:pt>
                <c:pt idx="162">
                  <c:v>-7.1428571428571721E-3</c:v>
                </c:pt>
                <c:pt idx="163">
                  <c:v>1.0277492291881657E-3</c:v>
                </c:pt>
                <c:pt idx="164">
                  <c:v>2.7720739219712406E-2</c:v>
                </c:pt>
                <c:pt idx="165">
                  <c:v>1.2987012987013101E-2</c:v>
                </c:pt>
                <c:pt idx="166">
                  <c:v>2.2682445759368806E-2</c:v>
                </c:pt>
                <c:pt idx="167">
                  <c:v>-2.1215043394406968E-2</c:v>
                </c:pt>
                <c:pt idx="168">
                  <c:v>-5.3201970443349809E-2</c:v>
                </c:pt>
                <c:pt idx="169">
                  <c:v>-2.0811654526533678E-3</c:v>
                </c:pt>
                <c:pt idx="170">
                  <c:v>4.171011470281454E-3</c:v>
                </c:pt>
                <c:pt idx="171">
                  <c:v>3.9460020768431955E-2</c:v>
                </c:pt>
                <c:pt idx="172">
                  <c:v>7.9920079920081065E-3</c:v>
                </c:pt>
                <c:pt idx="173">
                  <c:v>-1.8830525272547131E-2</c:v>
                </c:pt>
                <c:pt idx="174">
                  <c:v>2.6262626262626206E-2</c:v>
                </c:pt>
                <c:pt idx="175">
                  <c:v>4.3307086614173283E-2</c:v>
                </c:pt>
                <c:pt idx="176">
                  <c:v>-1.2264150943396199E-2</c:v>
                </c:pt>
                <c:pt idx="177">
                  <c:v>-2.7698185291308554E-2</c:v>
                </c:pt>
                <c:pt idx="178">
                  <c:v>7.8585461689587143E-3</c:v>
                </c:pt>
                <c:pt idx="179">
                  <c:v>9.7465886939579471E-4</c:v>
                </c:pt>
                <c:pt idx="180">
                  <c:v>7.7896786757545976E-3</c:v>
                </c:pt>
                <c:pt idx="181">
                  <c:v>5.7971014492753077E-3</c:v>
                </c:pt>
                <c:pt idx="182">
                  <c:v>-7.0124879923150793E-2</c:v>
                </c:pt>
                <c:pt idx="183">
                  <c:v>-3.9256198347107411E-2</c:v>
                </c:pt>
                <c:pt idx="184">
                  <c:v>1.0752688172043012E-2</c:v>
                </c:pt>
                <c:pt idx="185">
                  <c:v>-2.3404255319148966E-2</c:v>
                </c:pt>
                <c:pt idx="186">
                  <c:v>2.0697167755991348E-2</c:v>
                </c:pt>
                <c:pt idx="187">
                  <c:v>8.5378868729989021E-3</c:v>
                </c:pt>
                <c:pt idx="188">
                  <c:v>-1.4814814814814874E-2</c:v>
                </c:pt>
                <c:pt idx="189">
                  <c:v>1.3963480128893785E-2</c:v>
                </c:pt>
                <c:pt idx="190">
                  <c:v>0</c:v>
                </c:pt>
                <c:pt idx="191">
                  <c:v>-3.4957627118644183E-2</c:v>
                </c:pt>
                <c:pt idx="192">
                  <c:v>-2.085620197585062E-2</c:v>
                </c:pt>
                <c:pt idx="193">
                  <c:v>3.8116591928251023E-2</c:v>
                </c:pt>
                <c:pt idx="194">
                  <c:v>-9.7192224622029318E-3</c:v>
                </c:pt>
                <c:pt idx="195">
                  <c:v>-5.2344601962922538E-2</c:v>
                </c:pt>
                <c:pt idx="196">
                  <c:v>-8.055235903337201E-3</c:v>
                </c:pt>
                <c:pt idx="197">
                  <c:v>4.4083526682134534E-2</c:v>
                </c:pt>
                <c:pt idx="198">
                  <c:v>-2.1111111111111174E-2</c:v>
                </c:pt>
                <c:pt idx="199">
                  <c:v>-6.1293984108966991E-2</c:v>
                </c:pt>
                <c:pt idx="200">
                  <c:v>3.3857315598548939E-2</c:v>
                </c:pt>
                <c:pt idx="201">
                  <c:v>-2.1052631578947337E-2</c:v>
                </c:pt>
                <c:pt idx="202">
                  <c:v>-2.3894862604540022E-2</c:v>
                </c:pt>
                <c:pt idx="203">
                  <c:v>-2.5703794369645146E-2</c:v>
                </c:pt>
                <c:pt idx="204">
                  <c:v>1.2562814070351759E-2</c:v>
                </c:pt>
                <c:pt idx="205">
                  <c:v>-3.722084367245658E-2</c:v>
                </c:pt>
                <c:pt idx="206">
                  <c:v>0</c:v>
                </c:pt>
                <c:pt idx="207">
                  <c:v>-3.8659793814432627E-3</c:v>
                </c:pt>
                <c:pt idx="208">
                  <c:v>-6.338939197930131E-2</c:v>
                </c:pt>
                <c:pt idx="209">
                  <c:v>1.5193370165745776E-2</c:v>
                </c:pt>
                <c:pt idx="210">
                  <c:v>-1.9047619047619126E-2</c:v>
                </c:pt>
                <c:pt idx="211">
                  <c:v>-8.3217753120664959E-3</c:v>
                </c:pt>
                <c:pt idx="212">
                  <c:v>-3.7762237762237805E-2</c:v>
                </c:pt>
                <c:pt idx="213">
                  <c:v>-8.2848837209302265E-2</c:v>
                </c:pt>
                <c:pt idx="214">
                  <c:v>-4.4374009508716387E-2</c:v>
                </c:pt>
                <c:pt idx="215">
                  <c:v>4.6434494195688299E-2</c:v>
                </c:pt>
                <c:pt idx="216">
                  <c:v>1.5847860538827144E-2</c:v>
                </c:pt>
                <c:pt idx="217">
                  <c:v>2.8081123244929979E-2</c:v>
                </c:pt>
                <c:pt idx="218">
                  <c:v>-5.3110773899848356E-2</c:v>
                </c:pt>
                <c:pt idx="219">
                  <c:v>6.4102564102563875E-3</c:v>
                </c:pt>
                <c:pt idx="220">
                  <c:v>3.1847133757962236E-3</c:v>
                </c:pt>
                <c:pt idx="221">
                  <c:v>-2.5396825396825421E-2</c:v>
                </c:pt>
                <c:pt idx="222">
                  <c:v>5.7003257328990344E-2</c:v>
                </c:pt>
                <c:pt idx="223">
                  <c:v>9.2449922958396658E-3</c:v>
                </c:pt>
                <c:pt idx="224">
                  <c:v>1.8320610687022943E-2</c:v>
                </c:pt>
                <c:pt idx="225">
                  <c:v>-4.4977511244377382E-3</c:v>
                </c:pt>
                <c:pt idx="226">
                  <c:v>3.6144578313252879E-2</c:v>
                </c:pt>
                <c:pt idx="227">
                  <c:v>-1.3081395348837085E-2</c:v>
                </c:pt>
                <c:pt idx="228">
                  <c:v>5.8910162002944249E-3</c:v>
                </c:pt>
                <c:pt idx="229">
                  <c:v>-1.7569546120058607E-2</c:v>
                </c:pt>
                <c:pt idx="230">
                  <c:v>-1.4903129657227172E-3</c:v>
                </c:pt>
                <c:pt idx="231">
                  <c:v>2.9850746268657142E-3</c:v>
                </c:pt>
                <c:pt idx="232">
                  <c:v>-4.4642857142857144E-2</c:v>
                </c:pt>
                <c:pt idx="233">
                  <c:v>8.255451713395634E-2</c:v>
                </c:pt>
                <c:pt idx="234">
                  <c:v>1.0071942446043206E-2</c:v>
                </c:pt>
                <c:pt idx="235">
                  <c:v>-1.5669515669515792E-2</c:v>
                </c:pt>
                <c:pt idx="236">
                  <c:v>-4.3415340086830685E-2</c:v>
                </c:pt>
                <c:pt idx="237">
                  <c:v>4.6898638426626456E-2</c:v>
                </c:pt>
                <c:pt idx="238">
                  <c:v>-3.4682080924855571E-2</c:v>
                </c:pt>
                <c:pt idx="239">
                  <c:v>7.4850299401197605E-3</c:v>
                </c:pt>
                <c:pt idx="243">
                  <c:v>-2.620746258720769E-3</c:v>
                </c:pt>
                <c:pt idx="244">
                  <c:v>8.7358684480986645E-2</c:v>
                </c:pt>
                <c:pt idx="245">
                  <c:v>-8.2848837209302265E-2</c:v>
                </c:pt>
                <c:pt idx="246">
                  <c:v>2.8790878115170237E-2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0-469F-809F-B95F9F373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416288"/>
        <c:axId val="1974020272"/>
      </c:lineChart>
      <c:dateAx>
        <c:axId val="495416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20272"/>
        <c:crosses val="autoZero"/>
        <c:auto val="1"/>
        <c:lblOffset val="100"/>
        <c:baseTimeUnit val="days"/>
      </c:dateAx>
      <c:valAx>
        <c:axId val="19740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1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66402</xdr:colOff>
      <xdr:row>2</xdr:row>
      <xdr:rowOff>51163</xdr:rowOff>
    </xdr:from>
    <xdr:to>
      <xdr:col>28</xdr:col>
      <xdr:colOff>371202</xdr:colOff>
      <xdr:row>17</xdr:row>
      <xdr:rowOff>51164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7AA46-A5DC-4E20-8A6C-C2C7F590C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19594</xdr:colOff>
      <xdr:row>18</xdr:row>
      <xdr:rowOff>46808</xdr:rowOff>
    </xdr:from>
    <xdr:to>
      <xdr:col>28</xdr:col>
      <xdr:colOff>324394</xdr:colOff>
      <xdr:row>31</xdr:row>
      <xdr:rowOff>87086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B1304F-7DF2-4CA3-B544-775A6D38B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175260</xdr:colOff>
      <xdr:row>34</xdr:row>
      <xdr:rowOff>160020</xdr:rowOff>
    </xdr:from>
    <xdr:to>
      <xdr:col>28</xdr:col>
      <xdr:colOff>480060</xdr:colOff>
      <xdr:row>49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F7854C-14E0-4187-93DD-72FE81539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320040</xdr:colOff>
      <xdr:row>17</xdr:row>
      <xdr:rowOff>175260</xdr:rowOff>
    </xdr:from>
    <xdr:to>
      <xdr:col>33</xdr:col>
      <xdr:colOff>15240</xdr:colOff>
      <xdr:row>32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1CBCB-910E-411E-83E5-7975DB76E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198120</xdr:colOff>
      <xdr:row>0</xdr:row>
      <xdr:rowOff>15240</xdr:rowOff>
    </xdr:from>
    <xdr:to>
      <xdr:col>31</xdr:col>
      <xdr:colOff>502920</xdr:colOff>
      <xdr:row>15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1D490-9275-4390-8970-D6E8D9749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27</xdr:row>
      <xdr:rowOff>15240</xdr:rowOff>
    </xdr:from>
    <xdr:to>
      <xdr:col>13</xdr:col>
      <xdr:colOff>0</xdr:colOff>
      <xdr:row>42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C05D2-19EE-49BD-8619-5F61DE218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373380</xdr:colOff>
      <xdr:row>26</xdr:row>
      <xdr:rowOff>30480</xdr:rowOff>
    </xdr:from>
    <xdr:to>
      <xdr:col>21</xdr:col>
      <xdr:colOff>68580</xdr:colOff>
      <xdr:row>41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195829-CCD4-494D-B735-0F1933964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142875</xdr:colOff>
      <xdr:row>214</xdr:row>
      <xdr:rowOff>85725</xdr:rowOff>
    </xdr:from>
    <xdr:to>
      <xdr:col>27</xdr:col>
      <xdr:colOff>447675</xdr:colOff>
      <xdr:row>229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9253E-70F2-42AE-9F1B-114742053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314325</xdr:colOff>
      <xdr:row>232</xdr:row>
      <xdr:rowOff>133350</xdr:rowOff>
    </xdr:from>
    <xdr:to>
      <xdr:col>28</xdr:col>
      <xdr:colOff>9525</xdr:colOff>
      <xdr:row>247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93EAB-FE34-4308-904F-B8BF74991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381000</xdr:colOff>
      <xdr:row>10</xdr:row>
      <xdr:rowOff>95250</xdr:rowOff>
    </xdr:from>
    <xdr:to>
      <xdr:col>28</xdr:col>
      <xdr:colOff>76200</xdr:colOff>
      <xdr:row>25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5B5C80-B31C-4440-9C74-21EB3C36C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487680</xdr:colOff>
      <xdr:row>2</xdr:row>
      <xdr:rowOff>137160</xdr:rowOff>
    </xdr:from>
    <xdr:to>
      <xdr:col>27</xdr:col>
      <xdr:colOff>182880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1879C-8876-4BFB-8B73-2B649A361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381000</xdr:colOff>
      <xdr:row>19</xdr:row>
      <xdr:rowOff>68580</xdr:rowOff>
    </xdr:from>
    <xdr:to>
      <xdr:col>27</xdr:col>
      <xdr:colOff>76200</xdr:colOff>
      <xdr:row>34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2D370-BF9C-412E-A029-30E3915F4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19</xdr:row>
      <xdr:rowOff>160020</xdr:rowOff>
    </xdr:from>
    <xdr:to>
      <xdr:col>12</xdr:col>
      <xdr:colOff>548640</xdr:colOff>
      <xdr:row>34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8C3DA-F935-4305-B3B6-75ED8C5B1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19</xdr:row>
      <xdr:rowOff>175260</xdr:rowOff>
    </xdr:from>
    <xdr:to>
      <xdr:col>20</xdr:col>
      <xdr:colOff>419100</xdr:colOff>
      <xdr:row>34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0103A-2D81-47E3-9118-13CB0D196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252</xdr:row>
      <xdr:rowOff>30480</xdr:rowOff>
    </xdr:from>
    <xdr:to>
      <xdr:col>9</xdr:col>
      <xdr:colOff>1104900</xdr:colOff>
      <xdr:row>267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201D3-AC56-4171-9690-E0693FDBD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518160</xdr:colOff>
      <xdr:row>3</xdr:row>
      <xdr:rowOff>68580</xdr:rowOff>
    </xdr:from>
    <xdr:to>
      <xdr:col>28</xdr:col>
      <xdr:colOff>213360</xdr:colOff>
      <xdr:row>18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858ABC-7F20-48BD-B861-99D613EC1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190500</xdr:colOff>
      <xdr:row>21</xdr:row>
      <xdr:rowOff>172720</xdr:rowOff>
    </xdr:from>
    <xdr:to>
      <xdr:col>28</xdr:col>
      <xdr:colOff>485140</xdr:colOff>
      <xdr:row>34</xdr:row>
      <xdr:rowOff>172720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AA379F-E887-4CA6-931E-E9EB76D2B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99060</xdr:colOff>
      <xdr:row>1</xdr:row>
      <xdr:rowOff>121920</xdr:rowOff>
    </xdr:from>
    <xdr:to>
      <xdr:col>26</xdr:col>
      <xdr:colOff>403860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ADE71-BF57-4050-9196-57A6004CA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144780</xdr:colOff>
      <xdr:row>17</xdr:row>
      <xdr:rowOff>160020</xdr:rowOff>
    </xdr:from>
    <xdr:to>
      <xdr:col>26</xdr:col>
      <xdr:colOff>449580</xdr:colOff>
      <xdr:row>32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CDB96B-A243-4BA5-B5E6-E73CEAA28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18</xdr:row>
      <xdr:rowOff>167640</xdr:rowOff>
    </xdr:from>
    <xdr:to>
      <xdr:col>12</xdr:col>
      <xdr:colOff>152400</xdr:colOff>
      <xdr:row>33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B3781-BF13-44FA-8FEB-212E04718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579120</xdr:colOff>
      <xdr:row>19</xdr:row>
      <xdr:rowOff>129540</xdr:rowOff>
    </xdr:from>
    <xdr:to>
      <xdr:col>20</xdr:col>
      <xdr:colOff>274320</xdr:colOff>
      <xdr:row>34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76BE5A-45B5-4541-9BEB-B693CB9D1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736"/>
  <sheetViews>
    <sheetView workbookViewId="0">
      <selection sqref="A1:N1048576"/>
    </sheetView>
  </sheetViews>
  <sheetFormatPr defaultRowHeight="14.4" x14ac:dyDescent="0.3"/>
  <cols>
    <col min="2" max="3" width="8.88671875" style="1"/>
    <col min="9" max="9" width="13.77734375" customWidth="1"/>
    <col min="10" max="10" width="17.109375" customWidth="1"/>
    <col min="11" max="11" width="14.21875" customWidth="1"/>
    <col min="12" max="12" width="13" customWidth="1"/>
    <col min="13" max="13" width="14.77734375" customWidth="1"/>
    <col min="14" max="14" width="17.33203125" customWidth="1"/>
  </cols>
  <sheetData>
    <row r="1" spans="1:15" s="2" customFormat="1" x14ac:dyDescent="0.3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5" x14ac:dyDescent="0.3">
      <c r="A2" t="s">
        <v>14</v>
      </c>
      <c r="B2" s="1">
        <v>43374</v>
      </c>
      <c r="C2" s="1">
        <v>43398</v>
      </c>
      <c r="D2">
        <v>68.2</v>
      </c>
      <c r="E2">
        <v>69.599999999999994</v>
      </c>
      <c r="F2">
        <v>64.45</v>
      </c>
      <c r="G2">
        <v>69.3</v>
      </c>
      <c r="H2">
        <v>69.2</v>
      </c>
      <c r="I2">
        <v>69.3</v>
      </c>
      <c r="J2">
        <v>6451</v>
      </c>
      <c r="K2">
        <v>51981.5</v>
      </c>
      <c r="L2">
        <v>72552000</v>
      </c>
      <c r="M2">
        <v>-1128000</v>
      </c>
      <c r="N2">
        <v>69</v>
      </c>
      <c r="O2">
        <f>MOD(ROW(),3)</f>
        <v>2</v>
      </c>
    </row>
    <row r="3" spans="1:15" hidden="1" x14ac:dyDescent="0.3">
      <c r="A3" t="s">
        <v>14</v>
      </c>
      <c r="B3" s="1">
        <v>43374</v>
      </c>
      <c r="C3" s="1">
        <v>43433</v>
      </c>
      <c r="D3">
        <v>67.150000000000006</v>
      </c>
      <c r="E3">
        <v>69.849999999999994</v>
      </c>
      <c r="F3">
        <v>65.099999999999994</v>
      </c>
      <c r="G3">
        <v>69.75</v>
      </c>
      <c r="H3">
        <v>69.75</v>
      </c>
      <c r="I3">
        <v>69.75</v>
      </c>
      <c r="J3">
        <v>90</v>
      </c>
      <c r="K3">
        <v>726.31</v>
      </c>
      <c r="L3">
        <v>1668000</v>
      </c>
      <c r="M3">
        <v>216000</v>
      </c>
      <c r="N3">
        <v>69</v>
      </c>
      <c r="O3">
        <f t="shared" ref="O3:O66" si="0">MOD(ROW(),3)</f>
        <v>0</v>
      </c>
    </row>
    <row r="4" spans="1:15" hidden="1" x14ac:dyDescent="0.3">
      <c r="A4" t="s">
        <v>14</v>
      </c>
      <c r="B4" s="1">
        <v>43374</v>
      </c>
      <c r="C4" s="1">
        <v>43461</v>
      </c>
      <c r="D4">
        <v>0</v>
      </c>
      <c r="E4">
        <v>0</v>
      </c>
      <c r="F4">
        <v>0</v>
      </c>
      <c r="G4">
        <v>75.650000000000006</v>
      </c>
      <c r="H4">
        <v>0</v>
      </c>
      <c r="I4">
        <v>70.25</v>
      </c>
      <c r="J4">
        <v>0</v>
      </c>
      <c r="K4">
        <v>0</v>
      </c>
      <c r="L4">
        <v>0</v>
      </c>
      <c r="M4">
        <v>0</v>
      </c>
      <c r="N4">
        <v>69</v>
      </c>
      <c r="O4">
        <f t="shared" si="0"/>
        <v>1</v>
      </c>
    </row>
    <row r="5" spans="1:15" x14ac:dyDescent="0.3">
      <c r="A5" t="s">
        <v>14</v>
      </c>
      <c r="B5" s="1">
        <v>43376</v>
      </c>
      <c r="C5" s="1">
        <v>43398</v>
      </c>
      <c r="D5">
        <v>68.3</v>
      </c>
      <c r="E5">
        <v>71.650000000000006</v>
      </c>
      <c r="F5">
        <v>68.150000000000006</v>
      </c>
      <c r="G5">
        <v>69.05</v>
      </c>
      <c r="H5">
        <v>68.55</v>
      </c>
      <c r="I5">
        <v>69.05</v>
      </c>
      <c r="J5">
        <v>5021</v>
      </c>
      <c r="K5">
        <v>42276.800000000003</v>
      </c>
      <c r="L5">
        <v>72120000</v>
      </c>
      <c r="M5">
        <v>-432000</v>
      </c>
      <c r="N5">
        <v>68.95</v>
      </c>
      <c r="O5">
        <f t="shared" si="0"/>
        <v>2</v>
      </c>
    </row>
    <row r="6" spans="1:15" hidden="1" x14ac:dyDescent="0.3">
      <c r="A6" t="s">
        <v>14</v>
      </c>
      <c r="B6" s="1">
        <v>43376</v>
      </c>
      <c r="C6" s="1">
        <v>43433</v>
      </c>
      <c r="D6">
        <v>68.849999999999994</v>
      </c>
      <c r="E6">
        <v>71.650000000000006</v>
      </c>
      <c r="F6">
        <v>68.849999999999994</v>
      </c>
      <c r="G6">
        <v>69.400000000000006</v>
      </c>
      <c r="H6">
        <v>69.2</v>
      </c>
      <c r="I6">
        <v>69.400000000000006</v>
      </c>
      <c r="J6">
        <v>61</v>
      </c>
      <c r="K6">
        <v>516.82000000000005</v>
      </c>
      <c r="L6">
        <v>1848000</v>
      </c>
      <c r="M6">
        <v>180000</v>
      </c>
      <c r="N6">
        <v>68.95</v>
      </c>
      <c r="O6">
        <f t="shared" si="0"/>
        <v>0</v>
      </c>
    </row>
    <row r="7" spans="1:15" hidden="1" x14ac:dyDescent="0.3">
      <c r="A7" t="s">
        <v>14</v>
      </c>
      <c r="B7" s="1">
        <v>43376</v>
      </c>
      <c r="C7" s="1">
        <v>43461</v>
      </c>
      <c r="D7">
        <v>71.900000000000006</v>
      </c>
      <c r="E7">
        <v>71.900000000000006</v>
      </c>
      <c r="F7">
        <v>71.900000000000006</v>
      </c>
      <c r="G7">
        <v>71.900000000000006</v>
      </c>
      <c r="H7">
        <v>71.900000000000006</v>
      </c>
      <c r="I7">
        <v>70.2</v>
      </c>
      <c r="J7">
        <v>1</v>
      </c>
      <c r="K7">
        <v>8.6300000000000008</v>
      </c>
      <c r="L7">
        <v>12000</v>
      </c>
      <c r="M7">
        <v>12000</v>
      </c>
      <c r="N7">
        <v>68.95</v>
      </c>
      <c r="O7">
        <f t="shared" si="0"/>
        <v>1</v>
      </c>
    </row>
    <row r="8" spans="1:15" x14ac:dyDescent="0.3">
      <c r="A8" t="s">
        <v>14</v>
      </c>
      <c r="B8" s="1">
        <v>43377</v>
      </c>
      <c r="C8" s="1">
        <v>43398</v>
      </c>
      <c r="D8">
        <v>68.55</v>
      </c>
      <c r="E8">
        <v>71.349999999999994</v>
      </c>
      <c r="F8">
        <v>68.150000000000006</v>
      </c>
      <c r="G8">
        <v>69.5</v>
      </c>
      <c r="H8">
        <v>69</v>
      </c>
      <c r="I8">
        <v>69.5</v>
      </c>
      <c r="J8">
        <v>5122</v>
      </c>
      <c r="K8">
        <v>42844.9</v>
      </c>
      <c r="L8">
        <v>71388000</v>
      </c>
      <c r="M8">
        <v>-732000</v>
      </c>
      <c r="N8">
        <v>69.25</v>
      </c>
      <c r="O8">
        <f t="shared" si="0"/>
        <v>2</v>
      </c>
    </row>
    <row r="9" spans="1:15" hidden="1" x14ac:dyDescent="0.3">
      <c r="A9" t="s">
        <v>14</v>
      </c>
      <c r="B9" s="1">
        <v>43377</v>
      </c>
      <c r="C9" s="1">
        <v>43433</v>
      </c>
      <c r="D9">
        <v>69.45</v>
      </c>
      <c r="E9">
        <v>71.2</v>
      </c>
      <c r="F9">
        <v>69.099999999999994</v>
      </c>
      <c r="G9">
        <v>69.849999999999994</v>
      </c>
      <c r="H9">
        <v>69.400000000000006</v>
      </c>
      <c r="I9">
        <v>69.849999999999994</v>
      </c>
      <c r="J9">
        <v>91</v>
      </c>
      <c r="K9">
        <v>765.07</v>
      </c>
      <c r="L9">
        <v>1908000</v>
      </c>
      <c r="M9">
        <v>60000</v>
      </c>
      <c r="N9">
        <v>69.25</v>
      </c>
      <c r="O9">
        <f t="shared" si="0"/>
        <v>0</v>
      </c>
    </row>
    <row r="10" spans="1:15" hidden="1" x14ac:dyDescent="0.3">
      <c r="A10" t="s">
        <v>14</v>
      </c>
      <c r="B10" s="1">
        <v>43377</v>
      </c>
      <c r="C10" s="1">
        <v>43461</v>
      </c>
      <c r="D10">
        <v>0</v>
      </c>
      <c r="E10">
        <v>0</v>
      </c>
      <c r="F10">
        <v>0</v>
      </c>
      <c r="G10">
        <v>71.900000000000006</v>
      </c>
      <c r="H10">
        <v>71.900000000000006</v>
      </c>
      <c r="I10">
        <v>70.5</v>
      </c>
      <c r="J10">
        <v>0</v>
      </c>
      <c r="K10">
        <v>0</v>
      </c>
      <c r="L10">
        <v>12000</v>
      </c>
      <c r="M10">
        <v>0</v>
      </c>
      <c r="N10">
        <v>69.25</v>
      </c>
      <c r="O10">
        <f t="shared" si="0"/>
        <v>1</v>
      </c>
    </row>
    <row r="11" spans="1:15" x14ac:dyDescent="0.3">
      <c r="A11" t="s">
        <v>14</v>
      </c>
      <c r="B11" s="1">
        <v>43378</v>
      </c>
      <c r="C11" s="1">
        <v>43398</v>
      </c>
      <c r="D11">
        <v>68.95</v>
      </c>
      <c r="E11">
        <v>70.150000000000006</v>
      </c>
      <c r="F11">
        <v>65</v>
      </c>
      <c r="G11">
        <v>66</v>
      </c>
      <c r="H11">
        <v>65.349999999999994</v>
      </c>
      <c r="I11">
        <v>66</v>
      </c>
      <c r="J11">
        <v>5104</v>
      </c>
      <c r="K11">
        <v>41399.480000000003</v>
      </c>
      <c r="L11">
        <v>71232000</v>
      </c>
      <c r="M11">
        <v>-156000</v>
      </c>
      <c r="N11">
        <v>65.900000000000006</v>
      </c>
      <c r="O11">
        <f t="shared" si="0"/>
        <v>2</v>
      </c>
    </row>
    <row r="12" spans="1:15" hidden="1" x14ac:dyDescent="0.3">
      <c r="A12" t="s">
        <v>14</v>
      </c>
      <c r="B12" s="1">
        <v>43378</v>
      </c>
      <c r="C12" s="1">
        <v>43433</v>
      </c>
      <c r="D12">
        <v>69.7</v>
      </c>
      <c r="E12">
        <v>70.2</v>
      </c>
      <c r="F12">
        <v>65.55</v>
      </c>
      <c r="G12">
        <v>66.2</v>
      </c>
      <c r="H12">
        <v>65.75</v>
      </c>
      <c r="I12">
        <v>66.2</v>
      </c>
      <c r="J12">
        <v>100</v>
      </c>
      <c r="K12">
        <v>813.1</v>
      </c>
      <c r="L12">
        <v>2052000</v>
      </c>
      <c r="M12">
        <v>144000</v>
      </c>
      <c r="N12">
        <v>65.900000000000006</v>
      </c>
      <c r="O12">
        <f t="shared" si="0"/>
        <v>0</v>
      </c>
    </row>
    <row r="13" spans="1:15" hidden="1" x14ac:dyDescent="0.3">
      <c r="A13" t="s">
        <v>14</v>
      </c>
      <c r="B13" s="1">
        <v>43378</v>
      </c>
      <c r="C13" s="1">
        <v>43461</v>
      </c>
      <c r="D13">
        <v>69.650000000000006</v>
      </c>
      <c r="E13">
        <v>69.650000000000006</v>
      </c>
      <c r="F13">
        <v>69.650000000000006</v>
      </c>
      <c r="G13">
        <v>69.650000000000006</v>
      </c>
      <c r="H13">
        <v>69.650000000000006</v>
      </c>
      <c r="I13">
        <v>67.05</v>
      </c>
      <c r="J13">
        <v>2</v>
      </c>
      <c r="K13">
        <v>16.72</v>
      </c>
      <c r="L13">
        <v>36000</v>
      </c>
      <c r="M13">
        <v>24000</v>
      </c>
      <c r="N13">
        <v>65.900000000000006</v>
      </c>
      <c r="O13">
        <f t="shared" si="0"/>
        <v>1</v>
      </c>
    </row>
    <row r="14" spans="1:15" x14ac:dyDescent="0.3">
      <c r="A14" t="s">
        <v>14</v>
      </c>
      <c r="B14" s="1">
        <v>43381</v>
      </c>
      <c r="C14" s="1">
        <v>43398</v>
      </c>
      <c r="D14">
        <v>65.55</v>
      </c>
      <c r="E14">
        <v>66.95</v>
      </c>
      <c r="F14">
        <v>62.7</v>
      </c>
      <c r="G14">
        <v>64.849999999999994</v>
      </c>
      <c r="H14">
        <v>65.3</v>
      </c>
      <c r="I14">
        <v>64.849999999999994</v>
      </c>
      <c r="J14">
        <v>5975</v>
      </c>
      <c r="K14">
        <v>46505.06</v>
      </c>
      <c r="L14">
        <v>70272000</v>
      </c>
      <c r="M14">
        <v>-960000</v>
      </c>
      <c r="N14">
        <v>64.5</v>
      </c>
      <c r="O14">
        <f t="shared" si="0"/>
        <v>2</v>
      </c>
    </row>
    <row r="15" spans="1:15" hidden="1" x14ac:dyDescent="0.3">
      <c r="A15" t="s">
        <v>14</v>
      </c>
      <c r="B15" s="1">
        <v>43381</v>
      </c>
      <c r="C15" s="1">
        <v>43433</v>
      </c>
      <c r="D15">
        <v>65.5</v>
      </c>
      <c r="E15">
        <v>67.2</v>
      </c>
      <c r="F15">
        <v>63.2</v>
      </c>
      <c r="G15">
        <v>65.099999999999994</v>
      </c>
      <c r="H15">
        <v>65.400000000000006</v>
      </c>
      <c r="I15">
        <v>65.099999999999994</v>
      </c>
      <c r="J15">
        <v>189</v>
      </c>
      <c r="K15">
        <v>1479.04</v>
      </c>
      <c r="L15">
        <v>2100000</v>
      </c>
      <c r="M15">
        <v>48000</v>
      </c>
      <c r="N15">
        <v>64.5</v>
      </c>
      <c r="O15">
        <f t="shared" si="0"/>
        <v>0</v>
      </c>
    </row>
    <row r="16" spans="1:15" hidden="1" x14ac:dyDescent="0.3">
      <c r="A16" t="s">
        <v>14</v>
      </c>
      <c r="B16" s="1">
        <v>43381</v>
      </c>
      <c r="C16" s="1">
        <v>43461</v>
      </c>
      <c r="D16">
        <v>0</v>
      </c>
      <c r="E16">
        <v>0</v>
      </c>
      <c r="F16">
        <v>0</v>
      </c>
      <c r="G16">
        <v>69.650000000000006</v>
      </c>
      <c r="H16">
        <v>69.650000000000006</v>
      </c>
      <c r="I16">
        <v>65.599999999999994</v>
      </c>
      <c r="J16">
        <v>0</v>
      </c>
      <c r="K16">
        <v>0</v>
      </c>
      <c r="L16">
        <v>36000</v>
      </c>
      <c r="M16">
        <v>0</v>
      </c>
      <c r="N16">
        <v>64.5</v>
      </c>
      <c r="O16">
        <f t="shared" si="0"/>
        <v>1</v>
      </c>
    </row>
    <row r="17" spans="1:15" x14ac:dyDescent="0.3">
      <c r="A17" t="s">
        <v>14</v>
      </c>
      <c r="B17" s="1">
        <v>43382</v>
      </c>
      <c r="C17" s="1">
        <v>43398</v>
      </c>
      <c r="D17">
        <v>65.55</v>
      </c>
      <c r="E17">
        <v>66.7</v>
      </c>
      <c r="F17">
        <v>62</v>
      </c>
      <c r="G17">
        <v>63.8</v>
      </c>
      <c r="H17">
        <v>63.5</v>
      </c>
      <c r="I17">
        <v>63.8</v>
      </c>
      <c r="J17">
        <v>8300</v>
      </c>
      <c r="K17">
        <v>64148.59</v>
      </c>
      <c r="L17">
        <v>69900000</v>
      </c>
      <c r="M17">
        <v>-372000</v>
      </c>
      <c r="N17">
        <v>63.55</v>
      </c>
      <c r="O17">
        <f t="shared" si="0"/>
        <v>2</v>
      </c>
    </row>
    <row r="18" spans="1:15" hidden="1" x14ac:dyDescent="0.3">
      <c r="A18" t="s">
        <v>14</v>
      </c>
      <c r="B18" s="1">
        <v>43382</v>
      </c>
      <c r="C18" s="1">
        <v>43433</v>
      </c>
      <c r="D18">
        <v>66.349999999999994</v>
      </c>
      <c r="E18">
        <v>67</v>
      </c>
      <c r="F18">
        <v>62.5</v>
      </c>
      <c r="G18">
        <v>64.099999999999994</v>
      </c>
      <c r="H18">
        <v>63.85</v>
      </c>
      <c r="I18">
        <v>64.099999999999994</v>
      </c>
      <c r="J18">
        <v>318</v>
      </c>
      <c r="K18">
        <v>2461.79</v>
      </c>
      <c r="L18">
        <v>2964000</v>
      </c>
      <c r="M18">
        <v>864000</v>
      </c>
      <c r="N18">
        <v>63.55</v>
      </c>
      <c r="O18">
        <f t="shared" si="0"/>
        <v>0</v>
      </c>
    </row>
    <row r="19" spans="1:15" hidden="1" x14ac:dyDescent="0.3">
      <c r="A19" t="s">
        <v>14</v>
      </c>
      <c r="B19" s="1">
        <v>43382</v>
      </c>
      <c r="C19" s="1">
        <v>43461</v>
      </c>
      <c r="D19">
        <v>66.25</v>
      </c>
      <c r="E19">
        <v>66.25</v>
      </c>
      <c r="F19">
        <v>63.15</v>
      </c>
      <c r="G19">
        <v>64.7</v>
      </c>
      <c r="H19">
        <v>64.7</v>
      </c>
      <c r="I19">
        <v>64.7</v>
      </c>
      <c r="J19">
        <v>3</v>
      </c>
      <c r="K19">
        <v>23.29</v>
      </c>
      <c r="L19">
        <v>72000</v>
      </c>
      <c r="M19">
        <v>36000</v>
      </c>
      <c r="N19">
        <v>63.55</v>
      </c>
      <c r="O19">
        <f t="shared" si="0"/>
        <v>1</v>
      </c>
    </row>
    <row r="20" spans="1:15" x14ac:dyDescent="0.3">
      <c r="A20" t="s">
        <v>14</v>
      </c>
      <c r="B20" s="1">
        <v>43383</v>
      </c>
      <c r="C20" s="1">
        <v>43398</v>
      </c>
      <c r="D20">
        <v>63.5</v>
      </c>
      <c r="E20">
        <v>67.650000000000006</v>
      </c>
      <c r="F20">
        <v>63.4</v>
      </c>
      <c r="G20">
        <v>67.150000000000006</v>
      </c>
      <c r="H20">
        <v>67.3</v>
      </c>
      <c r="I20">
        <v>67.150000000000006</v>
      </c>
      <c r="J20">
        <v>4347</v>
      </c>
      <c r="K20">
        <v>34417.19</v>
      </c>
      <c r="L20">
        <v>68556000</v>
      </c>
      <c r="M20">
        <v>-1344000</v>
      </c>
      <c r="N20">
        <v>66.8</v>
      </c>
      <c r="O20">
        <f t="shared" si="0"/>
        <v>2</v>
      </c>
    </row>
    <row r="21" spans="1:15" hidden="1" x14ac:dyDescent="0.3">
      <c r="A21" t="s">
        <v>14</v>
      </c>
      <c r="B21" s="1">
        <v>43383</v>
      </c>
      <c r="C21" s="1">
        <v>43433</v>
      </c>
      <c r="D21">
        <v>64.55</v>
      </c>
      <c r="E21">
        <v>68.05</v>
      </c>
      <c r="F21">
        <v>64.55</v>
      </c>
      <c r="G21">
        <v>67.650000000000006</v>
      </c>
      <c r="H21">
        <v>67.599999999999994</v>
      </c>
      <c r="I21">
        <v>67.650000000000006</v>
      </c>
      <c r="J21">
        <v>167</v>
      </c>
      <c r="K21">
        <v>1328.66</v>
      </c>
      <c r="L21">
        <v>2952000</v>
      </c>
      <c r="M21">
        <v>-12000</v>
      </c>
      <c r="N21">
        <v>66.8</v>
      </c>
      <c r="O21">
        <f t="shared" si="0"/>
        <v>0</v>
      </c>
    </row>
    <row r="22" spans="1:15" hidden="1" x14ac:dyDescent="0.3">
      <c r="A22" t="s">
        <v>14</v>
      </c>
      <c r="B22" s="1">
        <v>43383</v>
      </c>
      <c r="C22" s="1">
        <v>43461</v>
      </c>
      <c r="D22">
        <v>67</v>
      </c>
      <c r="E22">
        <v>67</v>
      </c>
      <c r="F22">
        <v>67</v>
      </c>
      <c r="G22">
        <v>67</v>
      </c>
      <c r="H22">
        <v>67</v>
      </c>
      <c r="I22">
        <v>67.900000000000006</v>
      </c>
      <c r="J22">
        <v>2</v>
      </c>
      <c r="K22">
        <v>16.079999999999998</v>
      </c>
      <c r="L22">
        <v>60000</v>
      </c>
      <c r="M22">
        <v>-12000</v>
      </c>
      <c r="N22">
        <v>66.8</v>
      </c>
      <c r="O22">
        <f t="shared" si="0"/>
        <v>1</v>
      </c>
    </row>
    <row r="23" spans="1:15" x14ac:dyDescent="0.3">
      <c r="A23" t="s">
        <v>14</v>
      </c>
      <c r="B23" s="1">
        <v>43384</v>
      </c>
      <c r="C23" s="1">
        <v>43398</v>
      </c>
      <c r="D23">
        <v>64.7</v>
      </c>
      <c r="E23">
        <v>66.849999999999994</v>
      </c>
      <c r="F23">
        <v>63.85</v>
      </c>
      <c r="G23">
        <v>65.2</v>
      </c>
      <c r="H23">
        <v>65.45</v>
      </c>
      <c r="I23">
        <v>65.2</v>
      </c>
      <c r="J23">
        <v>4922</v>
      </c>
      <c r="K23">
        <v>38500.74</v>
      </c>
      <c r="L23">
        <v>67092000</v>
      </c>
      <c r="M23">
        <v>-1464000</v>
      </c>
      <c r="N23">
        <v>64.900000000000006</v>
      </c>
      <c r="O23">
        <f t="shared" si="0"/>
        <v>2</v>
      </c>
    </row>
    <row r="24" spans="1:15" hidden="1" x14ac:dyDescent="0.3">
      <c r="A24" t="s">
        <v>14</v>
      </c>
      <c r="B24" s="1">
        <v>43384</v>
      </c>
      <c r="C24" s="1">
        <v>43433</v>
      </c>
      <c r="D24">
        <v>64.7</v>
      </c>
      <c r="E24">
        <v>67</v>
      </c>
      <c r="F24">
        <v>64.45</v>
      </c>
      <c r="G24">
        <v>65.5</v>
      </c>
      <c r="H24">
        <v>65.5</v>
      </c>
      <c r="I24">
        <v>65.5</v>
      </c>
      <c r="J24">
        <v>150</v>
      </c>
      <c r="K24">
        <v>1179.6199999999999</v>
      </c>
      <c r="L24">
        <v>3204000</v>
      </c>
      <c r="M24">
        <v>252000</v>
      </c>
      <c r="N24">
        <v>64.900000000000006</v>
      </c>
      <c r="O24">
        <f t="shared" si="0"/>
        <v>0</v>
      </c>
    </row>
    <row r="25" spans="1:15" hidden="1" x14ac:dyDescent="0.3">
      <c r="A25" t="s">
        <v>14</v>
      </c>
      <c r="B25" s="1">
        <v>43384</v>
      </c>
      <c r="C25" s="1">
        <v>43461</v>
      </c>
      <c r="D25">
        <v>0</v>
      </c>
      <c r="E25">
        <v>0</v>
      </c>
      <c r="F25">
        <v>0</v>
      </c>
      <c r="G25">
        <v>67</v>
      </c>
      <c r="H25">
        <v>67</v>
      </c>
      <c r="I25">
        <v>65.95</v>
      </c>
      <c r="J25">
        <v>0</v>
      </c>
      <c r="K25">
        <v>0</v>
      </c>
      <c r="L25">
        <v>60000</v>
      </c>
      <c r="M25">
        <v>0</v>
      </c>
      <c r="N25">
        <v>64.900000000000006</v>
      </c>
      <c r="O25">
        <f t="shared" si="0"/>
        <v>1</v>
      </c>
    </row>
    <row r="26" spans="1:15" x14ac:dyDescent="0.3">
      <c r="A26" t="s">
        <v>14</v>
      </c>
      <c r="B26" s="1">
        <v>43385</v>
      </c>
      <c r="C26" s="1">
        <v>43398</v>
      </c>
      <c r="D26">
        <v>65.900000000000006</v>
      </c>
      <c r="E26">
        <v>67.3</v>
      </c>
      <c r="F26">
        <v>65.3</v>
      </c>
      <c r="G26">
        <v>66.7</v>
      </c>
      <c r="H26">
        <v>66.5</v>
      </c>
      <c r="I26">
        <v>66.7</v>
      </c>
      <c r="J26">
        <v>4679</v>
      </c>
      <c r="K26">
        <v>37322.39</v>
      </c>
      <c r="L26">
        <v>68736000</v>
      </c>
      <c r="M26">
        <v>1644000</v>
      </c>
      <c r="N26">
        <v>66.55</v>
      </c>
      <c r="O26">
        <f t="shared" si="0"/>
        <v>2</v>
      </c>
    </row>
    <row r="27" spans="1:15" hidden="1" x14ac:dyDescent="0.3">
      <c r="A27" t="s">
        <v>14</v>
      </c>
      <c r="B27" s="1">
        <v>43385</v>
      </c>
      <c r="C27" s="1">
        <v>43433</v>
      </c>
      <c r="D27">
        <v>66.5</v>
      </c>
      <c r="E27">
        <v>67.5</v>
      </c>
      <c r="F27">
        <v>65.75</v>
      </c>
      <c r="G27">
        <v>66.95</v>
      </c>
      <c r="H27">
        <v>67</v>
      </c>
      <c r="I27">
        <v>66.95</v>
      </c>
      <c r="J27">
        <v>111</v>
      </c>
      <c r="K27">
        <v>890.57</v>
      </c>
      <c r="L27">
        <v>3300000</v>
      </c>
      <c r="M27">
        <v>96000</v>
      </c>
      <c r="N27">
        <v>66.55</v>
      </c>
      <c r="O27">
        <f t="shared" si="0"/>
        <v>0</v>
      </c>
    </row>
    <row r="28" spans="1:15" hidden="1" x14ac:dyDescent="0.3">
      <c r="A28" t="s">
        <v>14</v>
      </c>
      <c r="B28" s="1">
        <v>43385</v>
      </c>
      <c r="C28" s="1">
        <v>43461</v>
      </c>
      <c r="D28">
        <v>0</v>
      </c>
      <c r="E28">
        <v>0</v>
      </c>
      <c r="F28">
        <v>0</v>
      </c>
      <c r="G28">
        <v>67</v>
      </c>
      <c r="H28">
        <v>67</v>
      </c>
      <c r="I28">
        <v>67.599999999999994</v>
      </c>
      <c r="J28">
        <v>0</v>
      </c>
      <c r="K28">
        <v>0</v>
      </c>
      <c r="L28">
        <v>60000</v>
      </c>
      <c r="M28">
        <v>0</v>
      </c>
      <c r="N28">
        <v>66.55</v>
      </c>
      <c r="O28">
        <f t="shared" si="0"/>
        <v>1</v>
      </c>
    </row>
    <row r="29" spans="1:15" x14ac:dyDescent="0.3">
      <c r="A29" t="s">
        <v>14</v>
      </c>
      <c r="B29" s="1">
        <v>43388</v>
      </c>
      <c r="C29" s="1">
        <v>43398</v>
      </c>
      <c r="D29">
        <v>66.7</v>
      </c>
      <c r="E29">
        <v>67.7</v>
      </c>
      <c r="F29">
        <v>65.599999999999994</v>
      </c>
      <c r="G29">
        <v>67.349999999999994</v>
      </c>
      <c r="H29">
        <v>67.7</v>
      </c>
      <c r="I29">
        <v>67.349999999999994</v>
      </c>
      <c r="J29">
        <v>3205</v>
      </c>
      <c r="K29">
        <v>25689.68</v>
      </c>
      <c r="L29">
        <v>70140000</v>
      </c>
      <c r="M29">
        <v>1404000</v>
      </c>
      <c r="N29">
        <v>67.05</v>
      </c>
      <c r="O29">
        <f t="shared" si="0"/>
        <v>2</v>
      </c>
    </row>
    <row r="30" spans="1:15" hidden="1" x14ac:dyDescent="0.3">
      <c r="A30" t="s">
        <v>14</v>
      </c>
      <c r="B30" s="1">
        <v>43388</v>
      </c>
      <c r="C30" s="1">
        <v>43433</v>
      </c>
      <c r="D30">
        <v>66.900000000000006</v>
      </c>
      <c r="E30">
        <v>68.05</v>
      </c>
      <c r="F30">
        <v>66</v>
      </c>
      <c r="G30">
        <v>67.75</v>
      </c>
      <c r="H30">
        <v>68</v>
      </c>
      <c r="I30">
        <v>67.75</v>
      </c>
      <c r="J30">
        <v>157</v>
      </c>
      <c r="K30">
        <v>1266.1300000000001</v>
      </c>
      <c r="L30">
        <v>3708000</v>
      </c>
      <c r="M30">
        <v>408000</v>
      </c>
      <c r="N30">
        <v>67.05</v>
      </c>
      <c r="O30">
        <f t="shared" si="0"/>
        <v>0</v>
      </c>
    </row>
    <row r="31" spans="1:15" hidden="1" x14ac:dyDescent="0.3">
      <c r="A31" t="s">
        <v>14</v>
      </c>
      <c r="B31" s="1">
        <v>43388</v>
      </c>
      <c r="C31" s="1">
        <v>43461</v>
      </c>
      <c r="D31">
        <v>66.650000000000006</v>
      </c>
      <c r="E31">
        <v>66.650000000000006</v>
      </c>
      <c r="F31">
        <v>66.650000000000006</v>
      </c>
      <c r="G31">
        <v>66.650000000000006</v>
      </c>
      <c r="H31">
        <v>66.650000000000006</v>
      </c>
      <c r="I31">
        <v>68.099999999999994</v>
      </c>
      <c r="J31">
        <v>1</v>
      </c>
      <c r="K31">
        <v>8</v>
      </c>
      <c r="L31">
        <v>60000</v>
      </c>
      <c r="M31">
        <v>0</v>
      </c>
      <c r="N31">
        <v>67.05</v>
      </c>
      <c r="O31">
        <f t="shared" si="0"/>
        <v>1</v>
      </c>
    </row>
    <row r="32" spans="1:15" x14ac:dyDescent="0.3">
      <c r="A32" t="s">
        <v>14</v>
      </c>
      <c r="B32" s="1">
        <v>43389</v>
      </c>
      <c r="C32" s="1">
        <v>43398</v>
      </c>
      <c r="D32">
        <v>67.599999999999994</v>
      </c>
      <c r="E32">
        <v>68.349999999999994</v>
      </c>
      <c r="F32">
        <v>67.3</v>
      </c>
      <c r="G32">
        <v>67.75</v>
      </c>
      <c r="H32">
        <v>67.849999999999994</v>
      </c>
      <c r="I32">
        <v>67.75</v>
      </c>
      <c r="J32">
        <v>2345</v>
      </c>
      <c r="K32">
        <v>19078.169999999998</v>
      </c>
      <c r="L32">
        <v>69840000</v>
      </c>
      <c r="M32">
        <v>-300000</v>
      </c>
      <c r="N32">
        <v>67.55</v>
      </c>
      <c r="O32">
        <f t="shared" si="0"/>
        <v>2</v>
      </c>
    </row>
    <row r="33" spans="1:15" hidden="1" x14ac:dyDescent="0.3">
      <c r="A33" t="s">
        <v>14</v>
      </c>
      <c r="B33" s="1">
        <v>43389</v>
      </c>
      <c r="C33" s="1">
        <v>43433</v>
      </c>
      <c r="D33">
        <v>68</v>
      </c>
      <c r="E33">
        <v>68.75</v>
      </c>
      <c r="F33">
        <v>67.7</v>
      </c>
      <c r="G33">
        <v>68.099999999999994</v>
      </c>
      <c r="H33">
        <v>68.150000000000006</v>
      </c>
      <c r="I33">
        <v>68.099999999999994</v>
      </c>
      <c r="J33">
        <v>155</v>
      </c>
      <c r="K33">
        <v>1267.72</v>
      </c>
      <c r="L33">
        <v>4356000</v>
      </c>
      <c r="M33">
        <v>648000</v>
      </c>
      <c r="N33">
        <v>67.55</v>
      </c>
      <c r="O33">
        <f t="shared" si="0"/>
        <v>0</v>
      </c>
    </row>
    <row r="34" spans="1:15" hidden="1" x14ac:dyDescent="0.3">
      <c r="A34" t="s">
        <v>14</v>
      </c>
      <c r="B34" s="1">
        <v>43389</v>
      </c>
      <c r="C34" s="1">
        <v>43461</v>
      </c>
      <c r="D34">
        <v>68.400000000000006</v>
      </c>
      <c r="E34">
        <v>68.400000000000006</v>
      </c>
      <c r="F34">
        <v>68.400000000000006</v>
      </c>
      <c r="G34">
        <v>68.400000000000006</v>
      </c>
      <c r="H34">
        <v>68.400000000000006</v>
      </c>
      <c r="I34">
        <v>68.55</v>
      </c>
      <c r="J34">
        <v>1</v>
      </c>
      <c r="K34">
        <v>8.2100000000000009</v>
      </c>
      <c r="L34">
        <v>72000</v>
      </c>
      <c r="M34">
        <v>12000</v>
      </c>
      <c r="N34">
        <v>67.55</v>
      </c>
      <c r="O34">
        <f t="shared" si="0"/>
        <v>1</v>
      </c>
    </row>
    <row r="35" spans="1:15" x14ac:dyDescent="0.3">
      <c r="A35" t="s">
        <v>14</v>
      </c>
      <c r="B35" s="1">
        <v>43390</v>
      </c>
      <c r="C35" s="1">
        <v>43398</v>
      </c>
      <c r="D35">
        <v>68.7</v>
      </c>
      <c r="E35">
        <v>68.75</v>
      </c>
      <c r="F35">
        <v>65.099999999999994</v>
      </c>
      <c r="G35">
        <v>65.45</v>
      </c>
      <c r="H35">
        <v>65.7</v>
      </c>
      <c r="I35">
        <v>65.45</v>
      </c>
      <c r="J35">
        <v>3207</v>
      </c>
      <c r="K35">
        <v>25677.68</v>
      </c>
      <c r="L35">
        <v>69516000</v>
      </c>
      <c r="M35">
        <v>-324000</v>
      </c>
      <c r="N35">
        <v>65.349999999999994</v>
      </c>
      <c r="O35">
        <f t="shared" si="0"/>
        <v>2</v>
      </c>
    </row>
    <row r="36" spans="1:15" hidden="1" x14ac:dyDescent="0.3">
      <c r="A36" t="s">
        <v>14</v>
      </c>
      <c r="B36" s="1">
        <v>43390</v>
      </c>
      <c r="C36" s="1">
        <v>43433</v>
      </c>
      <c r="D36">
        <v>69.099999999999994</v>
      </c>
      <c r="E36">
        <v>69.099999999999994</v>
      </c>
      <c r="F36">
        <v>65.5</v>
      </c>
      <c r="G36">
        <v>65.849999999999994</v>
      </c>
      <c r="H36">
        <v>66</v>
      </c>
      <c r="I36">
        <v>65.849999999999994</v>
      </c>
      <c r="J36">
        <v>301</v>
      </c>
      <c r="K36">
        <v>2425.4699999999998</v>
      </c>
      <c r="L36">
        <v>4992000</v>
      </c>
      <c r="M36">
        <v>636000</v>
      </c>
      <c r="N36">
        <v>65.349999999999994</v>
      </c>
      <c r="O36">
        <f t="shared" si="0"/>
        <v>0</v>
      </c>
    </row>
    <row r="37" spans="1:15" hidden="1" x14ac:dyDescent="0.3">
      <c r="A37" t="s">
        <v>14</v>
      </c>
      <c r="B37" s="1">
        <v>43390</v>
      </c>
      <c r="C37" s="1">
        <v>43461</v>
      </c>
      <c r="D37">
        <v>67.45</v>
      </c>
      <c r="E37">
        <v>67.45</v>
      </c>
      <c r="F37">
        <v>66.3</v>
      </c>
      <c r="G37">
        <v>66.3</v>
      </c>
      <c r="H37">
        <v>66.3</v>
      </c>
      <c r="I37">
        <v>66.3</v>
      </c>
      <c r="J37">
        <v>4</v>
      </c>
      <c r="K37">
        <v>32.07</v>
      </c>
      <c r="L37">
        <v>120000</v>
      </c>
      <c r="M37">
        <v>48000</v>
      </c>
      <c r="N37">
        <v>65.349999999999994</v>
      </c>
      <c r="O37">
        <f t="shared" si="0"/>
        <v>1</v>
      </c>
    </row>
    <row r="38" spans="1:15" x14ac:dyDescent="0.3">
      <c r="A38" t="s">
        <v>14</v>
      </c>
      <c r="B38" s="1">
        <v>43392</v>
      </c>
      <c r="C38" s="1">
        <v>43398</v>
      </c>
      <c r="D38">
        <v>65</v>
      </c>
      <c r="E38">
        <v>66.650000000000006</v>
      </c>
      <c r="F38">
        <v>64.599999999999994</v>
      </c>
      <c r="G38">
        <v>65.5</v>
      </c>
      <c r="H38">
        <v>65.5</v>
      </c>
      <c r="I38">
        <v>65.5</v>
      </c>
      <c r="J38">
        <v>3279</v>
      </c>
      <c r="K38">
        <v>25860.880000000001</v>
      </c>
      <c r="L38">
        <v>69756000</v>
      </c>
      <c r="M38">
        <v>240000</v>
      </c>
      <c r="N38">
        <v>65.400000000000006</v>
      </c>
      <c r="O38">
        <f t="shared" si="0"/>
        <v>2</v>
      </c>
    </row>
    <row r="39" spans="1:15" hidden="1" x14ac:dyDescent="0.3">
      <c r="A39" t="s">
        <v>14</v>
      </c>
      <c r="B39" s="1">
        <v>43392</v>
      </c>
      <c r="C39" s="1">
        <v>43433</v>
      </c>
      <c r="D39">
        <v>65.75</v>
      </c>
      <c r="E39">
        <v>67.05</v>
      </c>
      <c r="F39">
        <v>65</v>
      </c>
      <c r="G39">
        <v>65.95</v>
      </c>
      <c r="H39">
        <v>65.849999999999994</v>
      </c>
      <c r="I39">
        <v>65.95</v>
      </c>
      <c r="J39">
        <v>388</v>
      </c>
      <c r="K39">
        <v>3076.2</v>
      </c>
      <c r="L39">
        <v>6468000</v>
      </c>
      <c r="M39">
        <v>1476000</v>
      </c>
      <c r="N39">
        <v>65.400000000000006</v>
      </c>
      <c r="O39">
        <f t="shared" si="0"/>
        <v>0</v>
      </c>
    </row>
    <row r="40" spans="1:15" hidden="1" x14ac:dyDescent="0.3">
      <c r="A40" t="s">
        <v>14</v>
      </c>
      <c r="B40" s="1">
        <v>43392</v>
      </c>
      <c r="C40" s="1">
        <v>43461</v>
      </c>
      <c r="D40">
        <v>66.3</v>
      </c>
      <c r="E40">
        <v>66.3</v>
      </c>
      <c r="F40">
        <v>66</v>
      </c>
      <c r="G40">
        <v>66</v>
      </c>
      <c r="H40">
        <v>66</v>
      </c>
      <c r="I40">
        <v>66.349999999999994</v>
      </c>
      <c r="J40">
        <v>2</v>
      </c>
      <c r="K40">
        <v>15.88</v>
      </c>
      <c r="L40">
        <v>144000</v>
      </c>
      <c r="M40">
        <v>24000</v>
      </c>
      <c r="N40">
        <v>65.400000000000006</v>
      </c>
      <c r="O40">
        <f t="shared" si="0"/>
        <v>1</v>
      </c>
    </row>
    <row r="41" spans="1:15" x14ac:dyDescent="0.3">
      <c r="A41" t="s">
        <v>14</v>
      </c>
      <c r="B41" s="1">
        <v>43395</v>
      </c>
      <c r="C41" s="1">
        <v>43398</v>
      </c>
      <c r="D41">
        <v>66.349999999999994</v>
      </c>
      <c r="E41">
        <v>66.349999999999994</v>
      </c>
      <c r="F41">
        <v>63.9</v>
      </c>
      <c r="G41">
        <v>64.3</v>
      </c>
      <c r="H41">
        <v>64.55</v>
      </c>
      <c r="I41">
        <v>64.3</v>
      </c>
      <c r="J41">
        <v>3622</v>
      </c>
      <c r="K41">
        <v>28122.79</v>
      </c>
      <c r="L41">
        <v>68364000</v>
      </c>
      <c r="M41">
        <v>-1392000</v>
      </c>
      <c r="N41">
        <v>64.349999999999994</v>
      </c>
      <c r="O41">
        <f t="shared" si="0"/>
        <v>2</v>
      </c>
    </row>
    <row r="42" spans="1:15" hidden="1" x14ac:dyDescent="0.3">
      <c r="A42" t="s">
        <v>14</v>
      </c>
      <c r="B42" s="1">
        <v>43395</v>
      </c>
      <c r="C42" s="1">
        <v>43433</v>
      </c>
      <c r="D42">
        <v>66.650000000000006</v>
      </c>
      <c r="E42">
        <v>66.650000000000006</v>
      </c>
      <c r="F42">
        <v>64.3</v>
      </c>
      <c r="G42">
        <v>64.75</v>
      </c>
      <c r="H42">
        <v>64.95</v>
      </c>
      <c r="I42">
        <v>64.75</v>
      </c>
      <c r="J42">
        <v>1376</v>
      </c>
      <c r="K42">
        <v>10752.08</v>
      </c>
      <c r="L42">
        <v>17064000</v>
      </c>
      <c r="M42">
        <v>10596000</v>
      </c>
      <c r="N42">
        <v>64.349999999999994</v>
      </c>
      <c r="O42">
        <f t="shared" si="0"/>
        <v>0</v>
      </c>
    </row>
    <row r="43" spans="1:15" hidden="1" x14ac:dyDescent="0.3">
      <c r="A43" t="s">
        <v>14</v>
      </c>
      <c r="B43" s="1">
        <v>43395</v>
      </c>
      <c r="C43" s="1">
        <v>43461</v>
      </c>
      <c r="D43">
        <v>65.650000000000006</v>
      </c>
      <c r="E43">
        <v>65.650000000000006</v>
      </c>
      <c r="F43">
        <v>65.3</v>
      </c>
      <c r="G43">
        <v>65.3</v>
      </c>
      <c r="H43">
        <v>65.3</v>
      </c>
      <c r="I43">
        <v>65.3</v>
      </c>
      <c r="J43">
        <v>20</v>
      </c>
      <c r="K43">
        <v>157.13999999999999</v>
      </c>
      <c r="L43">
        <v>360000</v>
      </c>
      <c r="M43">
        <v>216000</v>
      </c>
      <c r="N43">
        <v>64.349999999999994</v>
      </c>
      <c r="O43">
        <f t="shared" si="0"/>
        <v>1</v>
      </c>
    </row>
    <row r="44" spans="1:15" x14ac:dyDescent="0.3">
      <c r="A44" t="s">
        <v>14</v>
      </c>
      <c r="B44" s="1">
        <v>43396</v>
      </c>
      <c r="C44" s="1">
        <v>43398</v>
      </c>
      <c r="D44">
        <v>64</v>
      </c>
      <c r="E44">
        <v>64.75</v>
      </c>
      <c r="F44">
        <v>62.35</v>
      </c>
      <c r="G44">
        <v>64.2</v>
      </c>
      <c r="H44">
        <v>64.5</v>
      </c>
      <c r="I44">
        <v>64.2</v>
      </c>
      <c r="J44">
        <v>4147</v>
      </c>
      <c r="K44">
        <v>31773.69</v>
      </c>
      <c r="L44">
        <v>57456000</v>
      </c>
      <c r="M44">
        <v>-10908000</v>
      </c>
      <c r="N44">
        <v>64.150000000000006</v>
      </c>
      <c r="O44">
        <f t="shared" si="0"/>
        <v>2</v>
      </c>
    </row>
    <row r="45" spans="1:15" hidden="1" x14ac:dyDescent="0.3">
      <c r="A45" t="s">
        <v>14</v>
      </c>
      <c r="B45" s="1">
        <v>43396</v>
      </c>
      <c r="C45" s="1">
        <v>43433</v>
      </c>
      <c r="D45">
        <v>64.05</v>
      </c>
      <c r="E45">
        <v>65.099999999999994</v>
      </c>
      <c r="F45">
        <v>62.8</v>
      </c>
      <c r="G45">
        <v>64.650000000000006</v>
      </c>
      <c r="H45">
        <v>64.8</v>
      </c>
      <c r="I45">
        <v>64.650000000000006</v>
      </c>
      <c r="J45">
        <v>2160</v>
      </c>
      <c r="K45">
        <v>16678.900000000001</v>
      </c>
      <c r="L45">
        <v>29256000</v>
      </c>
      <c r="M45">
        <v>12192000</v>
      </c>
      <c r="N45">
        <v>64.150000000000006</v>
      </c>
      <c r="O45">
        <f t="shared" si="0"/>
        <v>0</v>
      </c>
    </row>
    <row r="46" spans="1:15" hidden="1" x14ac:dyDescent="0.3">
      <c r="A46" t="s">
        <v>14</v>
      </c>
      <c r="B46" s="1">
        <v>43396</v>
      </c>
      <c r="C46" s="1">
        <v>43461</v>
      </c>
      <c r="D46">
        <v>64.75</v>
      </c>
      <c r="E46">
        <v>65.05</v>
      </c>
      <c r="F46">
        <v>63</v>
      </c>
      <c r="G46">
        <v>65</v>
      </c>
      <c r="H46">
        <v>64.900000000000006</v>
      </c>
      <c r="I46">
        <v>65</v>
      </c>
      <c r="J46">
        <v>12</v>
      </c>
      <c r="K46">
        <v>92.06</v>
      </c>
      <c r="L46">
        <v>360000</v>
      </c>
      <c r="M46">
        <v>0</v>
      </c>
      <c r="N46">
        <v>64.150000000000006</v>
      </c>
      <c r="O46">
        <f t="shared" si="0"/>
        <v>1</v>
      </c>
    </row>
    <row r="47" spans="1:15" x14ac:dyDescent="0.3">
      <c r="A47" t="s">
        <v>14</v>
      </c>
      <c r="B47" s="1">
        <v>43397</v>
      </c>
      <c r="C47" s="1">
        <v>43398</v>
      </c>
      <c r="D47">
        <v>64.8</v>
      </c>
      <c r="E47">
        <v>65.3</v>
      </c>
      <c r="F47">
        <v>63.75</v>
      </c>
      <c r="G47">
        <v>64.8</v>
      </c>
      <c r="H47">
        <v>64.75</v>
      </c>
      <c r="I47">
        <v>64.8</v>
      </c>
      <c r="J47">
        <v>4471</v>
      </c>
      <c r="K47">
        <v>34573.68</v>
      </c>
      <c r="L47">
        <v>33132000</v>
      </c>
      <c r="M47">
        <v>-24324000</v>
      </c>
      <c r="N47">
        <v>64.849999999999994</v>
      </c>
      <c r="O47">
        <f t="shared" si="0"/>
        <v>2</v>
      </c>
    </row>
    <row r="48" spans="1:15" hidden="1" x14ac:dyDescent="0.3">
      <c r="A48" t="s">
        <v>14</v>
      </c>
      <c r="B48" s="1">
        <v>43397</v>
      </c>
      <c r="C48" s="1">
        <v>43433</v>
      </c>
      <c r="D48">
        <v>64.650000000000006</v>
      </c>
      <c r="E48">
        <v>66</v>
      </c>
      <c r="F48">
        <v>64.2</v>
      </c>
      <c r="G48">
        <v>65.3</v>
      </c>
      <c r="H48">
        <v>65.3</v>
      </c>
      <c r="I48">
        <v>65.3</v>
      </c>
      <c r="J48">
        <v>3098</v>
      </c>
      <c r="K48">
        <v>24092.85</v>
      </c>
      <c r="L48">
        <v>42360000</v>
      </c>
      <c r="M48">
        <v>13104000</v>
      </c>
      <c r="N48">
        <v>64.849999999999994</v>
      </c>
      <c r="O48">
        <f t="shared" si="0"/>
        <v>0</v>
      </c>
    </row>
    <row r="49" spans="1:15" hidden="1" x14ac:dyDescent="0.3">
      <c r="A49" t="s">
        <v>14</v>
      </c>
      <c r="B49" s="1">
        <v>43397</v>
      </c>
      <c r="C49" s="1">
        <v>43461</v>
      </c>
      <c r="D49">
        <v>65.75</v>
      </c>
      <c r="E49">
        <v>65.75</v>
      </c>
      <c r="F49">
        <v>64.7</v>
      </c>
      <c r="G49">
        <v>65</v>
      </c>
      <c r="H49">
        <v>65</v>
      </c>
      <c r="I49">
        <v>65.75</v>
      </c>
      <c r="J49">
        <v>7</v>
      </c>
      <c r="K49">
        <v>54.72</v>
      </c>
      <c r="L49">
        <v>408000</v>
      </c>
      <c r="M49">
        <v>48000</v>
      </c>
      <c r="N49">
        <v>64.849999999999994</v>
      </c>
      <c r="O49">
        <f t="shared" si="0"/>
        <v>1</v>
      </c>
    </row>
    <row r="50" spans="1:15" x14ac:dyDescent="0.3">
      <c r="A50" t="s">
        <v>14</v>
      </c>
      <c r="B50" s="1">
        <v>43398</v>
      </c>
      <c r="C50" s="1">
        <v>43398</v>
      </c>
      <c r="D50">
        <v>64.099999999999994</v>
      </c>
      <c r="E50">
        <v>64.849999999999994</v>
      </c>
      <c r="F50">
        <v>62.7</v>
      </c>
      <c r="G50">
        <v>63</v>
      </c>
      <c r="H50">
        <v>62.85</v>
      </c>
      <c r="I50">
        <v>62.9</v>
      </c>
      <c r="J50">
        <v>4820</v>
      </c>
      <c r="K50">
        <v>36868.089999999997</v>
      </c>
      <c r="L50">
        <v>11856000</v>
      </c>
      <c r="M50">
        <v>-21276000</v>
      </c>
      <c r="N50">
        <v>62.9</v>
      </c>
      <c r="O50">
        <f t="shared" si="0"/>
        <v>2</v>
      </c>
    </row>
    <row r="51" spans="1:15" hidden="1" x14ac:dyDescent="0.3">
      <c r="A51" t="s">
        <v>14</v>
      </c>
      <c r="B51" s="1">
        <v>43398</v>
      </c>
      <c r="C51" s="1">
        <v>43433</v>
      </c>
      <c r="D51">
        <v>64.599999999999994</v>
      </c>
      <c r="E51">
        <v>65.3</v>
      </c>
      <c r="F51">
        <v>62.8</v>
      </c>
      <c r="G51">
        <v>63.3</v>
      </c>
      <c r="H51">
        <v>63.4</v>
      </c>
      <c r="I51">
        <v>63.3</v>
      </c>
      <c r="J51">
        <v>5945</v>
      </c>
      <c r="K51">
        <v>45681.02</v>
      </c>
      <c r="L51">
        <v>67308000</v>
      </c>
      <c r="M51">
        <v>24948000</v>
      </c>
      <c r="N51">
        <v>62.9</v>
      </c>
      <c r="O51">
        <f t="shared" si="0"/>
        <v>0</v>
      </c>
    </row>
    <row r="52" spans="1:15" hidden="1" x14ac:dyDescent="0.3">
      <c r="A52" t="s">
        <v>14</v>
      </c>
      <c r="B52" s="1">
        <v>43398</v>
      </c>
      <c r="C52" s="1">
        <v>43461</v>
      </c>
      <c r="D52">
        <v>65.25</v>
      </c>
      <c r="E52">
        <v>65.3</v>
      </c>
      <c r="F52">
        <v>63.25</v>
      </c>
      <c r="G52">
        <v>63.65</v>
      </c>
      <c r="H52">
        <v>63.6</v>
      </c>
      <c r="I52">
        <v>63.65</v>
      </c>
      <c r="J52">
        <v>35</v>
      </c>
      <c r="K52">
        <v>269.48</v>
      </c>
      <c r="L52">
        <v>648000</v>
      </c>
      <c r="M52">
        <v>240000</v>
      </c>
      <c r="N52">
        <v>62.9</v>
      </c>
      <c r="O52">
        <f t="shared" si="0"/>
        <v>1</v>
      </c>
    </row>
    <row r="53" spans="1:15" x14ac:dyDescent="0.3">
      <c r="A53" t="s">
        <v>14</v>
      </c>
      <c r="B53" s="1">
        <v>43399</v>
      </c>
      <c r="C53" s="1">
        <v>43433</v>
      </c>
      <c r="D53">
        <v>62.8</v>
      </c>
      <c r="E53">
        <v>64.349999999999994</v>
      </c>
      <c r="F53">
        <v>61.9</v>
      </c>
      <c r="G53">
        <v>63.45</v>
      </c>
      <c r="H53">
        <v>63.35</v>
      </c>
      <c r="I53">
        <v>63.45</v>
      </c>
      <c r="J53">
        <v>3507</v>
      </c>
      <c r="K53">
        <v>26634.63</v>
      </c>
      <c r="L53">
        <v>66276000</v>
      </c>
      <c r="M53">
        <v>-1032000</v>
      </c>
      <c r="N53">
        <v>63.2</v>
      </c>
      <c r="O53">
        <f t="shared" si="0"/>
        <v>2</v>
      </c>
    </row>
    <row r="54" spans="1:15" hidden="1" x14ac:dyDescent="0.3">
      <c r="A54" t="s">
        <v>14</v>
      </c>
      <c r="B54" s="1">
        <v>43399</v>
      </c>
      <c r="C54" s="1">
        <v>43461</v>
      </c>
      <c r="D54">
        <v>63.05</v>
      </c>
      <c r="E54">
        <v>64.599999999999994</v>
      </c>
      <c r="F54">
        <v>62.35</v>
      </c>
      <c r="G54">
        <v>63.75</v>
      </c>
      <c r="H54">
        <v>63.65</v>
      </c>
      <c r="I54">
        <v>63.75</v>
      </c>
      <c r="J54">
        <v>43</v>
      </c>
      <c r="K54">
        <v>328.6</v>
      </c>
      <c r="L54">
        <v>804000</v>
      </c>
      <c r="M54">
        <v>156000</v>
      </c>
      <c r="N54">
        <v>63.2</v>
      </c>
      <c r="O54">
        <f t="shared" si="0"/>
        <v>0</v>
      </c>
    </row>
    <row r="55" spans="1:15" hidden="1" x14ac:dyDescent="0.3">
      <c r="A55" t="s">
        <v>14</v>
      </c>
      <c r="B55" s="1">
        <v>43399</v>
      </c>
      <c r="C55" s="1">
        <v>43496</v>
      </c>
      <c r="D55">
        <v>0</v>
      </c>
      <c r="E55">
        <v>0</v>
      </c>
      <c r="F55">
        <v>0</v>
      </c>
      <c r="G55">
        <v>64.2</v>
      </c>
      <c r="H55">
        <v>0</v>
      </c>
      <c r="I55">
        <v>64.5</v>
      </c>
      <c r="J55">
        <v>0</v>
      </c>
      <c r="K55">
        <v>0</v>
      </c>
      <c r="L55">
        <v>0</v>
      </c>
      <c r="M55">
        <v>0</v>
      </c>
      <c r="N55">
        <v>63.2</v>
      </c>
      <c r="O55">
        <f t="shared" si="0"/>
        <v>1</v>
      </c>
    </row>
    <row r="56" spans="1:15" x14ac:dyDescent="0.3">
      <c r="A56" t="s">
        <v>14</v>
      </c>
      <c r="B56" s="1">
        <v>43402</v>
      </c>
      <c r="C56" s="1">
        <v>43433</v>
      </c>
      <c r="D56">
        <v>63.8</v>
      </c>
      <c r="E56">
        <v>65.95</v>
      </c>
      <c r="F56">
        <v>63.3</v>
      </c>
      <c r="G56">
        <v>65.349999999999994</v>
      </c>
      <c r="H56">
        <v>65.349999999999994</v>
      </c>
      <c r="I56">
        <v>65.349999999999994</v>
      </c>
      <c r="J56">
        <v>2825</v>
      </c>
      <c r="K56">
        <v>21965.11</v>
      </c>
      <c r="L56">
        <v>66696000</v>
      </c>
      <c r="M56">
        <v>420000</v>
      </c>
      <c r="N56">
        <v>64.95</v>
      </c>
      <c r="O56">
        <f t="shared" si="0"/>
        <v>2</v>
      </c>
    </row>
    <row r="57" spans="1:15" hidden="1" x14ac:dyDescent="0.3">
      <c r="A57" t="s">
        <v>14</v>
      </c>
      <c r="B57" s="1">
        <v>43402</v>
      </c>
      <c r="C57" s="1">
        <v>43461</v>
      </c>
      <c r="D57">
        <v>64</v>
      </c>
      <c r="E57">
        <v>66.2</v>
      </c>
      <c r="F57">
        <v>63.9</v>
      </c>
      <c r="G57">
        <v>65.8</v>
      </c>
      <c r="H57">
        <v>65.75</v>
      </c>
      <c r="I57">
        <v>65.8</v>
      </c>
      <c r="J57">
        <v>18</v>
      </c>
      <c r="K57">
        <v>140.75</v>
      </c>
      <c r="L57">
        <v>804000</v>
      </c>
      <c r="M57">
        <v>0</v>
      </c>
      <c r="N57">
        <v>64.95</v>
      </c>
      <c r="O57">
        <f t="shared" si="0"/>
        <v>0</v>
      </c>
    </row>
    <row r="58" spans="1:15" hidden="1" x14ac:dyDescent="0.3">
      <c r="A58" t="s">
        <v>14</v>
      </c>
      <c r="B58" s="1">
        <v>43402</v>
      </c>
      <c r="C58" s="1">
        <v>43496</v>
      </c>
      <c r="D58">
        <v>0</v>
      </c>
      <c r="E58">
        <v>0</v>
      </c>
      <c r="F58">
        <v>0</v>
      </c>
      <c r="G58">
        <v>64.2</v>
      </c>
      <c r="H58">
        <v>0</v>
      </c>
      <c r="I58">
        <v>66.25</v>
      </c>
      <c r="J58">
        <v>0</v>
      </c>
      <c r="K58">
        <v>0</v>
      </c>
      <c r="L58">
        <v>0</v>
      </c>
      <c r="M58">
        <v>0</v>
      </c>
      <c r="N58">
        <v>64.95</v>
      </c>
      <c r="O58">
        <f t="shared" si="0"/>
        <v>1</v>
      </c>
    </row>
    <row r="59" spans="1:15" x14ac:dyDescent="0.3">
      <c r="A59" t="s">
        <v>14</v>
      </c>
      <c r="B59" s="1">
        <v>43403</v>
      </c>
      <c r="C59" s="1">
        <v>43433</v>
      </c>
      <c r="D59">
        <v>64.75</v>
      </c>
      <c r="E59">
        <v>66.349999999999994</v>
      </c>
      <c r="F59">
        <v>64.75</v>
      </c>
      <c r="G59">
        <v>65.650000000000006</v>
      </c>
      <c r="H59">
        <v>65.8</v>
      </c>
      <c r="I59">
        <v>65.650000000000006</v>
      </c>
      <c r="J59">
        <v>2329</v>
      </c>
      <c r="K59">
        <v>18352.349999999999</v>
      </c>
      <c r="L59">
        <v>66432000</v>
      </c>
      <c r="M59">
        <v>-264000</v>
      </c>
      <c r="N59">
        <v>65.349999999999994</v>
      </c>
      <c r="O59">
        <f t="shared" si="0"/>
        <v>2</v>
      </c>
    </row>
    <row r="60" spans="1:15" hidden="1" x14ac:dyDescent="0.3">
      <c r="A60" t="s">
        <v>14</v>
      </c>
      <c r="B60" s="1">
        <v>43403</v>
      </c>
      <c r="C60" s="1">
        <v>43461</v>
      </c>
      <c r="D60">
        <v>65.400000000000006</v>
      </c>
      <c r="E60">
        <v>66.5</v>
      </c>
      <c r="F60">
        <v>65.400000000000006</v>
      </c>
      <c r="G60">
        <v>65.95</v>
      </c>
      <c r="H60">
        <v>65.95</v>
      </c>
      <c r="I60">
        <v>66.150000000000006</v>
      </c>
      <c r="J60">
        <v>33</v>
      </c>
      <c r="K60">
        <v>261.19</v>
      </c>
      <c r="L60">
        <v>900000</v>
      </c>
      <c r="M60">
        <v>96000</v>
      </c>
      <c r="N60">
        <v>65.349999999999994</v>
      </c>
      <c r="O60">
        <f t="shared" si="0"/>
        <v>0</v>
      </c>
    </row>
    <row r="61" spans="1:15" hidden="1" x14ac:dyDescent="0.3">
      <c r="A61" t="s">
        <v>14</v>
      </c>
      <c r="B61" s="1">
        <v>43403</v>
      </c>
      <c r="C61" s="1">
        <v>43496</v>
      </c>
      <c r="D61">
        <v>0</v>
      </c>
      <c r="E61">
        <v>0</v>
      </c>
      <c r="F61">
        <v>0</v>
      </c>
      <c r="G61">
        <v>64.2</v>
      </c>
      <c r="H61">
        <v>0</v>
      </c>
      <c r="I61">
        <v>66.650000000000006</v>
      </c>
      <c r="J61">
        <v>0</v>
      </c>
      <c r="K61">
        <v>0</v>
      </c>
      <c r="L61">
        <v>0</v>
      </c>
      <c r="M61">
        <v>0</v>
      </c>
      <c r="N61">
        <v>65.349999999999994</v>
      </c>
      <c r="O61">
        <f t="shared" si="0"/>
        <v>1</v>
      </c>
    </row>
    <row r="62" spans="1:15" x14ac:dyDescent="0.3">
      <c r="A62" t="s">
        <v>14</v>
      </c>
      <c r="B62" s="1">
        <v>43404</v>
      </c>
      <c r="C62" s="1">
        <v>43433</v>
      </c>
      <c r="D62">
        <v>65.599999999999994</v>
      </c>
      <c r="E62">
        <v>66.2</v>
      </c>
      <c r="F62">
        <v>63.3</v>
      </c>
      <c r="G62">
        <v>64.75</v>
      </c>
      <c r="H62">
        <v>64.650000000000006</v>
      </c>
      <c r="I62">
        <v>64.75</v>
      </c>
      <c r="J62">
        <v>3697</v>
      </c>
      <c r="K62">
        <v>28648.45</v>
      </c>
      <c r="L62">
        <v>66372000</v>
      </c>
      <c r="M62">
        <v>-60000</v>
      </c>
      <c r="N62">
        <v>64.45</v>
      </c>
      <c r="O62">
        <f t="shared" si="0"/>
        <v>2</v>
      </c>
    </row>
    <row r="63" spans="1:15" hidden="1" x14ac:dyDescent="0.3">
      <c r="A63" t="s">
        <v>14</v>
      </c>
      <c r="B63" s="1">
        <v>43404</v>
      </c>
      <c r="C63" s="1">
        <v>43461</v>
      </c>
      <c r="D63">
        <v>65.7</v>
      </c>
      <c r="E63">
        <v>66.5</v>
      </c>
      <c r="F63">
        <v>64</v>
      </c>
      <c r="G63">
        <v>65.099999999999994</v>
      </c>
      <c r="H63">
        <v>65.05</v>
      </c>
      <c r="I63">
        <v>65.099999999999994</v>
      </c>
      <c r="J63">
        <v>72</v>
      </c>
      <c r="K63">
        <v>560.51</v>
      </c>
      <c r="L63">
        <v>984000</v>
      </c>
      <c r="M63">
        <v>84000</v>
      </c>
      <c r="N63">
        <v>64.45</v>
      </c>
      <c r="O63">
        <f t="shared" si="0"/>
        <v>0</v>
      </c>
    </row>
    <row r="64" spans="1:15" hidden="1" x14ac:dyDescent="0.3">
      <c r="A64" t="s">
        <v>14</v>
      </c>
      <c r="B64" s="1">
        <v>43404</v>
      </c>
      <c r="C64" s="1">
        <v>43496</v>
      </c>
      <c r="D64">
        <v>0</v>
      </c>
      <c r="E64">
        <v>0</v>
      </c>
      <c r="F64">
        <v>0</v>
      </c>
      <c r="G64">
        <v>64.2</v>
      </c>
      <c r="H64">
        <v>0</v>
      </c>
      <c r="I64">
        <v>65.7</v>
      </c>
      <c r="J64">
        <v>0</v>
      </c>
      <c r="K64">
        <v>0</v>
      </c>
      <c r="L64">
        <v>0</v>
      </c>
      <c r="M64">
        <v>0</v>
      </c>
      <c r="N64">
        <v>64.45</v>
      </c>
      <c r="O64">
        <f t="shared" si="0"/>
        <v>1</v>
      </c>
    </row>
    <row r="65" spans="1:15" x14ac:dyDescent="0.3">
      <c r="A65" t="s">
        <v>14</v>
      </c>
      <c r="B65" s="1">
        <v>43405</v>
      </c>
      <c r="C65" s="1">
        <v>43433</v>
      </c>
      <c r="D65">
        <v>65.25</v>
      </c>
      <c r="E65">
        <v>67.75</v>
      </c>
      <c r="F65">
        <v>64.75</v>
      </c>
      <c r="G65">
        <v>67.3</v>
      </c>
      <c r="H65">
        <v>67.3</v>
      </c>
      <c r="I65">
        <v>67.3</v>
      </c>
      <c r="J65">
        <v>4349</v>
      </c>
      <c r="K65">
        <v>34763.65</v>
      </c>
      <c r="L65">
        <v>68592000</v>
      </c>
      <c r="M65">
        <v>2220000</v>
      </c>
      <c r="N65">
        <v>67.150000000000006</v>
      </c>
      <c r="O65">
        <f t="shared" si="0"/>
        <v>2</v>
      </c>
    </row>
    <row r="66" spans="1:15" hidden="1" x14ac:dyDescent="0.3">
      <c r="A66" t="s">
        <v>14</v>
      </c>
      <c r="B66" s="1">
        <v>43405</v>
      </c>
      <c r="C66" s="1">
        <v>43461</v>
      </c>
      <c r="D66">
        <v>65.099999999999994</v>
      </c>
      <c r="E66">
        <v>68</v>
      </c>
      <c r="F66">
        <v>65.099999999999994</v>
      </c>
      <c r="G66">
        <v>67.7</v>
      </c>
      <c r="H66">
        <v>67.849999999999994</v>
      </c>
      <c r="I66">
        <v>67.7</v>
      </c>
      <c r="J66">
        <v>72</v>
      </c>
      <c r="K66">
        <v>575.48</v>
      </c>
      <c r="L66">
        <v>1152000</v>
      </c>
      <c r="M66">
        <v>168000</v>
      </c>
      <c r="N66">
        <v>67.150000000000006</v>
      </c>
      <c r="O66">
        <f t="shared" si="0"/>
        <v>0</v>
      </c>
    </row>
    <row r="67" spans="1:15" hidden="1" x14ac:dyDescent="0.3">
      <c r="A67" t="s">
        <v>14</v>
      </c>
      <c r="B67" s="1">
        <v>43405</v>
      </c>
      <c r="C67" s="1">
        <v>43496</v>
      </c>
      <c r="D67">
        <v>0</v>
      </c>
      <c r="E67">
        <v>0</v>
      </c>
      <c r="F67">
        <v>0</v>
      </c>
      <c r="G67">
        <v>64.2</v>
      </c>
      <c r="H67">
        <v>0</v>
      </c>
      <c r="I67">
        <v>68.45</v>
      </c>
      <c r="J67">
        <v>0</v>
      </c>
      <c r="K67">
        <v>0</v>
      </c>
      <c r="L67">
        <v>0</v>
      </c>
      <c r="M67">
        <v>0</v>
      </c>
      <c r="N67">
        <v>67.150000000000006</v>
      </c>
      <c r="O67">
        <f t="shared" ref="O67:O130" si="1">MOD(ROW(),3)</f>
        <v>1</v>
      </c>
    </row>
    <row r="68" spans="1:15" x14ac:dyDescent="0.3">
      <c r="A68" t="s">
        <v>14</v>
      </c>
      <c r="B68" s="1">
        <v>43406</v>
      </c>
      <c r="C68" s="1">
        <v>43433</v>
      </c>
      <c r="D68">
        <v>68</v>
      </c>
      <c r="E68">
        <v>71.349999999999994</v>
      </c>
      <c r="F68">
        <v>67.400000000000006</v>
      </c>
      <c r="G68">
        <v>69.849999999999994</v>
      </c>
      <c r="H68">
        <v>70.349999999999994</v>
      </c>
      <c r="I68">
        <v>69.849999999999994</v>
      </c>
      <c r="J68">
        <v>5845</v>
      </c>
      <c r="K68">
        <v>48952.39</v>
      </c>
      <c r="L68">
        <v>69876000</v>
      </c>
      <c r="M68">
        <v>1284000</v>
      </c>
      <c r="N68">
        <v>69.55</v>
      </c>
      <c r="O68">
        <f t="shared" si="1"/>
        <v>2</v>
      </c>
    </row>
    <row r="69" spans="1:15" hidden="1" x14ac:dyDescent="0.3">
      <c r="A69" t="s">
        <v>14</v>
      </c>
      <c r="B69" s="1">
        <v>43406</v>
      </c>
      <c r="C69" s="1">
        <v>43461</v>
      </c>
      <c r="D69">
        <v>68.150000000000006</v>
      </c>
      <c r="E69">
        <v>71.55</v>
      </c>
      <c r="F69">
        <v>68.099999999999994</v>
      </c>
      <c r="G69">
        <v>70.150000000000006</v>
      </c>
      <c r="H69">
        <v>70.45</v>
      </c>
      <c r="I69">
        <v>70.150000000000006</v>
      </c>
      <c r="J69">
        <v>93</v>
      </c>
      <c r="K69">
        <v>784.99</v>
      </c>
      <c r="L69">
        <v>1152000</v>
      </c>
      <c r="M69">
        <v>0</v>
      </c>
      <c r="N69">
        <v>69.55</v>
      </c>
      <c r="O69">
        <f t="shared" si="1"/>
        <v>0</v>
      </c>
    </row>
    <row r="70" spans="1:15" hidden="1" x14ac:dyDescent="0.3">
      <c r="A70" t="s">
        <v>14</v>
      </c>
      <c r="B70" s="1">
        <v>43406</v>
      </c>
      <c r="C70" s="1">
        <v>43496</v>
      </c>
      <c r="D70">
        <v>0</v>
      </c>
      <c r="E70">
        <v>0</v>
      </c>
      <c r="F70">
        <v>0</v>
      </c>
      <c r="G70">
        <v>64.2</v>
      </c>
      <c r="H70">
        <v>0</v>
      </c>
      <c r="I70">
        <v>70.849999999999994</v>
      </c>
      <c r="J70">
        <v>0</v>
      </c>
      <c r="K70">
        <v>0</v>
      </c>
      <c r="L70">
        <v>0</v>
      </c>
      <c r="M70">
        <v>0</v>
      </c>
      <c r="N70">
        <v>69.55</v>
      </c>
      <c r="O70">
        <f t="shared" si="1"/>
        <v>1</v>
      </c>
    </row>
    <row r="71" spans="1:15" x14ac:dyDescent="0.3">
      <c r="A71" t="s">
        <v>14</v>
      </c>
      <c r="B71" s="1">
        <v>43409</v>
      </c>
      <c r="C71" s="1">
        <v>43433</v>
      </c>
      <c r="D71">
        <v>69.05</v>
      </c>
      <c r="E71">
        <v>70</v>
      </c>
      <c r="F71">
        <v>65.599999999999994</v>
      </c>
      <c r="G71">
        <v>66.650000000000006</v>
      </c>
      <c r="H71">
        <v>66.599999999999994</v>
      </c>
      <c r="I71">
        <v>66.650000000000006</v>
      </c>
      <c r="J71">
        <v>5712</v>
      </c>
      <c r="K71">
        <v>46139.81</v>
      </c>
      <c r="L71">
        <v>70464000</v>
      </c>
      <c r="M71">
        <v>588000</v>
      </c>
      <c r="N71">
        <v>66.5</v>
      </c>
      <c r="O71">
        <f t="shared" si="1"/>
        <v>2</v>
      </c>
    </row>
    <row r="72" spans="1:15" hidden="1" x14ac:dyDescent="0.3">
      <c r="A72" t="s">
        <v>14</v>
      </c>
      <c r="B72" s="1">
        <v>43409</v>
      </c>
      <c r="C72" s="1">
        <v>43461</v>
      </c>
      <c r="D72">
        <v>69.05</v>
      </c>
      <c r="E72">
        <v>69.7</v>
      </c>
      <c r="F72">
        <v>66.099999999999994</v>
      </c>
      <c r="G72">
        <v>67.099999999999994</v>
      </c>
      <c r="H72">
        <v>67.150000000000006</v>
      </c>
      <c r="I72">
        <v>67.099999999999994</v>
      </c>
      <c r="J72">
        <v>94</v>
      </c>
      <c r="K72">
        <v>768.57</v>
      </c>
      <c r="L72">
        <v>1260000</v>
      </c>
      <c r="M72">
        <v>108000</v>
      </c>
      <c r="N72">
        <v>66.5</v>
      </c>
      <c r="O72">
        <f t="shared" si="1"/>
        <v>0</v>
      </c>
    </row>
    <row r="73" spans="1:15" hidden="1" x14ac:dyDescent="0.3">
      <c r="A73" t="s">
        <v>14</v>
      </c>
      <c r="B73" s="1">
        <v>43409</v>
      </c>
      <c r="C73" s="1">
        <v>43496</v>
      </c>
      <c r="D73">
        <v>69.25</v>
      </c>
      <c r="E73">
        <v>69.25</v>
      </c>
      <c r="F73">
        <v>67.5</v>
      </c>
      <c r="G73">
        <v>67.5</v>
      </c>
      <c r="H73">
        <v>67.5</v>
      </c>
      <c r="I73">
        <v>67.75</v>
      </c>
      <c r="J73">
        <v>2</v>
      </c>
      <c r="K73">
        <v>16.41</v>
      </c>
      <c r="L73">
        <v>24000</v>
      </c>
      <c r="M73">
        <v>24000</v>
      </c>
      <c r="N73">
        <v>66.5</v>
      </c>
      <c r="O73">
        <f t="shared" si="1"/>
        <v>1</v>
      </c>
    </row>
    <row r="74" spans="1:15" x14ac:dyDescent="0.3">
      <c r="A74" t="s">
        <v>14</v>
      </c>
      <c r="B74" s="1">
        <v>43410</v>
      </c>
      <c r="C74" s="1">
        <v>43433</v>
      </c>
      <c r="D74">
        <v>67.099999999999994</v>
      </c>
      <c r="E74">
        <v>67.25</v>
      </c>
      <c r="F74">
        <v>65.599999999999994</v>
      </c>
      <c r="G74">
        <v>66.349999999999994</v>
      </c>
      <c r="H74">
        <v>66.099999999999994</v>
      </c>
      <c r="I74">
        <v>66.349999999999994</v>
      </c>
      <c r="J74">
        <v>2606</v>
      </c>
      <c r="K74">
        <v>20786.38</v>
      </c>
      <c r="L74">
        <v>70068000</v>
      </c>
      <c r="M74">
        <v>-396000</v>
      </c>
      <c r="N74">
        <v>66.2</v>
      </c>
      <c r="O74">
        <f t="shared" si="1"/>
        <v>2</v>
      </c>
    </row>
    <row r="75" spans="1:15" hidden="1" x14ac:dyDescent="0.3">
      <c r="A75" t="s">
        <v>14</v>
      </c>
      <c r="B75" s="1">
        <v>43410</v>
      </c>
      <c r="C75" s="1">
        <v>43461</v>
      </c>
      <c r="D75">
        <v>67.349999999999994</v>
      </c>
      <c r="E75">
        <v>67.55</v>
      </c>
      <c r="F75">
        <v>66.25</v>
      </c>
      <c r="G75">
        <v>66.75</v>
      </c>
      <c r="H75">
        <v>66.75</v>
      </c>
      <c r="I75">
        <v>66.75</v>
      </c>
      <c r="J75">
        <v>32</v>
      </c>
      <c r="K75">
        <v>256.54000000000002</v>
      </c>
      <c r="L75">
        <v>1236000</v>
      </c>
      <c r="M75">
        <v>-24000</v>
      </c>
      <c r="N75">
        <v>66.2</v>
      </c>
      <c r="O75">
        <f t="shared" si="1"/>
        <v>0</v>
      </c>
    </row>
    <row r="76" spans="1:15" hidden="1" x14ac:dyDescent="0.3">
      <c r="A76" t="s">
        <v>14</v>
      </c>
      <c r="B76" s="1">
        <v>43410</v>
      </c>
      <c r="C76" s="1">
        <v>43496</v>
      </c>
      <c r="D76">
        <v>0</v>
      </c>
      <c r="E76">
        <v>0</v>
      </c>
      <c r="F76">
        <v>0</v>
      </c>
      <c r="G76">
        <v>67.5</v>
      </c>
      <c r="H76">
        <v>67.5</v>
      </c>
      <c r="I76">
        <v>67.400000000000006</v>
      </c>
      <c r="J76">
        <v>0</v>
      </c>
      <c r="K76">
        <v>0</v>
      </c>
      <c r="L76">
        <v>24000</v>
      </c>
      <c r="M76">
        <v>0</v>
      </c>
      <c r="N76">
        <v>66.2</v>
      </c>
      <c r="O76">
        <f t="shared" si="1"/>
        <v>1</v>
      </c>
    </row>
    <row r="77" spans="1:15" x14ac:dyDescent="0.3">
      <c r="A77" t="s">
        <v>14</v>
      </c>
      <c r="B77" s="1">
        <v>43411</v>
      </c>
      <c r="C77" s="1">
        <v>43433</v>
      </c>
      <c r="D77">
        <v>66.650000000000006</v>
      </c>
      <c r="E77">
        <v>66.650000000000006</v>
      </c>
      <c r="F77">
        <v>66.3</v>
      </c>
      <c r="G77">
        <v>66.400000000000006</v>
      </c>
      <c r="H77">
        <v>66.3</v>
      </c>
      <c r="I77">
        <v>66.400000000000006</v>
      </c>
      <c r="J77">
        <v>185</v>
      </c>
      <c r="K77">
        <v>1474.57</v>
      </c>
      <c r="L77">
        <v>70044000</v>
      </c>
      <c r="M77">
        <v>-24000</v>
      </c>
      <c r="N77">
        <v>66.599999999999994</v>
      </c>
      <c r="O77">
        <f t="shared" si="1"/>
        <v>2</v>
      </c>
    </row>
    <row r="78" spans="1:15" hidden="1" x14ac:dyDescent="0.3">
      <c r="A78" t="s">
        <v>14</v>
      </c>
      <c r="B78" s="1">
        <v>43411</v>
      </c>
      <c r="C78" s="1">
        <v>43461</v>
      </c>
      <c r="D78">
        <v>66.75</v>
      </c>
      <c r="E78">
        <v>67</v>
      </c>
      <c r="F78">
        <v>66.75</v>
      </c>
      <c r="G78">
        <v>66.8</v>
      </c>
      <c r="H78">
        <v>66.8</v>
      </c>
      <c r="I78">
        <v>66.8</v>
      </c>
      <c r="J78">
        <v>12</v>
      </c>
      <c r="K78">
        <v>96.38</v>
      </c>
      <c r="L78">
        <v>1356000</v>
      </c>
      <c r="M78">
        <v>120000</v>
      </c>
      <c r="N78">
        <v>66.599999999999994</v>
      </c>
      <c r="O78">
        <f t="shared" si="1"/>
        <v>0</v>
      </c>
    </row>
    <row r="79" spans="1:15" hidden="1" x14ac:dyDescent="0.3">
      <c r="A79" t="s">
        <v>14</v>
      </c>
      <c r="B79" s="1">
        <v>43411</v>
      </c>
      <c r="C79" s="1">
        <v>43496</v>
      </c>
      <c r="D79">
        <v>67.25</v>
      </c>
      <c r="E79">
        <v>67.3</v>
      </c>
      <c r="F79">
        <v>67.25</v>
      </c>
      <c r="G79">
        <v>67.3</v>
      </c>
      <c r="H79">
        <v>67.3</v>
      </c>
      <c r="I79">
        <v>67.3</v>
      </c>
      <c r="J79">
        <v>3</v>
      </c>
      <c r="K79">
        <v>24.22</v>
      </c>
      <c r="L79">
        <v>60000</v>
      </c>
      <c r="M79">
        <v>36000</v>
      </c>
      <c r="N79">
        <v>66.599999999999994</v>
      </c>
      <c r="O79">
        <f t="shared" si="1"/>
        <v>1</v>
      </c>
    </row>
    <row r="80" spans="1:15" x14ac:dyDescent="0.3">
      <c r="A80" t="s">
        <v>14</v>
      </c>
      <c r="B80" s="1">
        <v>43413</v>
      </c>
      <c r="C80" s="1">
        <v>43433</v>
      </c>
      <c r="D80">
        <v>66.55</v>
      </c>
      <c r="E80">
        <v>66.55</v>
      </c>
      <c r="F80">
        <v>65.400000000000006</v>
      </c>
      <c r="G80">
        <v>66.05</v>
      </c>
      <c r="H80">
        <v>66</v>
      </c>
      <c r="I80">
        <v>66.05</v>
      </c>
      <c r="J80">
        <v>1736</v>
      </c>
      <c r="K80">
        <v>13744.13</v>
      </c>
      <c r="L80">
        <v>70512000</v>
      </c>
      <c r="M80">
        <v>468000</v>
      </c>
      <c r="N80">
        <v>65.900000000000006</v>
      </c>
      <c r="O80">
        <f t="shared" si="1"/>
        <v>2</v>
      </c>
    </row>
    <row r="81" spans="1:15" hidden="1" x14ac:dyDescent="0.3">
      <c r="A81" t="s">
        <v>14</v>
      </c>
      <c r="B81" s="1">
        <v>43413</v>
      </c>
      <c r="C81" s="1">
        <v>43461</v>
      </c>
      <c r="D81">
        <v>66.349999999999994</v>
      </c>
      <c r="E81">
        <v>66.8</v>
      </c>
      <c r="F81">
        <v>66</v>
      </c>
      <c r="G81">
        <v>66.45</v>
      </c>
      <c r="H81">
        <v>66.5</v>
      </c>
      <c r="I81">
        <v>66.45</v>
      </c>
      <c r="J81">
        <v>33</v>
      </c>
      <c r="K81">
        <v>262.95999999999998</v>
      </c>
      <c r="L81">
        <v>1500000</v>
      </c>
      <c r="M81">
        <v>144000</v>
      </c>
      <c r="N81">
        <v>65.900000000000006</v>
      </c>
      <c r="O81">
        <f t="shared" si="1"/>
        <v>0</v>
      </c>
    </row>
    <row r="82" spans="1:15" hidden="1" x14ac:dyDescent="0.3">
      <c r="A82" t="s">
        <v>14</v>
      </c>
      <c r="B82" s="1">
        <v>43413</v>
      </c>
      <c r="C82" s="1">
        <v>43496</v>
      </c>
      <c r="D82">
        <v>66.95</v>
      </c>
      <c r="E82">
        <v>66.95</v>
      </c>
      <c r="F82">
        <v>66.95</v>
      </c>
      <c r="G82">
        <v>66.95</v>
      </c>
      <c r="H82">
        <v>66.95</v>
      </c>
      <c r="I82">
        <v>67.05</v>
      </c>
      <c r="J82">
        <v>1</v>
      </c>
      <c r="K82">
        <v>8.0299999999999994</v>
      </c>
      <c r="L82">
        <v>72000</v>
      </c>
      <c r="M82">
        <v>12000</v>
      </c>
      <c r="N82">
        <v>65.900000000000006</v>
      </c>
      <c r="O82">
        <f t="shared" si="1"/>
        <v>1</v>
      </c>
    </row>
    <row r="83" spans="1:15" x14ac:dyDescent="0.3">
      <c r="A83" t="s">
        <v>14</v>
      </c>
      <c r="B83" s="1">
        <v>43416</v>
      </c>
      <c r="C83" s="1">
        <v>43433</v>
      </c>
      <c r="D83">
        <v>66.3</v>
      </c>
      <c r="E83">
        <v>67.05</v>
      </c>
      <c r="F83">
        <v>65.400000000000006</v>
      </c>
      <c r="G83">
        <v>65.650000000000006</v>
      </c>
      <c r="H83">
        <v>65.599999999999994</v>
      </c>
      <c r="I83">
        <v>65.650000000000006</v>
      </c>
      <c r="J83">
        <v>2834</v>
      </c>
      <c r="K83">
        <v>22514.77</v>
      </c>
      <c r="L83">
        <v>69588000</v>
      </c>
      <c r="M83">
        <v>-924000</v>
      </c>
      <c r="N83">
        <v>65.7</v>
      </c>
      <c r="O83">
        <f t="shared" si="1"/>
        <v>2</v>
      </c>
    </row>
    <row r="84" spans="1:15" hidden="1" x14ac:dyDescent="0.3">
      <c r="A84" t="s">
        <v>14</v>
      </c>
      <c r="B84" s="1">
        <v>43416</v>
      </c>
      <c r="C84" s="1">
        <v>43461</v>
      </c>
      <c r="D84">
        <v>66.7</v>
      </c>
      <c r="E84">
        <v>67.400000000000006</v>
      </c>
      <c r="F84">
        <v>65.900000000000006</v>
      </c>
      <c r="G84">
        <v>66.099999999999994</v>
      </c>
      <c r="H84">
        <v>66.099999999999994</v>
      </c>
      <c r="I84">
        <v>66.099999999999994</v>
      </c>
      <c r="J84">
        <v>96</v>
      </c>
      <c r="K84">
        <v>765.57</v>
      </c>
      <c r="L84">
        <v>1776000</v>
      </c>
      <c r="M84">
        <v>276000</v>
      </c>
      <c r="N84">
        <v>65.7</v>
      </c>
      <c r="O84">
        <f t="shared" si="1"/>
        <v>0</v>
      </c>
    </row>
    <row r="85" spans="1:15" hidden="1" x14ac:dyDescent="0.3">
      <c r="A85" t="s">
        <v>14</v>
      </c>
      <c r="B85" s="1">
        <v>43416</v>
      </c>
      <c r="C85" s="1">
        <v>43496</v>
      </c>
      <c r="D85">
        <v>0</v>
      </c>
      <c r="E85">
        <v>0</v>
      </c>
      <c r="F85">
        <v>0</v>
      </c>
      <c r="G85">
        <v>66.95</v>
      </c>
      <c r="H85">
        <v>66.95</v>
      </c>
      <c r="I85">
        <v>66.8</v>
      </c>
      <c r="J85">
        <v>0</v>
      </c>
      <c r="K85">
        <v>0</v>
      </c>
      <c r="L85">
        <v>72000</v>
      </c>
      <c r="M85">
        <v>0</v>
      </c>
      <c r="N85">
        <v>65.7</v>
      </c>
      <c r="O85">
        <f t="shared" si="1"/>
        <v>1</v>
      </c>
    </row>
    <row r="86" spans="1:15" x14ac:dyDescent="0.3">
      <c r="A86" t="s">
        <v>14</v>
      </c>
      <c r="B86" s="1">
        <v>43417</v>
      </c>
      <c r="C86" s="1">
        <v>43433</v>
      </c>
      <c r="D86">
        <v>65</v>
      </c>
      <c r="E86">
        <v>65.900000000000006</v>
      </c>
      <c r="F86">
        <v>64.349999999999994</v>
      </c>
      <c r="G86">
        <v>64.95</v>
      </c>
      <c r="H86">
        <v>64.95</v>
      </c>
      <c r="I86">
        <v>64.95</v>
      </c>
      <c r="J86">
        <v>2659</v>
      </c>
      <c r="K86">
        <v>20758.52</v>
      </c>
      <c r="L86">
        <v>71712000</v>
      </c>
      <c r="M86">
        <v>2124000</v>
      </c>
      <c r="N86">
        <v>64.75</v>
      </c>
      <c r="O86">
        <f t="shared" si="1"/>
        <v>2</v>
      </c>
    </row>
    <row r="87" spans="1:15" hidden="1" x14ac:dyDescent="0.3">
      <c r="A87" t="s">
        <v>14</v>
      </c>
      <c r="B87" s="1">
        <v>43417</v>
      </c>
      <c r="C87" s="1">
        <v>43461</v>
      </c>
      <c r="D87">
        <v>65.45</v>
      </c>
      <c r="E87">
        <v>66.150000000000006</v>
      </c>
      <c r="F87">
        <v>65</v>
      </c>
      <c r="G87">
        <v>65.349999999999994</v>
      </c>
      <c r="H87">
        <v>65.25</v>
      </c>
      <c r="I87">
        <v>65.349999999999994</v>
      </c>
      <c r="J87">
        <v>57</v>
      </c>
      <c r="K87">
        <v>447.9</v>
      </c>
      <c r="L87">
        <v>1968000</v>
      </c>
      <c r="M87">
        <v>192000</v>
      </c>
      <c r="N87">
        <v>64.75</v>
      </c>
      <c r="O87">
        <f t="shared" si="1"/>
        <v>0</v>
      </c>
    </row>
    <row r="88" spans="1:15" hidden="1" x14ac:dyDescent="0.3">
      <c r="A88" t="s">
        <v>14</v>
      </c>
      <c r="B88" s="1">
        <v>43417</v>
      </c>
      <c r="C88" s="1">
        <v>43496</v>
      </c>
      <c r="D88">
        <v>66.05</v>
      </c>
      <c r="E88">
        <v>66.05</v>
      </c>
      <c r="F88">
        <v>66.05</v>
      </c>
      <c r="G88">
        <v>66.05</v>
      </c>
      <c r="H88">
        <v>66.05</v>
      </c>
      <c r="I88">
        <v>65.849999999999994</v>
      </c>
      <c r="J88">
        <v>1</v>
      </c>
      <c r="K88">
        <v>7.93</v>
      </c>
      <c r="L88">
        <v>72000</v>
      </c>
      <c r="M88">
        <v>0</v>
      </c>
      <c r="N88">
        <v>64.75</v>
      </c>
      <c r="O88">
        <f t="shared" si="1"/>
        <v>1</v>
      </c>
    </row>
    <row r="89" spans="1:15" x14ac:dyDescent="0.3">
      <c r="A89" t="s">
        <v>14</v>
      </c>
      <c r="B89" s="1">
        <v>43418</v>
      </c>
      <c r="C89" s="1">
        <v>43433</v>
      </c>
      <c r="D89">
        <v>66.099999999999994</v>
      </c>
      <c r="E89">
        <v>66.099999999999994</v>
      </c>
      <c r="F89">
        <v>64.05</v>
      </c>
      <c r="G89">
        <v>64.3</v>
      </c>
      <c r="H89">
        <v>64.25</v>
      </c>
      <c r="I89">
        <v>64.3</v>
      </c>
      <c r="J89">
        <v>2568</v>
      </c>
      <c r="K89">
        <v>20008.14</v>
      </c>
      <c r="L89">
        <v>72900000</v>
      </c>
      <c r="M89">
        <v>1188000</v>
      </c>
      <c r="N89">
        <v>64.150000000000006</v>
      </c>
      <c r="O89">
        <f t="shared" si="1"/>
        <v>2</v>
      </c>
    </row>
    <row r="90" spans="1:15" hidden="1" x14ac:dyDescent="0.3">
      <c r="A90" t="s">
        <v>14</v>
      </c>
      <c r="B90" s="1">
        <v>43418</v>
      </c>
      <c r="C90" s="1">
        <v>43461</v>
      </c>
      <c r="D90">
        <v>66.099999999999994</v>
      </c>
      <c r="E90">
        <v>66.099999999999994</v>
      </c>
      <c r="F90">
        <v>64.5</v>
      </c>
      <c r="G90">
        <v>64.7</v>
      </c>
      <c r="H90">
        <v>64.5</v>
      </c>
      <c r="I90">
        <v>64.7</v>
      </c>
      <c r="J90">
        <v>100</v>
      </c>
      <c r="K90">
        <v>783.92</v>
      </c>
      <c r="L90">
        <v>2412000</v>
      </c>
      <c r="M90">
        <v>444000</v>
      </c>
      <c r="N90">
        <v>64.150000000000006</v>
      </c>
      <c r="O90">
        <f t="shared" si="1"/>
        <v>0</v>
      </c>
    </row>
    <row r="91" spans="1:15" hidden="1" x14ac:dyDescent="0.3">
      <c r="A91" t="s">
        <v>14</v>
      </c>
      <c r="B91" s="1">
        <v>43418</v>
      </c>
      <c r="C91" s="1">
        <v>43496</v>
      </c>
      <c r="D91">
        <v>65.8</v>
      </c>
      <c r="E91">
        <v>65.8</v>
      </c>
      <c r="F91">
        <v>65.8</v>
      </c>
      <c r="G91">
        <v>65.8</v>
      </c>
      <c r="H91">
        <v>65.8</v>
      </c>
      <c r="I91">
        <v>65.2</v>
      </c>
      <c r="J91">
        <v>1</v>
      </c>
      <c r="K91">
        <v>7.9</v>
      </c>
      <c r="L91">
        <v>72000</v>
      </c>
      <c r="M91">
        <v>0</v>
      </c>
      <c r="N91">
        <v>64.150000000000006</v>
      </c>
      <c r="O91">
        <f t="shared" si="1"/>
        <v>1</v>
      </c>
    </row>
    <row r="92" spans="1:15" x14ac:dyDescent="0.3">
      <c r="A92" t="s">
        <v>14</v>
      </c>
      <c r="B92" s="1">
        <v>43419</v>
      </c>
      <c r="C92" s="1">
        <v>43433</v>
      </c>
      <c r="D92">
        <v>64.400000000000006</v>
      </c>
      <c r="E92">
        <v>65.349999999999994</v>
      </c>
      <c r="F92">
        <v>63.6</v>
      </c>
      <c r="G92">
        <v>64.900000000000006</v>
      </c>
      <c r="H92">
        <v>64.900000000000006</v>
      </c>
      <c r="I92">
        <v>64.900000000000006</v>
      </c>
      <c r="J92">
        <v>2268</v>
      </c>
      <c r="K92">
        <v>17608.63</v>
      </c>
      <c r="L92">
        <v>72720000</v>
      </c>
      <c r="M92">
        <v>-180000</v>
      </c>
      <c r="N92">
        <v>64.650000000000006</v>
      </c>
      <c r="O92">
        <f t="shared" si="1"/>
        <v>2</v>
      </c>
    </row>
    <row r="93" spans="1:15" hidden="1" x14ac:dyDescent="0.3">
      <c r="A93" t="s">
        <v>14</v>
      </c>
      <c r="B93" s="1">
        <v>43419</v>
      </c>
      <c r="C93" s="1">
        <v>43461</v>
      </c>
      <c r="D93">
        <v>64.849999999999994</v>
      </c>
      <c r="E93">
        <v>65.7</v>
      </c>
      <c r="F93">
        <v>63.9</v>
      </c>
      <c r="G93">
        <v>65.3</v>
      </c>
      <c r="H93">
        <v>65.25</v>
      </c>
      <c r="I93">
        <v>65.3</v>
      </c>
      <c r="J93">
        <v>118</v>
      </c>
      <c r="K93">
        <v>922.28</v>
      </c>
      <c r="L93">
        <v>2496000</v>
      </c>
      <c r="M93">
        <v>84000</v>
      </c>
      <c r="N93">
        <v>64.650000000000006</v>
      </c>
      <c r="O93">
        <f t="shared" si="1"/>
        <v>0</v>
      </c>
    </row>
    <row r="94" spans="1:15" hidden="1" x14ac:dyDescent="0.3">
      <c r="A94" t="s">
        <v>14</v>
      </c>
      <c r="B94" s="1">
        <v>43419</v>
      </c>
      <c r="C94" s="1">
        <v>43496</v>
      </c>
      <c r="D94">
        <v>65.099999999999994</v>
      </c>
      <c r="E94">
        <v>65.8</v>
      </c>
      <c r="F94">
        <v>65.099999999999994</v>
      </c>
      <c r="G94">
        <v>65.150000000000006</v>
      </c>
      <c r="H94">
        <v>65.8</v>
      </c>
      <c r="I94">
        <v>65.150000000000006</v>
      </c>
      <c r="J94">
        <v>6</v>
      </c>
      <c r="K94">
        <v>47.14</v>
      </c>
      <c r="L94">
        <v>96000</v>
      </c>
      <c r="M94">
        <v>24000</v>
      </c>
      <c r="N94">
        <v>64.650000000000006</v>
      </c>
      <c r="O94">
        <f t="shared" si="1"/>
        <v>1</v>
      </c>
    </row>
    <row r="95" spans="1:15" x14ac:dyDescent="0.3">
      <c r="A95" t="s">
        <v>14</v>
      </c>
      <c r="B95" s="1">
        <v>43420</v>
      </c>
      <c r="C95" s="1">
        <v>43433</v>
      </c>
      <c r="D95">
        <v>64.849999999999994</v>
      </c>
      <c r="E95">
        <v>65.2</v>
      </c>
      <c r="F95">
        <v>63.55</v>
      </c>
      <c r="G95">
        <v>64.150000000000006</v>
      </c>
      <c r="H95">
        <v>64.25</v>
      </c>
      <c r="I95">
        <v>64.150000000000006</v>
      </c>
      <c r="J95">
        <v>2938</v>
      </c>
      <c r="K95">
        <v>22605.14</v>
      </c>
      <c r="L95">
        <v>72696000</v>
      </c>
      <c r="M95">
        <v>-24000</v>
      </c>
      <c r="N95">
        <v>64.099999999999994</v>
      </c>
      <c r="O95">
        <f t="shared" si="1"/>
        <v>2</v>
      </c>
    </row>
    <row r="96" spans="1:15" hidden="1" x14ac:dyDescent="0.3">
      <c r="A96" t="s">
        <v>14</v>
      </c>
      <c r="B96" s="1">
        <v>43420</v>
      </c>
      <c r="C96" s="1">
        <v>43461</v>
      </c>
      <c r="D96">
        <v>65.349999999999994</v>
      </c>
      <c r="E96">
        <v>65.349999999999994</v>
      </c>
      <c r="F96">
        <v>63.95</v>
      </c>
      <c r="G96">
        <v>64.5</v>
      </c>
      <c r="H96">
        <v>64.5</v>
      </c>
      <c r="I96">
        <v>64.5</v>
      </c>
      <c r="J96">
        <v>155</v>
      </c>
      <c r="K96">
        <v>1197.99</v>
      </c>
      <c r="L96">
        <v>3252000</v>
      </c>
      <c r="M96">
        <v>756000</v>
      </c>
      <c r="N96">
        <v>64.099999999999994</v>
      </c>
      <c r="O96">
        <f t="shared" si="1"/>
        <v>0</v>
      </c>
    </row>
    <row r="97" spans="1:15" hidden="1" x14ac:dyDescent="0.3">
      <c r="A97" t="s">
        <v>14</v>
      </c>
      <c r="B97" s="1">
        <v>43420</v>
      </c>
      <c r="C97" s="1">
        <v>43496</v>
      </c>
      <c r="D97">
        <v>64.900000000000006</v>
      </c>
      <c r="E97">
        <v>64.900000000000006</v>
      </c>
      <c r="F97">
        <v>64.900000000000006</v>
      </c>
      <c r="G97">
        <v>64.900000000000006</v>
      </c>
      <c r="H97">
        <v>64.900000000000006</v>
      </c>
      <c r="I97">
        <v>65.150000000000006</v>
      </c>
      <c r="J97">
        <v>1</v>
      </c>
      <c r="K97">
        <v>7.79</v>
      </c>
      <c r="L97">
        <v>108000</v>
      </c>
      <c r="M97">
        <v>12000</v>
      </c>
      <c r="N97">
        <v>64.099999999999994</v>
      </c>
      <c r="O97">
        <f t="shared" si="1"/>
        <v>1</v>
      </c>
    </row>
    <row r="98" spans="1:15" x14ac:dyDescent="0.3">
      <c r="A98" t="s">
        <v>14</v>
      </c>
      <c r="B98" s="1">
        <v>43423</v>
      </c>
      <c r="C98" s="1">
        <v>43433</v>
      </c>
      <c r="D98">
        <v>64.2</v>
      </c>
      <c r="E98">
        <v>65</v>
      </c>
      <c r="F98">
        <v>63.95</v>
      </c>
      <c r="G98">
        <v>64.45</v>
      </c>
      <c r="H98">
        <v>64.599999999999994</v>
      </c>
      <c r="I98">
        <v>64.45</v>
      </c>
      <c r="J98">
        <v>1909</v>
      </c>
      <c r="K98">
        <v>14764.15</v>
      </c>
      <c r="L98">
        <v>72144000</v>
      </c>
      <c r="M98">
        <v>-552000</v>
      </c>
      <c r="N98">
        <v>64.3</v>
      </c>
      <c r="O98">
        <f t="shared" si="1"/>
        <v>2</v>
      </c>
    </row>
    <row r="99" spans="1:15" hidden="1" x14ac:dyDescent="0.3">
      <c r="A99" t="s">
        <v>14</v>
      </c>
      <c r="B99" s="1">
        <v>43423</v>
      </c>
      <c r="C99" s="1">
        <v>43461</v>
      </c>
      <c r="D99">
        <v>64.599999999999994</v>
      </c>
      <c r="E99">
        <v>65.25</v>
      </c>
      <c r="F99">
        <v>64.3</v>
      </c>
      <c r="G99">
        <v>64.8</v>
      </c>
      <c r="H99">
        <v>65</v>
      </c>
      <c r="I99">
        <v>64.8</v>
      </c>
      <c r="J99">
        <v>242</v>
      </c>
      <c r="K99">
        <v>1881.92</v>
      </c>
      <c r="L99">
        <v>4536000</v>
      </c>
      <c r="M99">
        <v>1284000</v>
      </c>
      <c r="N99">
        <v>64.3</v>
      </c>
      <c r="O99">
        <f t="shared" si="1"/>
        <v>0</v>
      </c>
    </row>
    <row r="100" spans="1:15" hidden="1" x14ac:dyDescent="0.3">
      <c r="A100" t="s">
        <v>14</v>
      </c>
      <c r="B100" s="1">
        <v>43423</v>
      </c>
      <c r="C100" s="1">
        <v>43496</v>
      </c>
      <c r="D100">
        <v>64.900000000000006</v>
      </c>
      <c r="E100">
        <v>64.900000000000006</v>
      </c>
      <c r="F100">
        <v>64.849999999999994</v>
      </c>
      <c r="G100">
        <v>64.849999999999994</v>
      </c>
      <c r="H100">
        <v>64.849999999999994</v>
      </c>
      <c r="I100">
        <v>65.3</v>
      </c>
      <c r="J100">
        <v>2</v>
      </c>
      <c r="K100">
        <v>15.57</v>
      </c>
      <c r="L100">
        <v>108000</v>
      </c>
      <c r="M100">
        <v>0</v>
      </c>
      <c r="N100">
        <v>64.3</v>
      </c>
      <c r="O100">
        <f t="shared" si="1"/>
        <v>1</v>
      </c>
    </row>
    <row r="101" spans="1:15" x14ac:dyDescent="0.3">
      <c r="A101" t="s">
        <v>14</v>
      </c>
      <c r="B101" s="1">
        <v>43424</v>
      </c>
      <c r="C101" s="1">
        <v>43433</v>
      </c>
      <c r="D101">
        <v>64.25</v>
      </c>
      <c r="E101">
        <v>64.3</v>
      </c>
      <c r="F101">
        <v>62.1</v>
      </c>
      <c r="G101">
        <v>62.45</v>
      </c>
      <c r="H101">
        <v>62.4</v>
      </c>
      <c r="I101">
        <v>62.45</v>
      </c>
      <c r="J101">
        <v>3418</v>
      </c>
      <c r="K101">
        <v>25829.75</v>
      </c>
      <c r="L101">
        <v>75552000</v>
      </c>
      <c r="M101">
        <v>3408000</v>
      </c>
      <c r="N101">
        <v>62.4</v>
      </c>
      <c r="O101">
        <f t="shared" si="1"/>
        <v>2</v>
      </c>
    </row>
    <row r="102" spans="1:15" hidden="1" x14ac:dyDescent="0.3">
      <c r="A102" t="s">
        <v>14</v>
      </c>
      <c r="B102" s="1">
        <v>43424</v>
      </c>
      <c r="C102" s="1">
        <v>43461</v>
      </c>
      <c r="D102">
        <v>64.25</v>
      </c>
      <c r="E102">
        <v>64.55</v>
      </c>
      <c r="F102">
        <v>62.5</v>
      </c>
      <c r="G102">
        <v>62.8</v>
      </c>
      <c r="H102">
        <v>62.8</v>
      </c>
      <c r="I102">
        <v>62.8</v>
      </c>
      <c r="J102">
        <v>512</v>
      </c>
      <c r="K102">
        <v>3890.2</v>
      </c>
      <c r="L102">
        <v>8172000</v>
      </c>
      <c r="M102">
        <v>3636000</v>
      </c>
      <c r="N102">
        <v>62.4</v>
      </c>
      <c r="O102">
        <f t="shared" si="1"/>
        <v>0</v>
      </c>
    </row>
    <row r="103" spans="1:15" hidden="1" x14ac:dyDescent="0.3">
      <c r="A103" t="s">
        <v>14</v>
      </c>
      <c r="B103" s="1">
        <v>43424</v>
      </c>
      <c r="C103" s="1">
        <v>43496</v>
      </c>
      <c r="D103">
        <v>64.45</v>
      </c>
      <c r="E103">
        <v>64.45</v>
      </c>
      <c r="F103">
        <v>63.3</v>
      </c>
      <c r="G103">
        <v>63.3</v>
      </c>
      <c r="H103">
        <v>63.3</v>
      </c>
      <c r="I103">
        <v>63.35</v>
      </c>
      <c r="J103">
        <v>7</v>
      </c>
      <c r="K103">
        <v>53.74</v>
      </c>
      <c r="L103">
        <v>192000</v>
      </c>
      <c r="M103">
        <v>84000</v>
      </c>
      <c r="N103">
        <v>62.4</v>
      </c>
      <c r="O103">
        <f t="shared" si="1"/>
        <v>1</v>
      </c>
    </row>
    <row r="104" spans="1:15" x14ac:dyDescent="0.3">
      <c r="A104" t="s">
        <v>14</v>
      </c>
      <c r="B104" s="1">
        <v>43425</v>
      </c>
      <c r="C104" s="1">
        <v>43433</v>
      </c>
      <c r="D104">
        <v>62.1</v>
      </c>
      <c r="E104">
        <v>62.45</v>
      </c>
      <c r="F104">
        <v>61.35</v>
      </c>
      <c r="G104">
        <v>62.1</v>
      </c>
      <c r="H104">
        <v>62.3</v>
      </c>
      <c r="I104">
        <v>62.1</v>
      </c>
      <c r="J104">
        <v>3196</v>
      </c>
      <c r="K104">
        <v>23724.89</v>
      </c>
      <c r="L104">
        <v>74460000</v>
      </c>
      <c r="M104">
        <v>-1092000</v>
      </c>
      <c r="N104">
        <v>61.9</v>
      </c>
      <c r="O104">
        <f t="shared" si="1"/>
        <v>2</v>
      </c>
    </row>
    <row r="105" spans="1:15" hidden="1" x14ac:dyDescent="0.3">
      <c r="A105" t="s">
        <v>14</v>
      </c>
      <c r="B105" s="1">
        <v>43425</v>
      </c>
      <c r="C105" s="1">
        <v>43461</v>
      </c>
      <c r="D105">
        <v>62.55</v>
      </c>
      <c r="E105">
        <v>62.7</v>
      </c>
      <c r="F105">
        <v>61.7</v>
      </c>
      <c r="G105">
        <v>62.45</v>
      </c>
      <c r="H105">
        <v>62.55</v>
      </c>
      <c r="I105">
        <v>62.45</v>
      </c>
      <c r="J105">
        <v>484</v>
      </c>
      <c r="K105">
        <v>3611.2</v>
      </c>
      <c r="L105">
        <v>10224000</v>
      </c>
      <c r="M105">
        <v>2052000</v>
      </c>
      <c r="N105">
        <v>61.9</v>
      </c>
      <c r="O105">
        <f t="shared" si="1"/>
        <v>0</v>
      </c>
    </row>
    <row r="106" spans="1:15" hidden="1" x14ac:dyDescent="0.3">
      <c r="A106" t="s">
        <v>14</v>
      </c>
      <c r="B106" s="1">
        <v>43425</v>
      </c>
      <c r="C106" s="1">
        <v>43496</v>
      </c>
      <c r="D106">
        <v>62.5</v>
      </c>
      <c r="E106">
        <v>62.5</v>
      </c>
      <c r="F106">
        <v>62.4</v>
      </c>
      <c r="G106">
        <v>62.8</v>
      </c>
      <c r="H106">
        <v>62.4</v>
      </c>
      <c r="I106">
        <v>62.8</v>
      </c>
      <c r="J106">
        <v>5</v>
      </c>
      <c r="K106">
        <v>37.51</v>
      </c>
      <c r="L106">
        <v>228000</v>
      </c>
      <c r="M106">
        <v>36000</v>
      </c>
      <c r="N106">
        <v>61.9</v>
      </c>
      <c r="O106">
        <f t="shared" si="1"/>
        <v>1</v>
      </c>
    </row>
    <row r="107" spans="1:15" x14ac:dyDescent="0.3">
      <c r="A107" t="s">
        <v>14</v>
      </c>
      <c r="B107" s="1">
        <v>43426</v>
      </c>
      <c r="C107" s="1">
        <v>43433</v>
      </c>
      <c r="D107">
        <v>62.15</v>
      </c>
      <c r="E107">
        <v>62.55</v>
      </c>
      <c r="F107">
        <v>60.2</v>
      </c>
      <c r="G107">
        <v>60.45</v>
      </c>
      <c r="H107">
        <v>60.35</v>
      </c>
      <c r="I107">
        <v>60.45</v>
      </c>
      <c r="J107">
        <v>3215</v>
      </c>
      <c r="K107">
        <v>23638.92</v>
      </c>
      <c r="L107">
        <v>73080000</v>
      </c>
      <c r="M107">
        <v>-1380000</v>
      </c>
      <c r="N107">
        <v>60.5</v>
      </c>
      <c r="O107">
        <f t="shared" si="1"/>
        <v>2</v>
      </c>
    </row>
    <row r="108" spans="1:15" hidden="1" x14ac:dyDescent="0.3">
      <c r="A108" t="s">
        <v>14</v>
      </c>
      <c r="B108" s="1">
        <v>43426</v>
      </c>
      <c r="C108" s="1">
        <v>43461</v>
      </c>
      <c r="D108">
        <v>62.55</v>
      </c>
      <c r="E108">
        <v>62.85</v>
      </c>
      <c r="F108">
        <v>60.5</v>
      </c>
      <c r="G108">
        <v>60.8</v>
      </c>
      <c r="H108">
        <v>60.7</v>
      </c>
      <c r="I108">
        <v>60.8</v>
      </c>
      <c r="J108">
        <v>735</v>
      </c>
      <c r="K108">
        <v>5436.69</v>
      </c>
      <c r="L108">
        <v>13668000</v>
      </c>
      <c r="M108">
        <v>3444000</v>
      </c>
      <c r="N108">
        <v>60.5</v>
      </c>
      <c r="O108">
        <f t="shared" si="1"/>
        <v>0</v>
      </c>
    </row>
    <row r="109" spans="1:15" hidden="1" x14ac:dyDescent="0.3">
      <c r="A109" t="s">
        <v>14</v>
      </c>
      <c r="B109" s="1">
        <v>43426</v>
      </c>
      <c r="C109" s="1">
        <v>43496</v>
      </c>
      <c r="D109">
        <v>62.9</v>
      </c>
      <c r="E109">
        <v>62.9</v>
      </c>
      <c r="F109">
        <v>61</v>
      </c>
      <c r="G109">
        <v>61.05</v>
      </c>
      <c r="H109">
        <v>61</v>
      </c>
      <c r="I109">
        <v>61.05</v>
      </c>
      <c r="J109">
        <v>9</v>
      </c>
      <c r="K109">
        <v>66.77</v>
      </c>
      <c r="L109">
        <v>312000</v>
      </c>
      <c r="M109">
        <v>84000</v>
      </c>
      <c r="N109">
        <v>60.5</v>
      </c>
      <c r="O109">
        <f t="shared" si="1"/>
        <v>1</v>
      </c>
    </row>
    <row r="110" spans="1:15" x14ac:dyDescent="0.3">
      <c r="A110" t="s">
        <v>14</v>
      </c>
      <c r="B110" s="1">
        <v>43430</v>
      </c>
      <c r="C110" s="1">
        <v>43433</v>
      </c>
      <c r="D110">
        <v>60.45</v>
      </c>
      <c r="E110">
        <v>60.65</v>
      </c>
      <c r="F110">
        <v>57.15</v>
      </c>
      <c r="G110">
        <v>58.2</v>
      </c>
      <c r="H110">
        <v>58.15</v>
      </c>
      <c r="I110">
        <v>58.2</v>
      </c>
      <c r="J110">
        <v>5575</v>
      </c>
      <c r="K110">
        <v>39218.230000000003</v>
      </c>
      <c r="L110">
        <v>65064000</v>
      </c>
      <c r="M110">
        <v>-8016000</v>
      </c>
      <c r="N110">
        <v>58.05</v>
      </c>
      <c r="O110">
        <f t="shared" si="1"/>
        <v>2</v>
      </c>
    </row>
    <row r="111" spans="1:15" hidden="1" x14ac:dyDescent="0.3">
      <c r="A111" t="s">
        <v>14</v>
      </c>
      <c r="B111" s="1">
        <v>43430</v>
      </c>
      <c r="C111" s="1">
        <v>43461</v>
      </c>
      <c r="D111">
        <v>60.7</v>
      </c>
      <c r="E111">
        <v>60.95</v>
      </c>
      <c r="F111">
        <v>57.4</v>
      </c>
      <c r="G111">
        <v>58.45</v>
      </c>
      <c r="H111">
        <v>58.4</v>
      </c>
      <c r="I111">
        <v>58.45</v>
      </c>
      <c r="J111">
        <v>2245</v>
      </c>
      <c r="K111">
        <v>15889.49</v>
      </c>
      <c r="L111">
        <v>23688000</v>
      </c>
      <c r="M111">
        <v>10020000</v>
      </c>
      <c r="N111">
        <v>58.05</v>
      </c>
      <c r="O111">
        <f t="shared" si="1"/>
        <v>0</v>
      </c>
    </row>
    <row r="112" spans="1:15" hidden="1" x14ac:dyDescent="0.3">
      <c r="A112" t="s">
        <v>14</v>
      </c>
      <c r="B112" s="1">
        <v>43430</v>
      </c>
      <c r="C112" s="1">
        <v>43496</v>
      </c>
      <c r="D112">
        <v>60.55</v>
      </c>
      <c r="E112">
        <v>60.55</v>
      </c>
      <c r="F112">
        <v>58</v>
      </c>
      <c r="G112">
        <v>58.55</v>
      </c>
      <c r="H112">
        <v>58.6</v>
      </c>
      <c r="I112">
        <v>58.55</v>
      </c>
      <c r="J112">
        <v>39</v>
      </c>
      <c r="K112">
        <v>274.69</v>
      </c>
      <c r="L112">
        <v>528000</v>
      </c>
      <c r="M112">
        <v>216000</v>
      </c>
      <c r="N112">
        <v>58.05</v>
      </c>
      <c r="O112">
        <f t="shared" si="1"/>
        <v>1</v>
      </c>
    </row>
    <row r="113" spans="1:15" x14ac:dyDescent="0.3">
      <c r="A113" t="s">
        <v>14</v>
      </c>
      <c r="B113" s="1">
        <v>43431</v>
      </c>
      <c r="C113" s="1">
        <v>43433</v>
      </c>
      <c r="D113">
        <v>57.8</v>
      </c>
      <c r="E113">
        <v>57.8</v>
      </c>
      <c r="F113">
        <v>55.75</v>
      </c>
      <c r="G113">
        <v>56.85</v>
      </c>
      <c r="H113">
        <v>56.9</v>
      </c>
      <c r="I113">
        <v>56.85</v>
      </c>
      <c r="J113">
        <v>5633</v>
      </c>
      <c r="K113">
        <v>38281.97</v>
      </c>
      <c r="L113">
        <v>56580000</v>
      </c>
      <c r="M113">
        <v>-8484000</v>
      </c>
      <c r="N113">
        <v>56.8</v>
      </c>
      <c r="O113">
        <f t="shared" si="1"/>
        <v>2</v>
      </c>
    </row>
    <row r="114" spans="1:15" hidden="1" x14ac:dyDescent="0.3">
      <c r="A114" t="s">
        <v>14</v>
      </c>
      <c r="B114" s="1">
        <v>43431</v>
      </c>
      <c r="C114" s="1">
        <v>43461</v>
      </c>
      <c r="D114">
        <v>57.9</v>
      </c>
      <c r="E114">
        <v>57.9</v>
      </c>
      <c r="F114">
        <v>56.05</v>
      </c>
      <c r="G114">
        <v>57.15</v>
      </c>
      <c r="H114">
        <v>57</v>
      </c>
      <c r="I114">
        <v>57.15</v>
      </c>
      <c r="J114">
        <v>3359</v>
      </c>
      <c r="K114">
        <v>22927.81</v>
      </c>
      <c r="L114">
        <v>35136000</v>
      </c>
      <c r="M114">
        <v>11448000</v>
      </c>
      <c r="N114">
        <v>56.8</v>
      </c>
      <c r="O114">
        <f t="shared" si="1"/>
        <v>0</v>
      </c>
    </row>
    <row r="115" spans="1:15" hidden="1" x14ac:dyDescent="0.3">
      <c r="A115" t="s">
        <v>14</v>
      </c>
      <c r="B115" s="1">
        <v>43431</v>
      </c>
      <c r="C115" s="1">
        <v>43496</v>
      </c>
      <c r="D115">
        <v>57.6</v>
      </c>
      <c r="E115">
        <v>57.65</v>
      </c>
      <c r="F115">
        <v>56.5</v>
      </c>
      <c r="G115">
        <v>57.4</v>
      </c>
      <c r="H115">
        <v>57.4</v>
      </c>
      <c r="I115">
        <v>57.4</v>
      </c>
      <c r="J115">
        <v>25</v>
      </c>
      <c r="K115">
        <v>171.13</v>
      </c>
      <c r="L115">
        <v>564000</v>
      </c>
      <c r="M115">
        <v>36000</v>
      </c>
      <c r="N115">
        <v>56.8</v>
      </c>
      <c r="O115">
        <f t="shared" si="1"/>
        <v>1</v>
      </c>
    </row>
    <row r="116" spans="1:15" x14ac:dyDescent="0.3">
      <c r="A116" t="s">
        <v>14</v>
      </c>
      <c r="B116" s="1">
        <v>43432</v>
      </c>
      <c r="C116" s="1">
        <v>43433</v>
      </c>
      <c r="D116">
        <v>56.85</v>
      </c>
      <c r="E116">
        <v>57.05</v>
      </c>
      <c r="F116">
        <v>54.95</v>
      </c>
      <c r="G116">
        <v>55.25</v>
      </c>
      <c r="H116">
        <v>55.25</v>
      </c>
      <c r="I116">
        <v>55.25</v>
      </c>
      <c r="J116">
        <v>4385</v>
      </c>
      <c r="K116">
        <v>29583.58</v>
      </c>
      <c r="L116">
        <v>45576000</v>
      </c>
      <c r="M116">
        <v>-11004000</v>
      </c>
      <c r="N116">
        <v>55.4</v>
      </c>
      <c r="O116">
        <f t="shared" si="1"/>
        <v>2</v>
      </c>
    </row>
    <row r="117" spans="1:15" hidden="1" x14ac:dyDescent="0.3">
      <c r="A117" t="s">
        <v>14</v>
      </c>
      <c r="B117" s="1">
        <v>43432</v>
      </c>
      <c r="C117" s="1">
        <v>43461</v>
      </c>
      <c r="D117">
        <v>57.2</v>
      </c>
      <c r="E117">
        <v>57.3</v>
      </c>
      <c r="F117">
        <v>55.25</v>
      </c>
      <c r="G117">
        <v>55.5</v>
      </c>
      <c r="H117">
        <v>55.45</v>
      </c>
      <c r="I117">
        <v>55.5</v>
      </c>
      <c r="J117">
        <v>3071</v>
      </c>
      <c r="K117">
        <v>20826.34</v>
      </c>
      <c r="L117">
        <v>47100000</v>
      </c>
      <c r="M117">
        <v>11964000</v>
      </c>
      <c r="N117">
        <v>55.4</v>
      </c>
      <c r="O117">
        <f t="shared" si="1"/>
        <v>0</v>
      </c>
    </row>
    <row r="118" spans="1:15" hidden="1" x14ac:dyDescent="0.3">
      <c r="A118" t="s">
        <v>14</v>
      </c>
      <c r="B118" s="1">
        <v>43432</v>
      </c>
      <c r="C118" s="1">
        <v>43496</v>
      </c>
      <c r="D118">
        <v>56.8</v>
      </c>
      <c r="E118">
        <v>57.5</v>
      </c>
      <c r="F118">
        <v>55.65</v>
      </c>
      <c r="G118">
        <v>55.8</v>
      </c>
      <c r="H118">
        <v>55.65</v>
      </c>
      <c r="I118">
        <v>55.8</v>
      </c>
      <c r="J118">
        <v>33</v>
      </c>
      <c r="K118">
        <v>224.27</v>
      </c>
      <c r="L118">
        <v>828000</v>
      </c>
      <c r="M118">
        <v>264000</v>
      </c>
      <c r="N118">
        <v>55.4</v>
      </c>
      <c r="O118">
        <f t="shared" si="1"/>
        <v>1</v>
      </c>
    </row>
    <row r="119" spans="1:15" x14ac:dyDescent="0.3">
      <c r="A119" t="s">
        <v>14</v>
      </c>
      <c r="B119" s="1">
        <v>43433</v>
      </c>
      <c r="C119" s="1">
        <v>43433</v>
      </c>
      <c r="D119">
        <v>55.9</v>
      </c>
      <c r="E119">
        <v>56.5</v>
      </c>
      <c r="F119">
        <v>54.45</v>
      </c>
      <c r="G119">
        <v>54.75</v>
      </c>
      <c r="H119">
        <v>54.7</v>
      </c>
      <c r="I119">
        <v>54.75</v>
      </c>
      <c r="J119">
        <v>6433</v>
      </c>
      <c r="K119">
        <v>42643.93</v>
      </c>
      <c r="L119">
        <v>12900000</v>
      </c>
      <c r="M119">
        <v>-32676000</v>
      </c>
      <c r="N119">
        <v>54.75</v>
      </c>
      <c r="O119">
        <f t="shared" si="1"/>
        <v>2</v>
      </c>
    </row>
    <row r="120" spans="1:15" hidden="1" x14ac:dyDescent="0.3">
      <c r="A120" t="s">
        <v>14</v>
      </c>
      <c r="B120" s="1">
        <v>43433</v>
      </c>
      <c r="C120" s="1">
        <v>43461</v>
      </c>
      <c r="D120">
        <v>56.05</v>
      </c>
      <c r="E120">
        <v>56.8</v>
      </c>
      <c r="F120">
        <v>54.7</v>
      </c>
      <c r="G120">
        <v>55.05</v>
      </c>
      <c r="H120">
        <v>55.25</v>
      </c>
      <c r="I120">
        <v>55.05</v>
      </c>
      <c r="J120">
        <v>6877</v>
      </c>
      <c r="K120">
        <v>45781.48</v>
      </c>
      <c r="L120">
        <v>74988000</v>
      </c>
      <c r="M120">
        <v>27888000</v>
      </c>
      <c r="N120">
        <v>54.75</v>
      </c>
      <c r="O120">
        <f t="shared" si="1"/>
        <v>0</v>
      </c>
    </row>
    <row r="121" spans="1:15" hidden="1" x14ac:dyDescent="0.3">
      <c r="A121" t="s">
        <v>14</v>
      </c>
      <c r="B121" s="1">
        <v>43433</v>
      </c>
      <c r="C121" s="1">
        <v>43496</v>
      </c>
      <c r="D121">
        <v>56.45</v>
      </c>
      <c r="E121">
        <v>56.85</v>
      </c>
      <c r="F121">
        <v>55.1</v>
      </c>
      <c r="G121">
        <v>55.3</v>
      </c>
      <c r="H121">
        <v>55.35</v>
      </c>
      <c r="I121">
        <v>55.3</v>
      </c>
      <c r="J121">
        <v>54</v>
      </c>
      <c r="K121">
        <v>361.17</v>
      </c>
      <c r="L121">
        <v>1020000</v>
      </c>
      <c r="M121">
        <v>192000</v>
      </c>
      <c r="N121">
        <v>54.75</v>
      </c>
      <c r="O121">
        <f t="shared" si="1"/>
        <v>1</v>
      </c>
    </row>
    <row r="122" spans="1:15" x14ac:dyDescent="0.3">
      <c r="A122" t="s">
        <v>14</v>
      </c>
      <c r="B122" s="1">
        <v>43434</v>
      </c>
      <c r="C122" s="1">
        <v>43461</v>
      </c>
      <c r="D122">
        <v>55.3</v>
      </c>
      <c r="E122">
        <v>56.05</v>
      </c>
      <c r="F122">
        <v>54.6</v>
      </c>
      <c r="G122">
        <v>55.5</v>
      </c>
      <c r="H122">
        <v>55.4</v>
      </c>
      <c r="I122">
        <v>55.5</v>
      </c>
      <c r="J122">
        <v>3575</v>
      </c>
      <c r="K122">
        <v>23762.85</v>
      </c>
      <c r="L122">
        <v>77472000</v>
      </c>
      <c r="M122">
        <v>2484000</v>
      </c>
      <c r="N122">
        <v>55.3</v>
      </c>
      <c r="O122">
        <f t="shared" si="1"/>
        <v>2</v>
      </c>
    </row>
    <row r="123" spans="1:15" hidden="1" x14ac:dyDescent="0.3">
      <c r="A123" t="s">
        <v>14</v>
      </c>
      <c r="B123" s="1">
        <v>43434</v>
      </c>
      <c r="C123" s="1">
        <v>43496</v>
      </c>
      <c r="D123">
        <v>55.65</v>
      </c>
      <c r="E123">
        <v>56.3</v>
      </c>
      <c r="F123">
        <v>54.8</v>
      </c>
      <c r="G123">
        <v>55.85</v>
      </c>
      <c r="H123">
        <v>55.85</v>
      </c>
      <c r="I123">
        <v>55.85</v>
      </c>
      <c r="J123">
        <v>49</v>
      </c>
      <c r="K123">
        <v>327.02</v>
      </c>
      <c r="L123">
        <v>1176000</v>
      </c>
      <c r="M123">
        <v>156000</v>
      </c>
      <c r="N123">
        <v>55.3</v>
      </c>
      <c r="O123">
        <f t="shared" si="1"/>
        <v>0</v>
      </c>
    </row>
    <row r="124" spans="1:15" hidden="1" x14ac:dyDescent="0.3">
      <c r="A124" t="s">
        <v>14</v>
      </c>
      <c r="B124" s="1">
        <v>43434</v>
      </c>
      <c r="C124" s="1">
        <v>43524</v>
      </c>
      <c r="D124">
        <v>0</v>
      </c>
      <c r="E124">
        <v>0</v>
      </c>
      <c r="F124">
        <v>0</v>
      </c>
      <c r="G124">
        <v>55.8</v>
      </c>
      <c r="H124">
        <v>0</v>
      </c>
      <c r="I124">
        <v>56.35</v>
      </c>
      <c r="J124">
        <v>0</v>
      </c>
      <c r="K124">
        <v>0</v>
      </c>
      <c r="L124">
        <v>0</v>
      </c>
      <c r="M124">
        <v>0</v>
      </c>
      <c r="N124">
        <v>55.3</v>
      </c>
      <c r="O124">
        <f t="shared" si="1"/>
        <v>1</v>
      </c>
    </row>
    <row r="125" spans="1:15" x14ac:dyDescent="0.3">
      <c r="A125" t="s">
        <v>14</v>
      </c>
      <c r="B125" s="1">
        <v>43437</v>
      </c>
      <c r="C125" s="1">
        <v>43461</v>
      </c>
      <c r="D125">
        <v>56.5</v>
      </c>
      <c r="E125">
        <v>57.5</v>
      </c>
      <c r="F125">
        <v>56.05</v>
      </c>
      <c r="G125">
        <v>56.8</v>
      </c>
      <c r="H125">
        <v>56.85</v>
      </c>
      <c r="I125">
        <v>56.8</v>
      </c>
      <c r="J125">
        <v>3435</v>
      </c>
      <c r="K125">
        <v>23421.82</v>
      </c>
      <c r="L125">
        <v>76284000</v>
      </c>
      <c r="M125">
        <v>-1188000</v>
      </c>
      <c r="N125">
        <v>56.7</v>
      </c>
      <c r="O125">
        <f t="shared" si="1"/>
        <v>2</v>
      </c>
    </row>
    <row r="126" spans="1:15" hidden="1" x14ac:dyDescent="0.3">
      <c r="A126" t="s">
        <v>14</v>
      </c>
      <c r="B126" s="1">
        <v>43437</v>
      </c>
      <c r="C126" s="1">
        <v>43496</v>
      </c>
      <c r="D126">
        <v>56.95</v>
      </c>
      <c r="E126">
        <v>57.75</v>
      </c>
      <c r="F126">
        <v>56.6</v>
      </c>
      <c r="G126">
        <v>57.1</v>
      </c>
      <c r="H126">
        <v>57.1</v>
      </c>
      <c r="I126">
        <v>57.1</v>
      </c>
      <c r="J126">
        <v>50</v>
      </c>
      <c r="K126">
        <v>342.64</v>
      </c>
      <c r="L126">
        <v>1380000</v>
      </c>
      <c r="M126">
        <v>204000</v>
      </c>
      <c r="N126">
        <v>56.7</v>
      </c>
      <c r="O126">
        <f t="shared" si="1"/>
        <v>0</v>
      </c>
    </row>
    <row r="127" spans="1:15" hidden="1" x14ac:dyDescent="0.3">
      <c r="A127" t="s">
        <v>14</v>
      </c>
      <c r="B127" s="1">
        <v>43437</v>
      </c>
      <c r="C127" s="1">
        <v>43524</v>
      </c>
      <c r="D127">
        <v>0</v>
      </c>
      <c r="E127">
        <v>0</v>
      </c>
      <c r="F127">
        <v>0</v>
      </c>
      <c r="G127">
        <v>55.8</v>
      </c>
      <c r="H127">
        <v>0</v>
      </c>
      <c r="I127">
        <v>57.75</v>
      </c>
      <c r="J127">
        <v>0</v>
      </c>
      <c r="K127">
        <v>0</v>
      </c>
      <c r="L127">
        <v>0</v>
      </c>
      <c r="M127">
        <v>0</v>
      </c>
      <c r="N127">
        <v>56.7</v>
      </c>
      <c r="O127">
        <f t="shared" si="1"/>
        <v>1</v>
      </c>
    </row>
    <row r="128" spans="1:15" x14ac:dyDescent="0.3">
      <c r="A128" t="s">
        <v>14</v>
      </c>
      <c r="B128" s="1">
        <v>43438</v>
      </c>
      <c r="C128" s="1">
        <v>43461</v>
      </c>
      <c r="D128">
        <v>56.35</v>
      </c>
      <c r="E128">
        <v>57.05</v>
      </c>
      <c r="F128">
        <v>55.6</v>
      </c>
      <c r="G128">
        <v>55.8</v>
      </c>
      <c r="H128">
        <v>55.9</v>
      </c>
      <c r="I128">
        <v>55.8</v>
      </c>
      <c r="J128">
        <v>3281</v>
      </c>
      <c r="K128">
        <v>22094.2</v>
      </c>
      <c r="L128">
        <v>77352000</v>
      </c>
      <c r="M128">
        <v>1068000</v>
      </c>
      <c r="N128">
        <v>55.6</v>
      </c>
      <c r="O128">
        <f t="shared" si="1"/>
        <v>2</v>
      </c>
    </row>
    <row r="129" spans="1:15" hidden="1" x14ac:dyDescent="0.3">
      <c r="A129" t="s">
        <v>14</v>
      </c>
      <c r="B129" s="1">
        <v>43438</v>
      </c>
      <c r="C129" s="1">
        <v>43496</v>
      </c>
      <c r="D129">
        <v>56.55</v>
      </c>
      <c r="E129">
        <v>57.15</v>
      </c>
      <c r="F129">
        <v>55.9</v>
      </c>
      <c r="G129">
        <v>56.1</v>
      </c>
      <c r="H129">
        <v>56.15</v>
      </c>
      <c r="I129">
        <v>56.1</v>
      </c>
      <c r="J129">
        <v>61</v>
      </c>
      <c r="K129">
        <v>412</v>
      </c>
      <c r="L129">
        <v>1524000</v>
      </c>
      <c r="M129">
        <v>144000</v>
      </c>
      <c r="N129">
        <v>55.6</v>
      </c>
      <c r="O129">
        <f t="shared" si="1"/>
        <v>0</v>
      </c>
    </row>
    <row r="130" spans="1:15" hidden="1" x14ac:dyDescent="0.3">
      <c r="A130" t="s">
        <v>14</v>
      </c>
      <c r="B130" s="1">
        <v>43438</v>
      </c>
      <c r="C130" s="1">
        <v>43524</v>
      </c>
      <c r="D130">
        <v>0</v>
      </c>
      <c r="E130">
        <v>0</v>
      </c>
      <c r="F130">
        <v>0</v>
      </c>
      <c r="G130">
        <v>55.8</v>
      </c>
      <c r="H130">
        <v>0</v>
      </c>
      <c r="I130">
        <v>56.6</v>
      </c>
      <c r="J130">
        <v>0</v>
      </c>
      <c r="K130">
        <v>0</v>
      </c>
      <c r="L130">
        <v>0</v>
      </c>
      <c r="M130">
        <v>0</v>
      </c>
      <c r="N130">
        <v>55.6</v>
      </c>
      <c r="O130">
        <f t="shared" si="1"/>
        <v>1</v>
      </c>
    </row>
    <row r="131" spans="1:15" x14ac:dyDescent="0.3">
      <c r="A131" t="s">
        <v>14</v>
      </c>
      <c r="B131" s="1">
        <v>43439</v>
      </c>
      <c r="C131" s="1">
        <v>43461</v>
      </c>
      <c r="D131">
        <v>54.6</v>
      </c>
      <c r="E131">
        <v>55.45</v>
      </c>
      <c r="F131">
        <v>52.85</v>
      </c>
      <c r="G131">
        <v>53.15</v>
      </c>
      <c r="H131">
        <v>53.1</v>
      </c>
      <c r="I131">
        <v>53.15</v>
      </c>
      <c r="J131">
        <v>3948</v>
      </c>
      <c r="K131">
        <v>25535.62</v>
      </c>
      <c r="L131">
        <v>80220000</v>
      </c>
      <c r="M131">
        <v>2868000</v>
      </c>
      <c r="N131">
        <v>53.05</v>
      </c>
      <c r="O131">
        <f t="shared" ref="O131:O194" si="2">MOD(ROW(),3)</f>
        <v>2</v>
      </c>
    </row>
    <row r="132" spans="1:15" hidden="1" x14ac:dyDescent="0.3">
      <c r="A132" t="s">
        <v>14</v>
      </c>
      <c r="B132" s="1">
        <v>43439</v>
      </c>
      <c r="C132" s="1">
        <v>43496</v>
      </c>
      <c r="D132">
        <v>55.55</v>
      </c>
      <c r="E132">
        <v>55.55</v>
      </c>
      <c r="F132">
        <v>53.2</v>
      </c>
      <c r="G132">
        <v>53.35</v>
      </c>
      <c r="H132">
        <v>53.4</v>
      </c>
      <c r="I132">
        <v>53.35</v>
      </c>
      <c r="J132">
        <v>138</v>
      </c>
      <c r="K132">
        <v>894.01</v>
      </c>
      <c r="L132">
        <v>2040000</v>
      </c>
      <c r="M132">
        <v>516000</v>
      </c>
      <c r="N132">
        <v>53.05</v>
      </c>
      <c r="O132">
        <f t="shared" si="2"/>
        <v>0</v>
      </c>
    </row>
    <row r="133" spans="1:15" hidden="1" x14ac:dyDescent="0.3">
      <c r="A133" t="s">
        <v>14</v>
      </c>
      <c r="B133" s="1">
        <v>43439</v>
      </c>
      <c r="C133" s="1">
        <v>43524</v>
      </c>
      <c r="D133">
        <v>0</v>
      </c>
      <c r="E133">
        <v>0</v>
      </c>
      <c r="F133">
        <v>0</v>
      </c>
      <c r="G133">
        <v>55.8</v>
      </c>
      <c r="H133">
        <v>0</v>
      </c>
      <c r="I133">
        <v>54</v>
      </c>
      <c r="J133">
        <v>0</v>
      </c>
      <c r="K133">
        <v>0</v>
      </c>
      <c r="L133">
        <v>0</v>
      </c>
      <c r="M133">
        <v>0</v>
      </c>
      <c r="N133">
        <v>53.05</v>
      </c>
      <c r="O133">
        <f t="shared" si="2"/>
        <v>1</v>
      </c>
    </row>
    <row r="134" spans="1:15" x14ac:dyDescent="0.3">
      <c r="A134" t="s">
        <v>14</v>
      </c>
      <c r="B134" s="1">
        <v>43440</v>
      </c>
      <c r="C134" s="1">
        <v>43461</v>
      </c>
      <c r="D134">
        <v>52.15</v>
      </c>
      <c r="E134">
        <v>54.05</v>
      </c>
      <c r="F134">
        <v>51.6</v>
      </c>
      <c r="G134">
        <v>53.25</v>
      </c>
      <c r="H134">
        <v>53.25</v>
      </c>
      <c r="I134">
        <v>53.25</v>
      </c>
      <c r="J134">
        <v>3982</v>
      </c>
      <c r="K134">
        <v>25394.48</v>
      </c>
      <c r="L134">
        <v>78360000</v>
      </c>
      <c r="M134">
        <v>-1860000</v>
      </c>
      <c r="N134">
        <v>53.05</v>
      </c>
      <c r="O134">
        <f t="shared" si="2"/>
        <v>2</v>
      </c>
    </row>
    <row r="135" spans="1:15" hidden="1" x14ac:dyDescent="0.3">
      <c r="A135" t="s">
        <v>14</v>
      </c>
      <c r="B135" s="1">
        <v>43440</v>
      </c>
      <c r="C135" s="1">
        <v>43496</v>
      </c>
      <c r="D135">
        <v>52.2</v>
      </c>
      <c r="E135">
        <v>54.3</v>
      </c>
      <c r="F135">
        <v>52</v>
      </c>
      <c r="G135">
        <v>53.5</v>
      </c>
      <c r="H135">
        <v>53.35</v>
      </c>
      <c r="I135">
        <v>53.5</v>
      </c>
      <c r="J135">
        <v>207</v>
      </c>
      <c r="K135">
        <v>1329.91</v>
      </c>
      <c r="L135">
        <v>2088000</v>
      </c>
      <c r="M135">
        <v>48000</v>
      </c>
      <c r="N135">
        <v>53.05</v>
      </c>
      <c r="O135">
        <f t="shared" si="2"/>
        <v>0</v>
      </c>
    </row>
    <row r="136" spans="1:15" hidden="1" x14ac:dyDescent="0.3">
      <c r="A136" t="s">
        <v>14</v>
      </c>
      <c r="B136" s="1">
        <v>43440</v>
      </c>
      <c r="C136" s="1">
        <v>43524</v>
      </c>
      <c r="D136">
        <v>0</v>
      </c>
      <c r="E136">
        <v>0</v>
      </c>
      <c r="F136">
        <v>0</v>
      </c>
      <c r="G136">
        <v>55.8</v>
      </c>
      <c r="H136">
        <v>0</v>
      </c>
      <c r="I136">
        <v>54</v>
      </c>
      <c r="J136">
        <v>0</v>
      </c>
      <c r="K136">
        <v>0</v>
      </c>
      <c r="L136">
        <v>0</v>
      </c>
      <c r="M136">
        <v>0</v>
      </c>
      <c r="N136">
        <v>53.05</v>
      </c>
      <c r="O136">
        <f t="shared" si="2"/>
        <v>1</v>
      </c>
    </row>
    <row r="137" spans="1:15" x14ac:dyDescent="0.3">
      <c r="A137" t="s">
        <v>14</v>
      </c>
      <c r="B137" s="1">
        <v>43441</v>
      </c>
      <c r="C137" s="1">
        <v>43461</v>
      </c>
      <c r="D137">
        <v>53.55</v>
      </c>
      <c r="E137">
        <v>53.65</v>
      </c>
      <c r="F137">
        <v>50.5</v>
      </c>
      <c r="G137">
        <v>51.2</v>
      </c>
      <c r="H137">
        <v>51.15</v>
      </c>
      <c r="I137">
        <v>51.2</v>
      </c>
      <c r="J137">
        <v>5937</v>
      </c>
      <c r="K137">
        <v>36704.879999999997</v>
      </c>
      <c r="L137">
        <v>80556000</v>
      </c>
      <c r="M137">
        <v>2196000</v>
      </c>
      <c r="N137">
        <v>51</v>
      </c>
      <c r="O137">
        <f t="shared" si="2"/>
        <v>2</v>
      </c>
    </row>
    <row r="138" spans="1:15" hidden="1" x14ac:dyDescent="0.3">
      <c r="A138" t="s">
        <v>14</v>
      </c>
      <c r="B138" s="1">
        <v>43441</v>
      </c>
      <c r="C138" s="1">
        <v>43496</v>
      </c>
      <c r="D138">
        <v>53.1</v>
      </c>
      <c r="E138">
        <v>53.1</v>
      </c>
      <c r="F138">
        <v>50.8</v>
      </c>
      <c r="G138">
        <v>51.4</v>
      </c>
      <c r="H138">
        <v>51.35</v>
      </c>
      <c r="I138">
        <v>51.4</v>
      </c>
      <c r="J138">
        <v>312</v>
      </c>
      <c r="K138">
        <v>1934.21</v>
      </c>
      <c r="L138">
        <v>2904000</v>
      </c>
      <c r="M138">
        <v>816000</v>
      </c>
      <c r="N138">
        <v>51</v>
      </c>
      <c r="O138">
        <f t="shared" si="2"/>
        <v>0</v>
      </c>
    </row>
    <row r="139" spans="1:15" hidden="1" x14ac:dyDescent="0.3">
      <c r="A139" t="s">
        <v>14</v>
      </c>
      <c r="B139" s="1">
        <v>43441</v>
      </c>
      <c r="C139" s="1">
        <v>43524</v>
      </c>
      <c r="D139">
        <v>52</v>
      </c>
      <c r="E139">
        <v>52.45</v>
      </c>
      <c r="F139">
        <v>51.1</v>
      </c>
      <c r="G139">
        <v>51.7</v>
      </c>
      <c r="H139">
        <v>51.65</v>
      </c>
      <c r="I139">
        <v>51.7</v>
      </c>
      <c r="J139">
        <v>12</v>
      </c>
      <c r="K139">
        <v>74.569999999999993</v>
      </c>
      <c r="L139">
        <v>120000</v>
      </c>
      <c r="M139">
        <v>120000</v>
      </c>
      <c r="N139">
        <v>51</v>
      </c>
      <c r="O139">
        <f t="shared" si="2"/>
        <v>1</v>
      </c>
    </row>
    <row r="140" spans="1:15" x14ac:dyDescent="0.3">
      <c r="A140" t="s">
        <v>14</v>
      </c>
      <c r="B140" s="1">
        <v>43444</v>
      </c>
      <c r="C140" s="1">
        <v>43461</v>
      </c>
      <c r="D140">
        <v>50.4</v>
      </c>
      <c r="E140">
        <v>50.9</v>
      </c>
      <c r="F140">
        <v>48.2</v>
      </c>
      <c r="G140">
        <v>50.2</v>
      </c>
      <c r="H140">
        <v>50.25</v>
      </c>
      <c r="I140">
        <v>50.2</v>
      </c>
      <c r="J140">
        <v>3132</v>
      </c>
      <c r="K140">
        <v>18894.91</v>
      </c>
      <c r="L140">
        <v>79980000</v>
      </c>
      <c r="M140">
        <v>-576000</v>
      </c>
      <c r="N140">
        <v>50.05</v>
      </c>
      <c r="O140">
        <f t="shared" si="2"/>
        <v>2</v>
      </c>
    </row>
    <row r="141" spans="1:15" hidden="1" x14ac:dyDescent="0.3">
      <c r="A141" t="s">
        <v>14</v>
      </c>
      <c r="B141" s="1">
        <v>43444</v>
      </c>
      <c r="C141" s="1">
        <v>43496</v>
      </c>
      <c r="D141">
        <v>49.75</v>
      </c>
      <c r="E141">
        <v>51.1</v>
      </c>
      <c r="F141">
        <v>49.75</v>
      </c>
      <c r="G141">
        <v>50.5</v>
      </c>
      <c r="H141">
        <v>50.4</v>
      </c>
      <c r="I141">
        <v>50.5</v>
      </c>
      <c r="J141">
        <v>135</v>
      </c>
      <c r="K141">
        <v>817.16</v>
      </c>
      <c r="L141">
        <v>3120000</v>
      </c>
      <c r="M141">
        <v>216000</v>
      </c>
      <c r="N141">
        <v>50.05</v>
      </c>
      <c r="O141">
        <f t="shared" si="2"/>
        <v>0</v>
      </c>
    </row>
    <row r="142" spans="1:15" hidden="1" x14ac:dyDescent="0.3">
      <c r="A142" t="s">
        <v>14</v>
      </c>
      <c r="B142" s="1">
        <v>43444</v>
      </c>
      <c r="C142" s="1">
        <v>43524</v>
      </c>
      <c r="D142">
        <v>0</v>
      </c>
      <c r="E142">
        <v>0</v>
      </c>
      <c r="F142">
        <v>0</v>
      </c>
      <c r="G142">
        <v>51.65</v>
      </c>
      <c r="H142">
        <v>51.65</v>
      </c>
      <c r="I142">
        <v>50.9</v>
      </c>
      <c r="J142">
        <v>1</v>
      </c>
      <c r="K142">
        <v>6.14</v>
      </c>
      <c r="L142">
        <v>120000</v>
      </c>
      <c r="M142">
        <v>0</v>
      </c>
      <c r="N142">
        <v>50.05</v>
      </c>
      <c r="O142">
        <f t="shared" si="2"/>
        <v>1</v>
      </c>
    </row>
    <row r="143" spans="1:15" x14ac:dyDescent="0.3">
      <c r="A143" t="s">
        <v>14</v>
      </c>
      <c r="B143" s="1">
        <v>43445</v>
      </c>
      <c r="C143" s="1">
        <v>43461</v>
      </c>
      <c r="D143">
        <v>49.25</v>
      </c>
      <c r="E143">
        <v>51.35</v>
      </c>
      <c r="F143">
        <v>49.2</v>
      </c>
      <c r="G143">
        <v>50.95</v>
      </c>
      <c r="H143">
        <v>51.15</v>
      </c>
      <c r="I143">
        <v>50.95</v>
      </c>
      <c r="J143">
        <v>3621</v>
      </c>
      <c r="K143">
        <v>21973.360000000001</v>
      </c>
      <c r="L143">
        <v>79176000</v>
      </c>
      <c r="M143">
        <v>-804000</v>
      </c>
      <c r="N143">
        <v>50.7</v>
      </c>
      <c r="O143">
        <f t="shared" si="2"/>
        <v>2</v>
      </c>
    </row>
    <row r="144" spans="1:15" hidden="1" x14ac:dyDescent="0.3">
      <c r="A144" t="s">
        <v>14</v>
      </c>
      <c r="B144" s="1">
        <v>43445</v>
      </c>
      <c r="C144" s="1">
        <v>43496</v>
      </c>
      <c r="D144">
        <v>50</v>
      </c>
      <c r="E144">
        <v>51.5</v>
      </c>
      <c r="F144">
        <v>49.85</v>
      </c>
      <c r="G144">
        <v>51.2</v>
      </c>
      <c r="H144">
        <v>51.35</v>
      </c>
      <c r="I144">
        <v>51.2</v>
      </c>
      <c r="J144">
        <v>113</v>
      </c>
      <c r="K144">
        <v>691.17</v>
      </c>
      <c r="L144">
        <v>2988000</v>
      </c>
      <c r="M144">
        <v>-132000</v>
      </c>
      <c r="N144">
        <v>50.7</v>
      </c>
      <c r="O144">
        <f t="shared" si="2"/>
        <v>0</v>
      </c>
    </row>
    <row r="145" spans="1:15" hidden="1" x14ac:dyDescent="0.3">
      <c r="A145" t="s">
        <v>14</v>
      </c>
      <c r="B145" s="1">
        <v>43445</v>
      </c>
      <c r="C145" s="1">
        <v>43524</v>
      </c>
      <c r="D145">
        <v>50.7</v>
      </c>
      <c r="E145">
        <v>51.55</v>
      </c>
      <c r="F145">
        <v>50.7</v>
      </c>
      <c r="G145">
        <v>51.55</v>
      </c>
      <c r="H145">
        <v>51.55</v>
      </c>
      <c r="I145">
        <v>51.55</v>
      </c>
      <c r="J145">
        <v>2</v>
      </c>
      <c r="K145">
        <v>12.27</v>
      </c>
      <c r="L145">
        <v>144000</v>
      </c>
      <c r="M145">
        <v>24000</v>
      </c>
      <c r="N145">
        <v>50.7</v>
      </c>
      <c r="O145">
        <f t="shared" si="2"/>
        <v>1</v>
      </c>
    </row>
    <row r="146" spans="1:15" x14ac:dyDescent="0.3">
      <c r="A146" t="s">
        <v>14</v>
      </c>
      <c r="B146" s="1">
        <v>43446</v>
      </c>
      <c r="C146" s="1">
        <v>43461</v>
      </c>
      <c r="D146">
        <v>51.2</v>
      </c>
      <c r="E146">
        <v>53.1</v>
      </c>
      <c r="F146">
        <v>51.2</v>
      </c>
      <c r="G146">
        <v>52.7</v>
      </c>
      <c r="H146">
        <v>52.55</v>
      </c>
      <c r="I146">
        <v>52.7</v>
      </c>
      <c r="J146">
        <v>3248</v>
      </c>
      <c r="K146">
        <v>20425.759999999998</v>
      </c>
      <c r="L146">
        <v>79320000</v>
      </c>
      <c r="M146">
        <v>144000</v>
      </c>
      <c r="N146">
        <v>52.35</v>
      </c>
      <c r="O146">
        <f t="shared" si="2"/>
        <v>2</v>
      </c>
    </row>
    <row r="147" spans="1:15" hidden="1" x14ac:dyDescent="0.3">
      <c r="A147" t="s">
        <v>14</v>
      </c>
      <c r="B147" s="1">
        <v>43446</v>
      </c>
      <c r="C147" s="1">
        <v>43496</v>
      </c>
      <c r="D147">
        <v>51.75</v>
      </c>
      <c r="E147">
        <v>53.3</v>
      </c>
      <c r="F147">
        <v>51.6</v>
      </c>
      <c r="G147">
        <v>52.85</v>
      </c>
      <c r="H147">
        <v>52.75</v>
      </c>
      <c r="I147">
        <v>52.85</v>
      </c>
      <c r="J147">
        <v>166</v>
      </c>
      <c r="K147">
        <v>1047.99</v>
      </c>
      <c r="L147">
        <v>3444000</v>
      </c>
      <c r="M147">
        <v>456000</v>
      </c>
      <c r="N147">
        <v>52.35</v>
      </c>
      <c r="O147">
        <f t="shared" si="2"/>
        <v>0</v>
      </c>
    </row>
    <row r="148" spans="1:15" hidden="1" x14ac:dyDescent="0.3">
      <c r="A148" t="s">
        <v>14</v>
      </c>
      <c r="B148" s="1">
        <v>43446</v>
      </c>
      <c r="C148" s="1">
        <v>43524</v>
      </c>
      <c r="D148">
        <v>52.6</v>
      </c>
      <c r="E148">
        <v>53.2</v>
      </c>
      <c r="F148">
        <v>52.6</v>
      </c>
      <c r="G148">
        <v>53.1</v>
      </c>
      <c r="H148">
        <v>53</v>
      </c>
      <c r="I148">
        <v>53.1</v>
      </c>
      <c r="J148">
        <v>4</v>
      </c>
      <c r="K148">
        <v>25.43</v>
      </c>
      <c r="L148">
        <v>144000</v>
      </c>
      <c r="M148">
        <v>0</v>
      </c>
      <c r="N148">
        <v>52.35</v>
      </c>
      <c r="O148">
        <f t="shared" si="2"/>
        <v>1</v>
      </c>
    </row>
    <row r="149" spans="1:15" x14ac:dyDescent="0.3">
      <c r="A149" t="s">
        <v>14</v>
      </c>
      <c r="B149" s="1">
        <v>43447</v>
      </c>
      <c r="C149" s="1">
        <v>43461</v>
      </c>
      <c r="D149">
        <v>52.9</v>
      </c>
      <c r="E149">
        <v>53.3</v>
      </c>
      <c r="F149">
        <v>51.1</v>
      </c>
      <c r="G149">
        <v>51.6</v>
      </c>
      <c r="H149">
        <v>51.65</v>
      </c>
      <c r="I149">
        <v>51.6</v>
      </c>
      <c r="J149">
        <v>3001</v>
      </c>
      <c r="K149">
        <v>18805.28</v>
      </c>
      <c r="L149">
        <v>80652000</v>
      </c>
      <c r="M149">
        <v>1332000</v>
      </c>
      <c r="N149">
        <v>51.35</v>
      </c>
      <c r="O149">
        <f t="shared" si="2"/>
        <v>2</v>
      </c>
    </row>
    <row r="150" spans="1:15" hidden="1" x14ac:dyDescent="0.3">
      <c r="A150" t="s">
        <v>14</v>
      </c>
      <c r="B150" s="1">
        <v>43447</v>
      </c>
      <c r="C150" s="1">
        <v>43496</v>
      </c>
      <c r="D150">
        <v>53.2</v>
      </c>
      <c r="E150">
        <v>53.5</v>
      </c>
      <c r="F150">
        <v>51.45</v>
      </c>
      <c r="G150">
        <v>51.9</v>
      </c>
      <c r="H150">
        <v>52</v>
      </c>
      <c r="I150">
        <v>51.9</v>
      </c>
      <c r="J150">
        <v>128</v>
      </c>
      <c r="K150">
        <v>806.33</v>
      </c>
      <c r="L150">
        <v>3996000</v>
      </c>
      <c r="M150">
        <v>552000</v>
      </c>
      <c r="N150">
        <v>51.35</v>
      </c>
      <c r="O150">
        <f t="shared" si="2"/>
        <v>0</v>
      </c>
    </row>
    <row r="151" spans="1:15" hidden="1" x14ac:dyDescent="0.3">
      <c r="A151" t="s">
        <v>14</v>
      </c>
      <c r="B151" s="1">
        <v>43447</v>
      </c>
      <c r="C151" s="1">
        <v>43524</v>
      </c>
      <c r="D151">
        <v>52.6</v>
      </c>
      <c r="E151">
        <v>52.6</v>
      </c>
      <c r="F151">
        <v>51.9</v>
      </c>
      <c r="G151">
        <v>51.9</v>
      </c>
      <c r="H151">
        <v>51.9</v>
      </c>
      <c r="I151">
        <v>52.2</v>
      </c>
      <c r="J151">
        <v>14</v>
      </c>
      <c r="K151">
        <v>88.07</v>
      </c>
      <c r="L151">
        <v>276000</v>
      </c>
      <c r="M151">
        <v>132000</v>
      </c>
      <c r="N151">
        <v>51.35</v>
      </c>
      <c r="O151">
        <f t="shared" si="2"/>
        <v>1</v>
      </c>
    </row>
    <row r="152" spans="1:15" x14ac:dyDescent="0.3">
      <c r="A152" t="s">
        <v>14</v>
      </c>
      <c r="B152" s="1">
        <v>43448</v>
      </c>
      <c r="C152" s="1">
        <v>43461</v>
      </c>
      <c r="D152">
        <v>51</v>
      </c>
      <c r="E152">
        <v>52.35</v>
      </c>
      <c r="F152">
        <v>50.75</v>
      </c>
      <c r="G152">
        <v>51.45</v>
      </c>
      <c r="H152">
        <v>51.4</v>
      </c>
      <c r="I152">
        <v>51.45</v>
      </c>
      <c r="J152">
        <v>2494</v>
      </c>
      <c r="K152">
        <v>15423.15</v>
      </c>
      <c r="L152">
        <v>80508000</v>
      </c>
      <c r="M152">
        <v>-144000</v>
      </c>
      <c r="N152">
        <v>51.25</v>
      </c>
      <c r="O152">
        <f t="shared" si="2"/>
        <v>2</v>
      </c>
    </row>
    <row r="153" spans="1:15" hidden="1" x14ac:dyDescent="0.3">
      <c r="A153" t="s">
        <v>14</v>
      </c>
      <c r="B153" s="1">
        <v>43448</v>
      </c>
      <c r="C153" s="1">
        <v>43496</v>
      </c>
      <c r="D153">
        <v>51.3</v>
      </c>
      <c r="E153">
        <v>52.45</v>
      </c>
      <c r="F153">
        <v>51.1</v>
      </c>
      <c r="G153">
        <v>51.7</v>
      </c>
      <c r="H153">
        <v>51.7</v>
      </c>
      <c r="I153">
        <v>51.7</v>
      </c>
      <c r="J153">
        <v>146</v>
      </c>
      <c r="K153">
        <v>904.59</v>
      </c>
      <c r="L153">
        <v>4512000</v>
      </c>
      <c r="M153">
        <v>516000</v>
      </c>
      <c r="N153">
        <v>51.25</v>
      </c>
      <c r="O153">
        <f t="shared" si="2"/>
        <v>0</v>
      </c>
    </row>
    <row r="154" spans="1:15" hidden="1" x14ac:dyDescent="0.3">
      <c r="A154" t="s">
        <v>14</v>
      </c>
      <c r="B154" s="1">
        <v>43448</v>
      </c>
      <c r="C154" s="1">
        <v>43524</v>
      </c>
      <c r="D154">
        <v>52.25</v>
      </c>
      <c r="E154">
        <v>52.25</v>
      </c>
      <c r="F154">
        <v>51.55</v>
      </c>
      <c r="G154">
        <v>51.8</v>
      </c>
      <c r="H154">
        <v>51.8</v>
      </c>
      <c r="I154">
        <v>52.05</v>
      </c>
      <c r="J154">
        <v>6</v>
      </c>
      <c r="K154">
        <v>37.4</v>
      </c>
      <c r="L154">
        <v>300000</v>
      </c>
      <c r="M154">
        <v>24000</v>
      </c>
      <c r="N154">
        <v>51.25</v>
      </c>
      <c r="O154">
        <f t="shared" si="2"/>
        <v>1</v>
      </c>
    </row>
    <row r="155" spans="1:15" x14ac:dyDescent="0.3">
      <c r="A155" t="s">
        <v>14</v>
      </c>
      <c r="B155" s="1">
        <v>43451</v>
      </c>
      <c r="C155" s="1">
        <v>43461</v>
      </c>
      <c r="D155">
        <v>51.95</v>
      </c>
      <c r="E155">
        <v>53.35</v>
      </c>
      <c r="F155">
        <v>51.8</v>
      </c>
      <c r="G155">
        <v>52.6</v>
      </c>
      <c r="H155">
        <v>52.6</v>
      </c>
      <c r="I155">
        <v>52.6</v>
      </c>
      <c r="J155">
        <v>4150</v>
      </c>
      <c r="K155">
        <v>26208.38</v>
      </c>
      <c r="L155">
        <v>82332000</v>
      </c>
      <c r="M155">
        <v>1824000</v>
      </c>
      <c r="N155">
        <v>52.4</v>
      </c>
      <c r="O155">
        <f t="shared" si="2"/>
        <v>2</v>
      </c>
    </row>
    <row r="156" spans="1:15" hidden="1" x14ac:dyDescent="0.3">
      <c r="A156" t="s">
        <v>14</v>
      </c>
      <c r="B156" s="1">
        <v>43451</v>
      </c>
      <c r="C156" s="1">
        <v>43496</v>
      </c>
      <c r="D156">
        <v>52.1</v>
      </c>
      <c r="E156">
        <v>53.5</v>
      </c>
      <c r="F156">
        <v>52.1</v>
      </c>
      <c r="G156">
        <v>52.8</v>
      </c>
      <c r="H156">
        <v>52.8</v>
      </c>
      <c r="I156">
        <v>52.8</v>
      </c>
      <c r="J156">
        <v>152</v>
      </c>
      <c r="K156">
        <v>964.63</v>
      </c>
      <c r="L156">
        <v>4656000</v>
      </c>
      <c r="M156">
        <v>144000</v>
      </c>
      <c r="N156">
        <v>52.4</v>
      </c>
      <c r="O156">
        <f t="shared" si="2"/>
        <v>0</v>
      </c>
    </row>
    <row r="157" spans="1:15" hidden="1" x14ac:dyDescent="0.3">
      <c r="A157" t="s">
        <v>14</v>
      </c>
      <c r="B157" s="1">
        <v>43451</v>
      </c>
      <c r="C157" s="1">
        <v>43524</v>
      </c>
      <c r="D157">
        <v>53.5</v>
      </c>
      <c r="E157">
        <v>53.5</v>
      </c>
      <c r="F157">
        <v>53.1</v>
      </c>
      <c r="G157">
        <v>53.1</v>
      </c>
      <c r="H157">
        <v>53.1</v>
      </c>
      <c r="I157">
        <v>53.2</v>
      </c>
      <c r="J157">
        <v>9</v>
      </c>
      <c r="K157">
        <v>57.73</v>
      </c>
      <c r="L157">
        <v>228000</v>
      </c>
      <c r="M157">
        <v>-72000</v>
      </c>
      <c r="N157">
        <v>52.4</v>
      </c>
      <c r="O157">
        <f t="shared" si="2"/>
        <v>1</v>
      </c>
    </row>
    <row r="158" spans="1:15" x14ac:dyDescent="0.3">
      <c r="A158" t="s">
        <v>14</v>
      </c>
      <c r="B158" s="1">
        <v>43452</v>
      </c>
      <c r="C158" s="1">
        <v>43461</v>
      </c>
      <c r="D158">
        <v>52.1</v>
      </c>
      <c r="E158">
        <v>53.45</v>
      </c>
      <c r="F158">
        <v>52.1</v>
      </c>
      <c r="G158">
        <v>53.3</v>
      </c>
      <c r="H158">
        <v>53.4</v>
      </c>
      <c r="I158">
        <v>53.3</v>
      </c>
      <c r="J158">
        <v>3427</v>
      </c>
      <c r="K158">
        <v>21732.35</v>
      </c>
      <c r="L158">
        <v>80448000</v>
      </c>
      <c r="M158">
        <v>-1884000</v>
      </c>
      <c r="N158">
        <v>53.15</v>
      </c>
      <c r="O158">
        <f t="shared" si="2"/>
        <v>2</v>
      </c>
    </row>
    <row r="159" spans="1:15" hidden="1" x14ac:dyDescent="0.3">
      <c r="A159" t="s">
        <v>14</v>
      </c>
      <c r="B159" s="1">
        <v>43452</v>
      </c>
      <c r="C159" s="1">
        <v>43496</v>
      </c>
      <c r="D159">
        <v>52.55</v>
      </c>
      <c r="E159">
        <v>53.55</v>
      </c>
      <c r="F159">
        <v>52.45</v>
      </c>
      <c r="G159">
        <v>53.45</v>
      </c>
      <c r="H159">
        <v>53.55</v>
      </c>
      <c r="I159">
        <v>53.45</v>
      </c>
      <c r="J159">
        <v>700</v>
      </c>
      <c r="K159">
        <v>4448.78</v>
      </c>
      <c r="L159">
        <v>8280000</v>
      </c>
      <c r="M159">
        <v>3624000</v>
      </c>
      <c r="N159">
        <v>53.15</v>
      </c>
      <c r="O159">
        <f t="shared" si="2"/>
        <v>0</v>
      </c>
    </row>
    <row r="160" spans="1:15" hidden="1" x14ac:dyDescent="0.3">
      <c r="A160" t="s">
        <v>14</v>
      </c>
      <c r="B160" s="1">
        <v>43452</v>
      </c>
      <c r="C160" s="1">
        <v>43524</v>
      </c>
      <c r="D160">
        <v>53.1</v>
      </c>
      <c r="E160">
        <v>53.45</v>
      </c>
      <c r="F160">
        <v>53.05</v>
      </c>
      <c r="G160">
        <v>53.35</v>
      </c>
      <c r="H160">
        <v>53.35</v>
      </c>
      <c r="I160">
        <v>53.95</v>
      </c>
      <c r="J160">
        <v>14</v>
      </c>
      <c r="K160">
        <v>89.35</v>
      </c>
      <c r="L160">
        <v>288000</v>
      </c>
      <c r="M160">
        <v>60000</v>
      </c>
      <c r="N160">
        <v>53.15</v>
      </c>
      <c r="O160">
        <f t="shared" si="2"/>
        <v>1</v>
      </c>
    </row>
    <row r="161" spans="1:15" x14ac:dyDescent="0.3">
      <c r="A161" t="s">
        <v>14</v>
      </c>
      <c r="B161" s="1">
        <v>43453</v>
      </c>
      <c r="C161" s="1">
        <v>43461</v>
      </c>
      <c r="D161">
        <v>53.6</v>
      </c>
      <c r="E161">
        <v>54.9</v>
      </c>
      <c r="F161">
        <v>52.95</v>
      </c>
      <c r="G161">
        <v>54.5</v>
      </c>
      <c r="H161">
        <v>54.35</v>
      </c>
      <c r="I161">
        <v>54.5</v>
      </c>
      <c r="J161">
        <v>3682</v>
      </c>
      <c r="K161">
        <v>23880.51</v>
      </c>
      <c r="L161">
        <v>76368000</v>
      </c>
      <c r="M161">
        <v>-4080000</v>
      </c>
      <c r="N161">
        <v>54.5</v>
      </c>
      <c r="O161">
        <f t="shared" si="2"/>
        <v>2</v>
      </c>
    </row>
    <row r="162" spans="1:15" hidden="1" x14ac:dyDescent="0.3">
      <c r="A162" t="s">
        <v>14</v>
      </c>
      <c r="B162" s="1">
        <v>43453</v>
      </c>
      <c r="C162" s="1">
        <v>43496</v>
      </c>
      <c r="D162">
        <v>53.55</v>
      </c>
      <c r="E162">
        <v>55</v>
      </c>
      <c r="F162">
        <v>53.15</v>
      </c>
      <c r="G162">
        <v>54.65</v>
      </c>
      <c r="H162">
        <v>54.5</v>
      </c>
      <c r="I162">
        <v>54.65</v>
      </c>
      <c r="J162">
        <v>655</v>
      </c>
      <c r="K162">
        <v>4254.6499999999996</v>
      </c>
      <c r="L162">
        <v>11148000</v>
      </c>
      <c r="M162">
        <v>2868000</v>
      </c>
      <c r="N162">
        <v>54.5</v>
      </c>
      <c r="O162">
        <f t="shared" si="2"/>
        <v>0</v>
      </c>
    </row>
    <row r="163" spans="1:15" hidden="1" x14ac:dyDescent="0.3">
      <c r="A163" t="s">
        <v>14</v>
      </c>
      <c r="B163" s="1">
        <v>43453</v>
      </c>
      <c r="C163" s="1">
        <v>43524</v>
      </c>
      <c r="D163">
        <v>53.7</v>
      </c>
      <c r="E163">
        <v>55.1</v>
      </c>
      <c r="F163">
        <v>53.7</v>
      </c>
      <c r="G163">
        <v>55.05</v>
      </c>
      <c r="H163">
        <v>55</v>
      </c>
      <c r="I163">
        <v>55.05</v>
      </c>
      <c r="J163">
        <v>15</v>
      </c>
      <c r="K163">
        <v>98.7</v>
      </c>
      <c r="L163">
        <v>288000</v>
      </c>
      <c r="M163">
        <v>0</v>
      </c>
      <c r="N163">
        <v>54.5</v>
      </c>
      <c r="O163">
        <f t="shared" si="2"/>
        <v>1</v>
      </c>
    </row>
    <row r="164" spans="1:15" x14ac:dyDescent="0.3">
      <c r="A164" t="s">
        <v>14</v>
      </c>
      <c r="B164" s="1">
        <v>43454</v>
      </c>
      <c r="C164" s="1">
        <v>43461</v>
      </c>
      <c r="D164">
        <v>53.95</v>
      </c>
      <c r="E164">
        <v>54.65</v>
      </c>
      <c r="F164">
        <v>53.25</v>
      </c>
      <c r="G164">
        <v>53.45</v>
      </c>
      <c r="H164">
        <v>53.55</v>
      </c>
      <c r="I164">
        <v>53.45</v>
      </c>
      <c r="J164">
        <v>3234</v>
      </c>
      <c r="K164">
        <v>20911.84</v>
      </c>
      <c r="L164">
        <v>76008000</v>
      </c>
      <c r="M164">
        <v>-360000</v>
      </c>
      <c r="N164">
        <v>53.4</v>
      </c>
      <c r="O164">
        <f t="shared" si="2"/>
        <v>2</v>
      </c>
    </row>
    <row r="165" spans="1:15" hidden="1" x14ac:dyDescent="0.3">
      <c r="A165" t="s">
        <v>14</v>
      </c>
      <c r="B165" s="1">
        <v>43454</v>
      </c>
      <c r="C165" s="1">
        <v>43496</v>
      </c>
      <c r="D165">
        <v>54.1</v>
      </c>
      <c r="E165">
        <v>54.75</v>
      </c>
      <c r="F165">
        <v>53.4</v>
      </c>
      <c r="G165">
        <v>53.6</v>
      </c>
      <c r="H165">
        <v>53.7</v>
      </c>
      <c r="I165">
        <v>53.6</v>
      </c>
      <c r="J165">
        <v>732</v>
      </c>
      <c r="K165">
        <v>4747.88</v>
      </c>
      <c r="L165">
        <v>14808000</v>
      </c>
      <c r="M165">
        <v>3660000</v>
      </c>
      <c r="N165">
        <v>53.4</v>
      </c>
      <c r="O165">
        <f t="shared" si="2"/>
        <v>0</v>
      </c>
    </row>
    <row r="166" spans="1:15" hidden="1" x14ac:dyDescent="0.3">
      <c r="A166" t="s">
        <v>14</v>
      </c>
      <c r="B166" s="1">
        <v>43454</v>
      </c>
      <c r="C166" s="1">
        <v>43524</v>
      </c>
      <c r="D166">
        <v>54.6</v>
      </c>
      <c r="E166">
        <v>54.6</v>
      </c>
      <c r="F166">
        <v>54.1</v>
      </c>
      <c r="G166">
        <v>53.75</v>
      </c>
      <c r="H166">
        <v>54.25</v>
      </c>
      <c r="I166">
        <v>53.75</v>
      </c>
      <c r="J166">
        <v>5</v>
      </c>
      <c r="K166">
        <v>32.54</v>
      </c>
      <c r="L166">
        <v>300000</v>
      </c>
      <c r="M166">
        <v>12000</v>
      </c>
      <c r="N166">
        <v>53.4</v>
      </c>
      <c r="O166">
        <f t="shared" si="2"/>
        <v>1</v>
      </c>
    </row>
    <row r="167" spans="1:15" x14ac:dyDescent="0.3">
      <c r="A167" t="s">
        <v>14</v>
      </c>
      <c r="B167" s="1">
        <v>43455</v>
      </c>
      <c r="C167" s="1">
        <v>43461</v>
      </c>
      <c r="D167">
        <v>53.4</v>
      </c>
      <c r="E167">
        <v>54.6</v>
      </c>
      <c r="F167">
        <v>52.5</v>
      </c>
      <c r="G167">
        <v>52.9</v>
      </c>
      <c r="H167">
        <v>52.9</v>
      </c>
      <c r="I167">
        <v>52.9</v>
      </c>
      <c r="J167">
        <v>3520</v>
      </c>
      <c r="K167">
        <v>22534.880000000001</v>
      </c>
      <c r="L167">
        <v>72528000</v>
      </c>
      <c r="M167">
        <v>-3480000</v>
      </c>
      <c r="N167">
        <v>52.9</v>
      </c>
      <c r="O167">
        <f t="shared" si="2"/>
        <v>2</v>
      </c>
    </row>
    <row r="168" spans="1:15" hidden="1" x14ac:dyDescent="0.3">
      <c r="A168" t="s">
        <v>14</v>
      </c>
      <c r="B168" s="1">
        <v>43455</v>
      </c>
      <c r="C168" s="1">
        <v>43496</v>
      </c>
      <c r="D168">
        <v>53.65</v>
      </c>
      <c r="E168">
        <v>54.75</v>
      </c>
      <c r="F168">
        <v>52.65</v>
      </c>
      <c r="G168">
        <v>53</v>
      </c>
      <c r="H168">
        <v>52.85</v>
      </c>
      <c r="I168">
        <v>53</v>
      </c>
      <c r="J168">
        <v>1030</v>
      </c>
      <c r="K168">
        <v>6592.6</v>
      </c>
      <c r="L168">
        <v>20604000</v>
      </c>
      <c r="M168">
        <v>5796000</v>
      </c>
      <c r="N168">
        <v>52.9</v>
      </c>
      <c r="O168">
        <f t="shared" si="2"/>
        <v>0</v>
      </c>
    </row>
    <row r="169" spans="1:15" hidden="1" x14ac:dyDescent="0.3">
      <c r="A169" t="s">
        <v>14</v>
      </c>
      <c r="B169" s="1">
        <v>43455</v>
      </c>
      <c r="C169" s="1">
        <v>43524</v>
      </c>
      <c r="D169">
        <v>54.45</v>
      </c>
      <c r="E169">
        <v>54.45</v>
      </c>
      <c r="F169">
        <v>53.3</v>
      </c>
      <c r="G169">
        <v>53.3</v>
      </c>
      <c r="H169">
        <v>53.3</v>
      </c>
      <c r="I169">
        <v>53.3</v>
      </c>
      <c r="J169">
        <v>5</v>
      </c>
      <c r="K169">
        <v>32.35</v>
      </c>
      <c r="L169">
        <v>336000</v>
      </c>
      <c r="M169">
        <v>36000</v>
      </c>
      <c r="N169">
        <v>52.9</v>
      </c>
      <c r="O169">
        <f t="shared" si="2"/>
        <v>1</v>
      </c>
    </row>
    <row r="170" spans="1:15" x14ac:dyDescent="0.3">
      <c r="A170" t="s">
        <v>14</v>
      </c>
      <c r="B170" s="1">
        <v>43458</v>
      </c>
      <c r="C170" s="1">
        <v>43461</v>
      </c>
      <c r="D170">
        <v>53</v>
      </c>
      <c r="E170">
        <v>53.3</v>
      </c>
      <c r="F170">
        <v>51.45</v>
      </c>
      <c r="G170">
        <v>51.95</v>
      </c>
      <c r="H170">
        <v>52.15</v>
      </c>
      <c r="I170">
        <v>51.95</v>
      </c>
      <c r="J170">
        <v>4595</v>
      </c>
      <c r="K170">
        <v>28849.72</v>
      </c>
      <c r="L170">
        <v>59412000</v>
      </c>
      <c r="M170">
        <v>-13116000</v>
      </c>
      <c r="N170">
        <v>51.95</v>
      </c>
      <c r="O170">
        <f t="shared" si="2"/>
        <v>2</v>
      </c>
    </row>
    <row r="171" spans="1:15" hidden="1" x14ac:dyDescent="0.3">
      <c r="A171" t="s">
        <v>14</v>
      </c>
      <c r="B171" s="1">
        <v>43458</v>
      </c>
      <c r="C171" s="1">
        <v>43496</v>
      </c>
      <c r="D171">
        <v>52.9</v>
      </c>
      <c r="E171">
        <v>53.35</v>
      </c>
      <c r="F171">
        <v>51.6</v>
      </c>
      <c r="G171">
        <v>52.05</v>
      </c>
      <c r="H171">
        <v>52.15</v>
      </c>
      <c r="I171">
        <v>52.05</v>
      </c>
      <c r="J171">
        <v>2695</v>
      </c>
      <c r="K171">
        <v>16952.939999999999</v>
      </c>
      <c r="L171">
        <v>32340000</v>
      </c>
      <c r="M171">
        <v>11736000</v>
      </c>
      <c r="N171">
        <v>51.95</v>
      </c>
      <c r="O171">
        <f t="shared" si="2"/>
        <v>0</v>
      </c>
    </row>
    <row r="172" spans="1:15" hidden="1" x14ac:dyDescent="0.3">
      <c r="A172" t="s">
        <v>14</v>
      </c>
      <c r="B172" s="1">
        <v>43458</v>
      </c>
      <c r="C172" s="1">
        <v>43524</v>
      </c>
      <c r="D172">
        <v>52</v>
      </c>
      <c r="E172">
        <v>53.2</v>
      </c>
      <c r="F172">
        <v>51.9</v>
      </c>
      <c r="G172">
        <v>52.2</v>
      </c>
      <c r="H172">
        <v>52.2</v>
      </c>
      <c r="I172">
        <v>52.2</v>
      </c>
      <c r="J172">
        <v>22</v>
      </c>
      <c r="K172">
        <v>139.37</v>
      </c>
      <c r="L172">
        <v>456000</v>
      </c>
      <c r="M172">
        <v>120000</v>
      </c>
      <c r="N172">
        <v>51.95</v>
      </c>
      <c r="O172">
        <f t="shared" si="2"/>
        <v>1</v>
      </c>
    </row>
    <row r="173" spans="1:15" x14ac:dyDescent="0.3">
      <c r="A173" t="s">
        <v>14</v>
      </c>
      <c r="B173" s="1">
        <v>43460</v>
      </c>
      <c r="C173" s="1">
        <v>43461</v>
      </c>
      <c r="D173">
        <v>51.75</v>
      </c>
      <c r="E173">
        <v>52.65</v>
      </c>
      <c r="F173">
        <v>50.55</v>
      </c>
      <c r="G173">
        <v>52.5</v>
      </c>
      <c r="H173">
        <v>52.45</v>
      </c>
      <c r="I173">
        <v>52.5</v>
      </c>
      <c r="J173">
        <v>4620</v>
      </c>
      <c r="K173">
        <v>28590.32</v>
      </c>
      <c r="L173">
        <v>43872000</v>
      </c>
      <c r="M173">
        <v>-15540000</v>
      </c>
      <c r="N173">
        <v>52.55</v>
      </c>
      <c r="O173">
        <f t="shared" si="2"/>
        <v>2</v>
      </c>
    </row>
    <row r="174" spans="1:15" hidden="1" x14ac:dyDescent="0.3">
      <c r="A174" t="s">
        <v>14</v>
      </c>
      <c r="B174" s="1">
        <v>43460</v>
      </c>
      <c r="C174" s="1">
        <v>43496</v>
      </c>
      <c r="D174">
        <v>51.65</v>
      </c>
      <c r="E174">
        <v>52.75</v>
      </c>
      <c r="F174">
        <v>50.6</v>
      </c>
      <c r="G174">
        <v>52.65</v>
      </c>
      <c r="H174">
        <v>52.55</v>
      </c>
      <c r="I174">
        <v>52.65</v>
      </c>
      <c r="J174">
        <v>3168</v>
      </c>
      <c r="K174">
        <v>19623.5</v>
      </c>
      <c r="L174">
        <v>49356000</v>
      </c>
      <c r="M174">
        <v>17016000</v>
      </c>
      <c r="N174">
        <v>52.55</v>
      </c>
      <c r="O174">
        <f t="shared" si="2"/>
        <v>0</v>
      </c>
    </row>
    <row r="175" spans="1:15" hidden="1" x14ac:dyDescent="0.3">
      <c r="A175" t="s">
        <v>14</v>
      </c>
      <c r="B175" s="1">
        <v>43460</v>
      </c>
      <c r="C175" s="1">
        <v>43524</v>
      </c>
      <c r="D175">
        <v>51.3</v>
      </c>
      <c r="E175">
        <v>52.8</v>
      </c>
      <c r="F175">
        <v>50.85</v>
      </c>
      <c r="G175">
        <v>52.8</v>
      </c>
      <c r="H175">
        <v>52.8</v>
      </c>
      <c r="I175">
        <v>52.8</v>
      </c>
      <c r="J175">
        <v>24</v>
      </c>
      <c r="K175">
        <v>149.44999999999999</v>
      </c>
      <c r="L175">
        <v>612000</v>
      </c>
      <c r="M175">
        <v>156000</v>
      </c>
      <c r="N175">
        <v>52.55</v>
      </c>
      <c r="O175">
        <f t="shared" si="2"/>
        <v>1</v>
      </c>
    </row>
    <row r="176" spans="1:15" x14ac:dyDescent="0.3">
      <c r="A176" t="s">
        <v>14</v>
      </c>
      <c r="B176" s="1">
        <v>43461</v>
      </c>
      <c r="C176" s="1">
        <v>43461</v>
      </c>
      <c r="D176">
        <v>52.95</v>
      </c>
      <c r="E176">
        <v>53.2</v>
      </c>
      <c r="F176">
        <v>51.35</v>
      </c>
      <c r="G176">
        <v>51.55</v>
      </c>
      <c r="H176">
        <v>51.5</v>
      </c>
      <c r="I176">
        <v>51.5</v>
      </c>
      <c r="J176">
        <v>4902</v>
      </c>
      <c r="K176">
        <v>30721.35</v>
      </c>
      <c r="L176">
        <v>23592000</v>
      </c>
      <c r="M176">
        <v>-20280000</v>
      </c>
      <c r="N176">
        <v>51.5</v>
      </c>
      <c r="O176">
        <f t="shared" si="2"/>
        <v>2</v>
      </c>
    </row>
    <row r="177" spans="1:15" hidden="1" x14ac:dyDescent="0.3">
      <c r="A177" t="s">
        <v>14</v>
      </c>
      <c r="B177" s="1">
        <v>43461</v>
      </c>
      <c r="C177" s="1">
        <v>43496</v>
      </c>
      <c r="D177">
        <v>53</v>
      </c>
      <c r="E177">
        <v>53.4</v>
      </c>
      <c r="F177">
        <v>51.4</v>
      </c>
      <c r="G177">
        <v>51.7</v>
      </c>
      <c r="H177">
        <v>51.75</v>
      </c>
      <c r="I177">
        <v>51.7</v>
      </c>
      <c r="J177">
        <v>5225</v>
      </c>
      <c r="K177">
        <v>32826.15</v>
      </c>
      <c r="L177">
        <v>78984000</v>
      </c>
      <c r="M177">
        <v>29628000</v>
      </c>
      <c r="N177">
        <v>51.5</v>
      </c>
      <c r="O177">
        <f t="shared" si="2"/>
        <v>0</v>
      </c>
    </row>
    <row r="178" spans="1:15" hidden="1" x14ac:dyDescent="0.3">
      <c r="A178" t="s">
        <v>14</v>
      </c>
      <c r="B178" s="1">
        <v>43461</v>
      </c>
      <c r="C178" s="1">
        <v>43524</v>
      </c>
      <c r="D178">
        <v>53.1</v>
      </c>
      <c r="E178">
        <v>53.6</v>
      </c>
      <c r="F178">
        <v>51.7</v>
      </c>
      <c r="G178">
        <v>51.9</v>
      </c>
      <c r="H178">
        <v>51.95</v>
      </c>
      <c r="I178">
        <v>51.9</v>
      </c>
      <c r="J178">
        <v>74</v>
      </c>
      <c r="K178">
        <v>468.83</v>
      </c>
      <c r="L178">
        <v>1128000</v>
      </c>
      <c r="M178">
        <v>516000</v>
      </c>
      <c r="N178">
        <v>51.5</v>
      </c>
      <c r="O178">
        <f t="shared" si="2"/>
        <v>1</v>
      </c>
    </row>
    <row r="179" spans="1:15" x14ac:dyDescent="0.3">
      <c r="A179" t="s">
        <v>14</v>
      </c>
      <c r="B179" s="1">
        <v>43462</v>
      </c>
      <c r="C179" s="1">
        <v>43496</v>
      </c>
      <c r="D179">
        <v>52</v>
      </c>
      <c r="E179">
        <v>54.7</v>
      </c>
      <c r="F179">
        <v>51.9</v>
      </c>
      <c r="G179">
        <v>54.55</v>
      </c>
      <c r="H179">
        <v>54.7</v>
      </c>
      <c r="I179">
        <v>54.55</v>
      </c>
      <c r="J179">
        <v>5495</v>
      </c>
      <c r="K179">
        <v>35447.449999999997</v>
      </c>
      <c r="L179">
        <v>79896000</v>
      </c>
      <c r="M179">
        <v>912000</v>
      </c>
      <c r="N179">
        <v>54.65</v>
      </c>
      <c r="O179">
        <f t="shared" si="2"/>
        <v>2</v>
      </c>
    </row>
    <row r="180" spans="1:15" hidden="1" x14ac:dyDescent="0.3">
      <c r="A180" t="s">
        <v>14</v>
      </c>
      <c r="B180" s="1">
        <v>43462</v>
      </c>
      <c r="C180" s="1">
        <v>43524</v>
      </c>
      <c r="D180">
        <v>51.95</v>
      </c>
      <c r="E180">
        <v>54.8</v>
      </c>
      <c r="F180">
        <v>51.95</v>
      </c>
      <c r="G180">
        <v>54.65</v>
      </c>
      <c r="H180">
        <v>54.75</v>
      </c>
      <c r="I180">
        <v>54.65</v>
      </c>
      <c r="J180">
        <v>211</v>
      </c>
      <c r="K180">
        <v>1370.98</v>
      </c>
      <c r="L180">
        <v>1824000</v>
      </c>
      <c r="M180">
        <v>696000</v>
      </c>
      <c r="N180">
        <v>54.65</v>
      </c>
      <c r="O180">
        <f t="shared" si="2"/>
        <v>0</v>
      </c>
    </row>
    <row r="181" spans="1:15" hidden="1" x14ac:dyDescent="0.3">
      <c r="A181" t="s">
        <v>14</v>
      </c>
      <c r="B181" s="1">
        <v>43462</v>
      </c>
      <c r="C181" s="1">
        <v>43552</v>
      </c>
      <c r="D181">
        <v>54.55</v>
      </c>
      <c r="E181">
        <v>54.55</v>
      </c>
      <c r="F181">
        <v>54.55</v>
      </c>
      <c r="G181">
        <v>54.55</v>
      </c>
      <c r="H181">
        <v>54.55</v>
      </c>
      <c r="I181">
        <v>55.7</v>
      </c>
      <c r="J181">
        <v>1</v>
      </c>
      <c r="K181">
        <v>6.55</v>
      </c>
      <c r="L181">
        <v>12000</v>
      </c>
      <c r="M181">
        <v>12000</v>
      </c>
      <c r="N181">
        <v>54.65</v>
      </c>
      <c r="O181">
        <f t="shared" si="2"/>
        <v>1</v>
      </c>
    </row>
    <row r="182" spans="1:15" x14ac:dyDescent="0.3">
      <c r="A182" t="s">
        <v>14</v>
      </c>
      <c r="B182" s="1">
        <v>43465</v>
      </c>
      <c r="C182" s="1">
        <v>43496</v>
      </c>
      <c r="D182">
        <v>55.15</v>
      </c>
      <c r="E182">
        <v>56.6</v>
      </c>
      <c r="F182">
        <v>54.95</v>
      </c>
      <c r="G182">
        <v>56.1</v>
      </c>
      <c r="H182">
        <v>56.2</v>
      </c>
      <c r="I182">
        <v>56.1</v>
      </c>
      <c r="J182">
        <v>4481</v>
      </c>
      <c r="K182">
        <v>30126.37</v>
      </c>
      <c r="L182">
        <v>80556000</v>
      </c>
      <c r="M182">
        <v>660000</v>
      </c>
      <c r="N182">
        <v>56.35</v>
      </c>
      <c r="O182">
        <f t="shared" si="2"/>
        <v>2</v>
      </c>
    </row>
    <row r="183" spans="1:15" hidden="1" x14ac:dyDescent="0.3">
      <c r="A183" t="s">
        <v>14</v>
      </c>
      <c r="B183" s="1">
        <v>43465</v>
      </c>
      <c r="C183" s="1">
        <v>43524</v>
      </c>
      <c r="D183">
        <v>55.2</v>
      </c>
      <c r="E183">
        <v>56.7</v>
      </c>
      <c r="F183">
        <v>55.2</v>
      </c>
      <c r="G183">
        <v>56.15</v>
      </c>
      <c r="H183">
        <v>56.15</v>
      </c>
      <c r="I183">
        <v>56.15</v>
      </c>
      <c r="J183">
        <v>270</v>
      </c>
      <c r="K183">
        <v>1822.52</v>
      </c>
      <c r="L183">
        <v>3132000</v>
      </c>
      <c r="M183">
        <v>1308000</v>
      </c>
      <c r="N183">
        <v>56.35</v>
      </c>
      <c r="O183">
        <f t="shared" si="2"/>
        <v>0</v>
      </c>
    </row>
    <row r="184" spans="1:15" hidden="1" x14ac:dyDescent="0.3">
      <c r="A184" t="s">
        <v>14</v>
      </c>
      <c r="B184" s="1">
        <v>43465</v>
      </c>
      <c r="C184" s="1">
        <v>43552</v>
      </c>
      <c r="D184">
        <v>56.3</v>
      </c>
      <c r="E184">
        <v>56.35</v>
      </c>
      <c r="F184">
        <v>56.3</v>
      </c>
      <c r="G184">
        <v>56.35</v>
      </c>
      <c r="H184">
        <v>56.3</v>
      </c>
      <c r="I184">
        <v>56.35</v>
      </c>
      <c r="J184">
        <v>6</v>
      </c>
      <c r="K184">
        <v>40.54</v>
      </c>
      <c r="L184">
        <v>60000</v>
      </c>
      <c r="M184">
        <v>48000</v>
      </c>
      <c r="N184">
        <v>56.35</v>
      </c>
      <c r="O184">
        <f t="shared" si="2"/>
        <v>1</v>
      </c>
    </row>
    <row r="185" spans="1:15" x14ac:dyDescent="0.3">
      <c r="A185" t="s">
        <v>14</v>
      </c>
      <c r="B185" s="1">
        <v>43466</v>
      </c>
      <c r="C185" s="1">
        <v>43496</v>
      </c>
      <c r="D185">
        <v>56.35</v>
      </c>
      <c r="E185">
        <v>56.4</v>
      </c>
      <c r="F185">
        <v>55.3</v>
      </c>
      <c r="G185">
        <v>55.8</v>
      </c>
      <c r="H185">
        <v>55.8</v>
      </c>
      <c r="I185">
        <v>55.8</v>
      </c>
      <c r="J185">
        <v>1896</v>
      </c>
      <c r="K185">
        <v>12667</v>
      </c>
      <c r="L185">
        <v>79416000</v>
      </c>
      <c r="M185">
        <v>-1140000</v>
      </c>
      <c r="N185">
        <v>55.75</v>
      </c>
      <c r="O185">
        <f t="shared" si="2"/>
        <v>2</v>
      </c>
    </row>
    <row r="186" spans="1:15" hidden="1" x14ac:dyDescent="0.3">
      <c r="A186" t="s">
        <v>14</v>
      </c>
      <c r="B186" s="1">
        <v>43466</v>
      </c>
      <c r="C186" s="1">
        <v>43524</v>
      </c>
      <c r="D186">
        <v>56.35</v>
      </c>
      <c r="E186">
        <v>56.35</v>
      </c>
      <c r="F186">
        <v>55.4</v>
      </c>
      <c r="G186">
        <v>55.85</v>
      </c>
      <c r="H186">
        <v>55.8</v>
      </c>
      <c r="I186">
        <v>55.85</v>
      </c>
      <c r="J186">
        <v>36</v>
      </c>
      <c r="K186">
        <v>240.68</v>
      </c>
      <c r="L186">
        <v>3360000</v>
      </c>
      <c r="M186">
        <v>228000</v>
      </c>
      <c r="N186">
        <v>55.75</v>
      </c>
      <c r="O186">
        <f t="shared" si="2"/>
        <v>0</v>
      </c>
    </row>
    <row r="187" spans="1:15" hidden="1" x14ac:dyDescent="0.3">
      <c r="A187" t="s">
        <v>14</v>
      </c>
      <c r="B187" s="1">
        <v>43466</v>
      </c>
      <c r="C187" s="1">
        <v>43552</v>
      </c>
      <c r="D187">
        <v>56.15</v>
      </c>
      <c r="E187">
        <v>56.15</v>
      </c>
      <c r="F187">
        <v>56.15</v>
      </c>
      <c r="G187">
        <v>56.15</v>
      </c>
      <c r="H187">
        <v>56.15</v>
      </c>
      <c r="I187">
        <v>56.75</v>
      </c>
      <c r="J187">
        <v>1</v>
      </c>
      <c r="K187">
        <v>6.74</v>
      </c>
      <c r="L187">
        <v>72000</v>
      </c>
      <c r="M187">
        <v>12000</v>
      </c>
      <c r="N187">
        <v>55.75</v>
      </c>
      <c r="O187">
        <f t="shared" si="2"/>
        <v>1</v>
      </c>
    </row>
    <row r="188" spans="1:15" x14ac:dyDescent="0.3">
      <c r="A188" t="s">
        <v>14</v>
      </c>
      <c r="B188" s="1">
        <v>43467</v>
      </c>
      <c r="C188" s="1">
        <v>43496</v>
      </c>
      <c r="D188">
        <v>55</v>
      </c>
      <c r="E188">
        <v>55.15</v>
      </c>
      <c r="F188">
        <v>53.7</v>
      </c>
      <c r="G188">
        <v>54.05</v>
      </c>
      <c r="H188">
        <v>53.75</v>
      </c>
      <c r="I188">
        <v>54.05</v>
      </c>
      <c r="J188">
        <v>4008</v>
      </c>
      <c r="K188">
        <v>26219.66</v>
      </c>
      <c r="L188">
        <v>77376000</v>
      </c>
      <c r="M188">
        <v>-2040000</v>
      </c>
      <c r="N188">
        <v>54</v>
      </c>
      <c r="O188">
        <f t="shared" si="2"/>
        <v>2</v>
      </c>
    </row>
    <row r="189" spans="1:15" hidden="1" x14ac:dyDescent="0.3">
      <c r="A189" t="s">
        <v>14</v>
      </c>
      <c r="B189" s="1">
        <v>43467</v>
      </c>
      <c r="C189" s="1">
        <v>43524</v>
      </c>
      <c r="D189">
        <v>54.7</v>
      </c>
      <c r="E189">
        <v>55.15</v>
      </c>
      <c r="F189">
        <v>53.75</v>
      </c>
      <c r="G189">
        <v>54.05</v>
      </c>
      <c r="H189">
        <v>53.85</v>
      </c>
      <c r="I189">
        <v>54.05</v>
      </c>
      <c r="J189">
        <v>138</v>
      </c>
      <c r="K189">
        <v>906.32</v>
      </c>
      <c r="L189">
        <v>3552000</v>
      </c>
      <c r="M189">
        <v>192000</v>
      </c>
      <c r="N189">
        <v>54</v>
      </c>
      <c r="O189">
        <f t="shared" si="2"/>
        <v>0</v>
      </c>
    </row>
    <row r="190" spans="1:15" hidden="1" x14ac:dyDescent="0.3">
      <c r="A190" t="s">
        <v>14</v>
      </c>
      <c r="B190" s="1">
        <v>43467</v>
      </c>
      <c r="C190" s="1">
        <v>43552</v>
      </c>
      <c r="D190">
        <v>54.4</v>
      </c>
      <c r="E190">
        <v>54.4</v>
      </c>
      <c r="F190">
        <v>54.4</v>
      </c>
      <c r="G190">
        <v>54.4</v>
      </c>
      <c r="H190">
        <v>54.4</v>
      </c>
      <c r="I190">
        <v>54.95</v>
      </c>
      <c r="J190">
        <v>1</v>
      </c>
      <c r="K190">
        <v>6.53</v>
      </c>
      <c r="L190">
        <v>84000</v>
      </c>
      <c r="M190">
        <v>12000</v>
      </c>
      <c r="N190">
        <v>54</v>
      </c>
      <c r="O190">
        <f t="shared" si="2"/>
        <v>1</v>
      </c>
    </row>
    <row r="191" spans="1:15" x14ac:dyDescent="0.3">
      <c r="A191" t="s">
        <v>14</v>
      </c>
      <c r="B191" s="1">
        <v>43468</v>
      </c>
      <c r="C191" s="1">
        <v>43496</v>
      </c>
      <c r="D191">
        <v>53.9</v>
      </c>
      <c r="E191">
        <v>54.15</v>
      </c>
      <c r="F191">
        <v>52.4</v>
      </c>
      <c r="G191">
        <v>52.55</v>
      </c>
      <c r="H191">
        <v>52.6</v>
      </c>
      <c r="I191">
        <v>52.55</v>
      </c>
      <c r="J191">
        <v>2938</v>
      </c>
      <c r="K191">
        <v>18779.439999999999</v>
      </c>
      <c r="L191">
        <v>76956000</v>
      </c>
      <c r="M191">
        <v>-420000</v>
      </c>
      <c r="N191">
        <v>52.45</v>
      </c>
      <c r="O191">
        <f t="shared" si="2"/>
        <v>2</v>
      </c>
    </row>
    <row r="192" spans="1:15" hidden="1" x14ac:dyDescent="0.3">
      <c r="A192" t="s">
        <v>14</v>
      </c>
      <c r="B192" s="1">
        <v>43468</v>
      </c>
      <c r="C192" s="1">
        <v>43524</v>
      </c>
      <c r="D192">
        <v>53.95</v>
      </c>
      <c r="E192">
        <v>54.05</v>
      </c>
      <c r="F192">
        <v>52.45</v>
      </c>
      <c r="G192">
        <v>52.5</v>
      </c>
      <c r="H192">
        <v>52.45</v>
      </c>
      <c r="I192">
        <v>52.5</v>
      </c>
      <c r="J192">
        <v>59</v>
      </c>
      <c r="K192">
        <v>377.72</v>
      </c>
      <c r="L192">
        <v>3648000</v>
      </c>
      <c r="M192">
        <v>96000</v>
      </c>
      <c r="N192">
        <v>52.45</v>
      </c>
      <c r="O192">
        <f t="shared" si="2"/>
        <v>0</v>
      </c>
    </row>
    <row r="193" spans="1:15" hidden="1" x14ac:dyDescent="0.3">
      <c r="A193" t="s">
        <v>14</v>
      </c>
      <c r="B193" s="1">
        <v>43468</v>
      </c>
      <c r="C193" s="1">
        <v>43552</v>
      </c>
      <c r="D193">
        <v>53.75</v>
      </c>
      <c r="E193">
        <v>53.75</v>
      </c>
      <c r="F193">
        <v>53.05</v>
      </c>
      <c r="G193">
        <v>53.05</v>
      </c>
      <c r="H193">
        <v>53.05</v>
      </c>
      <c r="I193">
        <v>53.4</v>
      </c>
      <c r="J193">
        <v>2</v>
      </c>
      <c r="K193">
        <v>12.82</v>
      </c>
      <c r="L193">
        <v>108000</v>
      </c>
      <c r="M193">
        <v>24000</v>
      </c>
      <c r="N193">
        <v>52.45</v>
      </c>
      <c r="O193">
        <f t="shared" si="2"/>
        <v>1</v>
      </c>
    </row>
    <row r="194" spans="1:15" x14ac:dyDescent="0.3">
      <c r="A194" t="s">
        <v>14</v>
      </c>
      <c r="B194" s="1">
        <v>43469</v>
      </c>
      <c r="C194" s="1">
        <v>43496</v>
      </c>
      <c r="D194">
        <v>52.55</v>
      </c>
      <c r="E194">
        <v>53.7</v>
      </c>
      <c r="F194">
        <v>51.95</v>
      </c>
      <c r="G194">
        <v>53.4</v>
      </c>
      <c r="H194">
        <v>53.65</v>
      </c>
      <c r="I194">
        <v>53.4</v>
      </c>
      <c r="J194">
        <v>3404</v>
      </c>
      <c r="K194">
        <v>21553.119999999999</v>
      </c>
      <c r="L194">
        <v>76980000</v>
      </c>
      <c r="M194">
        <v>24000</v>
      </c>
      <c r="N194">
        <v>53.15</v>
      </c>
      <c r="O194">
        <f t="shared" si="2"/>
        <v>2</v>
      </c>
    </row>
    <row r="195" spans="1:15" hidden="1" x14ac:dyDescent="0.3">
      <c r="A195" t="s">
        <v>14</v>
      </c>
      <c r="B195" s="1">
        <v>43469</v>
      </c>
      <c r="C195" s="1">
        <v>43524</v>
      </c>
      <c r="D195">
        <v>52.85</v>
      </c>
      <c r="E195">
        <v>53.65</v>
      </c>
      <c r="F195">
        <v>52.1</v>
      </c>
      <c r="G195">
        <v>53.4</v>
      </c>
      <c r="H195">
        <v>53.65</v>
      </c>
      <c r="I195">
        <v>53.4</v>
      </c>
      <c r="J195">
        <v>46</v>
      </c>
      <c r="K195">
        <v>291.11</v>
      </c>
      <c r="L195">
        <v>3744000</v>
      </c>
      <c r="M195">
        <v>96000</v>
      </c>
      <c r="N195">
        <v>53.15</v>
      </c>
      <c r="O195">
        <f t="shared" ref="O195:O258" si="3">MOD(ROW(),3)</f>
        <v>0</v>
      </c>
    </row>
    <row r="196" spans="1:15" hidden="1" x14ac:dyDescent="0.3">
      <c r="A196" t="s">
        <v>14</v>
      </c>
      <c r="B196" s="1">
        <v>43469</v>
      </c>
      <c r="C196" s="1">
        <v>43552</v>
      </c>
      <c r="D196">
        <v>52.1</v>
      </c>
      <c r="E196">
        <v>52.8</v>
      </c>
      <c r="F196">
        <v>52.1</v>
      </c>
      <c r="G196">
        <v>52.45</v>
      </c>
      <c r="H196">
        <v>52.45</v>
      </c>
      <c r="I196">
        <v>54.1</v>
      </c>
      <c r="J196">
        <v>3</v>
      </c>
      <c r="K196">
        <v>18.88</v>
      </c>
      <c r="L196">
        <v>120000</v>
      </c>
      <c r="M196">
        <v>12000</v>
      </c>
      <c r="N196">
        <v>53.15</v>
      </c>
      <c r="O196">
        <f t="shared" si="3"/>
        <v>1</v>
      </c>
    </row>
    <row r="197" spans="1:15" x14ac:dyDescent="0.3">
      <c r="A197" t="s">
        <v>14</v>
      </c>
      <c r="B197" s="1">
        <v>43472</v>
      </c>
      <c r="C197" s="1">
        <v>43496</v>
      </c>
      <c r="D197">
        <v>54.2</v>
      </c>
      <c r="E197">
        <v>54.45</v>
      </c>
      <c r="F197">
        <v>53.1</v>
      </c>
      <c r="G197">
        <v>53.5</v>
      </c>
      <c r="H197">
        <v>53.6</v>
      </c>
      <c r="I197">
        <v>53.5</v>
      </c>
      <c r="J197">
        <v>2071</v>
      </c>
      <c r="K197">
        <v>13378.51</v>
      </c>
      <c r="L197">
        <v>75540000</v>
      </c>
      <c r="M197">
        <v>-1440000</v>
      </c>
      <c r="N197">
        <v>53.4</v>
      </c>
      <c r="O197">
        <f t="shared" si="3"/>
        <v>2</v>
      </c>
    </row>
    <row r="198" spans="1:15" hidden="1" x14ac:dyDescent="0.3">
      <c r="A198" t="s">
        <v>14</v>
      </c>
      <c r="B198" s="1">
        <v>43472</v>
      </c>
      <c r="C198" s="1">
        <v>43524</v>
      </c>
      <c r="D198">
        <v>54.55</v>
      </c>
      <c r="E198">
        <v>54.55</v>
      </c>
      <c r="F198">
        <v>53.2</v>
      </c>
      <c r="G198">
        <v>53.4</v>
      </c>
      <c r="H198">
        <v>53.4</v>
      </c>
      <c r="I198">
        <v>53.4</v>
      </c>
      <c r="J198">
        <v>22</v>
      </c>
      <c r="K198">
        <v>142.55000000000001</v>
      </c>
      <c r="L198">
        <v>3732000</v>
      </c>
      <c r="M198">
        <v>-12000</v>
      </c>
      <c r="N198">
        <v>53.4</v>
      </c>
      <c r="O198">
        <f t="shared" si="3"/>
        <v>0</v>
      </c>
    </row>
    <row r="199" spans="1:15" hidden="1" x14ac:dyDescent="0.3">
      <c r="A199" t="s">
        <v>14</v>
      </c>
      <c r="B199" s="1">
        <v>43472</v>
      </c>
      <c r="C199" s="1">
        <v>43552</v>
      </c>
      <c r="D199">
        <v>0</v>
      </c>
      <c r="E199">
        <v>0</v>
      </c>
      <c r="F199">
        <v>0</v>
      </c>
      <c r="G199">
        <v>52.45</v>
      </c>
      <c r="H199">
        <v>52.45</v>
      </c>
      <c r="I199">
        <v>54.3</v>
      </c>
      <c r="J199">
        <v>0</v>
      </c>
      <c r="K199">
        <v>0</v>
      </c>
      <c r="L199">
        <v>120000</v>
      </c>
      <c r="M199">
        <v>0</v>
      </c>
      <c r="N199">
        <v>53.4</v>
      </c>
      <c r="O199">
        <f t="shared" si="3"/>
        <v>1</v>
      </c>
    </row>
    <row r="200" spans="1:15" x14ac:dyDescent="0.3">
      <c r="A200" t="s">
        <v>14</v>
      </c>
      <c r="B200" s="1">
        <v>43473</v>
      </c>
      <c r="C200" s="1">
        <v>43496</v>
      </c>
      <c r="D200">
        <v>53.7</v>
      </c>
      <c r="E200">
        <v>54.75</v>
      </c>
      <c r="F200">
        <v>53.4</v>
      </c>
      <c r="G200">
        <v>54.6</v>
      </c>
      <c r="H200">
        <v>54.5</v>
      </c>
      <c r="I200">
        <v>54.6</v>
      </c>
      <c r="J200">
        <v>2367</v>
      </c>
      <c r="K200">
        <v>15398.62</v>
      </c>
      <c r="L200">
        <v>74400000</v>
      </c>
      <c r="M200">
        <v>-1140000</v>
      </c>
      <c r="N200">
        <v>54.35</v>
      </c>
      <c r="O200">
        <f t="shared" si="3"/>
        <v>2</v>
      </c>
    </row>
    <row r="201" spans="1:15" hidden="1" x14ac:dyDescent="0.3">
      <c r="A201" t="s">
        <v>14</v>
      </c>
      <c r="B201" s="1">
        <v>43473</v>
      </c>
      <c r="C201" s="1">
        <v>43524</v>
      </c>
      <c r="D201">
        <v>53.5</v>
      </c>
      <c r="E201">
        <v>54.7</v>
      </c>
      <c r="F201">
        <v>53.45</v>
      </c>
      <c r="G201">
        <v>54.65</v>
      </c>
      <c r="H201">
        <v>54.6</v>
      </c>
      <c r="I201">
        <v>54.65</v>
      </c>
      <c r="J201">
        <v>52</v>
      </c>
      <c r="K201">
        <v>338.09</v>
      </c>
      <c r="L201">
        <v>3876000</v>
      </c>
      <c r="M201">
        <v>144000</v>
      </c>
      <c r="N201">
        <v>54.35</v>
      </c>
      <c r="O201">
        <f t="shared" si="3"/>
        <v>0</v>
      </c>
    </row>
    <row r="202" spans="1:15" hidden="1" x14ac:dyDescent="0.3">
      <c r="A202" t="s">
        <v>14</v>
      </c>
      <c r="B202" s="1">
        <v>43473</v>
      </c>
      <c r="C202" s="1">
        <v>43552</v>
      </c>
      <c r="D202">
        <v>53.7</v>
      </c>
      <c r="E202">
        <v>53.7</v>
      </c>
      <c r="F202">
        <v>53.7</v>
      </c>
      <c r="G202">
        <v>53.7</v>
      </c>
      <c r="H202">
        <v>53.7</v>
      </c>
      <c r="I202">
        <v>55.25</v>
      </c>
      <c r="J202">
        <v>1</v>
      </c>
      <c r="K202">
        <v>6.44</v>
      </c>
      <c r="L202">
        <v>108000</v>
      </c>
      <c r="M202">
        <v>-12000</v>
      </c>
      <c r="N202">
        <v>54.35</v>
      </c>
      <c r="O202">
        <f t="shared" si="3"/>
        <v>1</v>
      </c>
    </row>
    <row r="203" spans="1:15" x14ac:dyDescent="0.3">
      <c r="A203" t="s">
        <v>14</v>
      </c>
      <c r="B203" s="1">
        <v>43474</v>
      </c>
      <c r="C203" s="1">
        <v>43496</v>
      </c>
      <c r="D203">
        <v>54.8</v>
      </c>
      <c r="E203">
        <v>55.05</v>
      </c>
      <c r="F203">
        <v>52</v>
      </c>
      <c r="G203">
        <v>52.3</v>
      </c>
      <c r="H203">
        <v>52.3</v>
      </c>
      <c r="I203">
        <v>52.3</v>
      </c>
      <c r="J203">
        <v>4504</v>
      </c>
      <c r="K203">
        <v>28608.22</v>
      </c>
      <c r="L203">
        <v>79044000</v>
      </c>
      <c r="M203">
        <v>4644000</v>
      </c>
      <c r="N203">
        <v>52.25</v>
      </c>
      <c r="O203">
        <f t="shared" si="3"/>
        <v>2</v>
      </c>
    </row>
    <row r="204" spans="1:15" hidden="1" x14ac:dyDescent="0.3">
      <c r="A204" t="s">
        <v>14</v>
      </c>
      <c r="B204" s="1">
        <v>43474</v>
      </c>
      <c r="C204" s="1">
        <v>43524</v>
      </c>
      <c r="D204">
        <v>55</v>
      </c>
      <c r="E204">
        <v>55</v>
      </c>
      <c r="F204">
        <v>52.15</v>
      </c>
      <c r="G204">
        <v>52.35</v>
      </c>
      <c r="H204">
        <v>52.25</v>
      </c>
      <c r="I204">
        <v>52.35</v>
      </c>
      <c r="J204">
        <v>107</v>
      </c>
      <c r="K204">
        <v>678.92</v>
      </c>
      <c r="L204">
        <v>4392000</v>
      </c>
      <c r="M204">
        <v>516000</v>
      </c>
      <c r="N204">
        <v>52.25</v>
      </c>
      <c r="O204">
        <f t="shared" si="3"/>
        <v>0</v>
      </c>
    </row>
    <row r="205" spans="1:15" hidden="1" x14ac:dyDescent="0.3">
      <c r="A205" t="s">
        <v>14</v>
      </c>
      <c r="B205" s="1">
        <v>43474</v>
      </c>
      <c r="C205" s="1">
        <v>43552</v>
      </c>
      <c r="D205">
        <v>53.6</v>
      </c>
      <c r="E205">
        <v>53.6</v>
      </c>
      <c r="F205">
        <v>52.15</v>
      </c>
      <c r="G205">
        <v>52.45</v>
      </c>
      <c r="H205">
        <v>52.45</v>
      </c>
      <c r="I205">
        <v>52.45</v>
      </c>
      <c r="J205">
        <v>9</v>
      </c>
      <c r="K205">
        <v>56.83</v>
      </c>
      <c r="L205">
        <v>180000</v>
      </c>
      <c r="M205">
        <v>72000</v>
      </c>
      <c r="N205">
        <v>52.25</v>
      </c>
      <c r="O205">
        <f t="shared" si="3"/>
        <v>1</v>
      </c>
    </row>
    <row r="206" spans="1:15" x14ac:dyDescent="0.3">
      <c r="A206" t="s">
        <v>14</v>
      </c>
      <c r="B206" s="1">
        <v>43475</v>
      </c>
      <c r="C206" s="1">
        <v>43496</v>
      </c>
      <c r="D206">
        <v>52.4</v>
      </c>
      <c r="E206">
        <v>52.9</v>
      </c>
      <c r="F206">
        <v>51.9</v>
      </c>
      <c r="G206">
        <v>52.6</v>
      </c>
      <c r="H206">
        <v>52.45</v>
      </c>
      <c r="I206">
        <v>52.6</v>
      </c>
      <c r="J206">
        <v>1863</v>
      </c>
      <c r="K206">
        <v>11742.89</v>
      </c>
      <c r="L206">
        <v>77976000</v>
      </c>
      <c r="M206">
        <v>-1068000</v>
      </c>
      <c r="N206">
        <v>52.45</v>
      </c>
      <c r="O206">
        <f t="shared" si="3"/>
        <v>2</v>
      </c>
    </row>
    <row r="207" spans="1:15" hidden="1" x14ac:dyDescent="0.3">
      <c r="A207" t="s">
        <v>14</v>
      </c>
      <c r="B207" s="1">
        <v>43475</v>
      </c>
      <c r="C207" s="1">
        <v>43524</v>
      </c>
      <c r="D207">
        <v>52.15</v>
      </c>
      <c r="E207">
        <v>52.9</v>
      </c>
      <c r="F207">
        <v>51.95</v>
      </c>
      <c r="G207">
        <v>52.65</v>
      </c>
      <c r="H207">
        <v>52.6</v>
      </c>
      <c r="I207">
        <v>52.65</v>
      </c>
      <c r="J207">
        <v>29</v>
      </c>
      <c r="K207">
        <v>182.84</v>
      </c>
      <c r="L207">
        <v>4464000</v>
      </c>
      <c r="M207">
        <v>72000</v>
      </c>
      <c r="N207">
        <v>52.45</v>
      </c>
      <c r="O207">
        <f t="shared" si="3"/>
        <v>0</v>
      </c>
    </row>
    <row r="208" spans="1:15" hidden="1" x14ac:dyDescent="0.3">
      <c r="A208" t="s">
        <v>14</v>
      </c>
      <c r="B208" s="1">
        <v>43475</v>
      </c>
      <c r="C208" s="1">
        <v>43552</v>
      </c>
      <c r="D208">
        <v>52.7</v>
      </c>
      <c r="E208">
        <v>52.7</v>
      </c>
      <c r="F208">
        <v>52.5</v>
      </c>
      <c r="G208">
        <v>52.7</v>
      </c>
      <c r="H208">
        <v>52.7</v>
      </c>
      <c r="I208">
        <v>53.3</v>
      </c>
      <c r="J208">
        <v>4</v>
      </c>
      <c r="K208">
        <v>25.25</v>
      </c>
      <c r="L208">
        <v>192000</v>
      </c>
      <c r="M208">
        <v>12000</v>
      </c>
      <c r="N208">
        <v>52.45</v>
      </c>
      <c r="O208">
        <f t="shared" si="3"/>
        <v>1</v>
      </c>
    </row>
    <row r="209" spans="1:15" x14ac:dyDescent="0.3">
      <c r="A209" t="s">
        <v>14</v>
      </c>
      <c r="B209" s="1">
        <v>43476</v>
      </c>
      <c r="C209" s="1">
        <v>43496</v>
      </c>
      <c r="D209">
        <v>52.65</v>
      </c>
      <c r="E209">
        <v>53.1</v>
      </c>
      <c r="F209">
        <v>51.95</v>
      </c>
      <c r="G209">
        <v>52.25</v>
      </c>
      <c r="H209">
        <v>52.3</v>
      </c>
      <c r="I209">
        <v>52.25</v>
      </c>
      <c r="J209">
        <v>2687</v>
      </c>
      <c r="K209">
        <v>16924.939999999999</v>
      </c>
      <c r="L209">
        <v>78312000</v>
      </c>
      <c r="M209">
        <v>336000</v>
      </c>
      <c r="N209">
        <v>52.2</v>
      </c>
      <c r="O209">
        <f t="shared" si="3"/>
        <v>2</v>
      </c>
    </row>
    <row r="210" spans="1:15" hidden="1" x14ac:dyDescent="0.3">
      <c r="A210" t="s">
        <v>14</v>
      </c>
      <c r="B210" s="1">
        <v>43476</v>
      </c>
      <c r="C210" s="1">
        <v>43524</v>
      </c>
      <c r="D210">
        <v>53</v>
      </c>
      <c r="E210">
        <v>53.05</v>
      </c>
      <c r="F210">
        <v>52.1</v>
      </c>
      <c r="G210">
        <v>52.3</v>
      </c>
      <c r="H210">
        <v>52.1</v>
      </c>
      <c r="I210">
        <v>52.3</v>
      </c>
      <c r="J210">
        <v>48</v>
      </c>
      <c r="K210">
        <v>302.47000000000003</v>
      </c>
      <c r="L210">
        <v>4608000</v>
      </c>
      <c r="M210">
        <v>144000</v>
      </c>
      <c r="N210">
        <v>52.2</v>
      </c>
      <c r="O210">
        <f t="shared" si="3"/>
        <v>0</v>
      </c>
    </row>
    <row r="211" spans="1:15" hidden="1" x14ac:dyDescent="0.3">
      <c r="A211" t="s">
        <v>14</v>
      </c>
      <c r="B211" s="1">
        <v>43476</v>
      </c>
      <c r="C211" s="1">
        <v>43552</v>
      </c>
      <c r="D211">
        <v>52.95</v>
      </c>
      <c r="E211">
        <v>52.95</v>
      </c>
      <c r="F211">
        <v>52.6</v>
      </c>
      <c r="G211">
        <v>52.6</v>
      </c>
      <c r="H211">
        <v>52.6</v>
      </c>
      <c r="I211">
        <v>53.05</v>
      </c>
      <c r="J211">
        <v>2</v>
      </c>
      <c r="K211">
        <v>12.67</v>
      </c>
      <c r="L211">
        <v>204000</v>
      </c>
      <c r="M211">
        <v>12000</v>
      </c>
      <c r="N211">
        <v>52.2</v>
      </c>
      <c r="O211">
        <f t="shared" si="3"/>
        <v>1</v>
      </c>
    </row>
    <row r="212" spans="1:15" x14ac:dyDescent="0.3">
      <c r="A212" t="s">
        <v>14</v>
      </c>
      <c r="B212" s="1">
        <v>43479</v>
      </c>
      <c r="C212" s="1">
        <v>43496</v>
      </c>
      <c r="D212">
        <v>51.85</v>
      </c>
      <c r="E212">
        <v>52.25</v>
      </c>
      <c r="F212">
        <v>50.3</v>
      </c>
      <c r="G212">
        <v>50.55</v>
      </c>
      <c r="H212">
        <v>50.5</v>
      </c>
      <c r="I212">
        <v>50.55</v>
      </c>
      <c r="J212">
        <v>3223</v>
      </c>
      <c r="K212">
        <v>19698.5</v>
      </c>
      <c r="L212">
        <v>82032000</v>
      </c>
      <c r="M212">
        <v>3720000</v>
      </c>
      <c r="N212">
        <v>50.55</v>
      </c>
      <c r="O212">
        <f t="shared" si="3"/>
        <v>2</v>
      </c>
    </row>
    <row r="213" spans="1:15" hidden="1" x14ac:dyDescent="0.3">
      <c r="A213" t="s">
        <v>14</v>
      </c>
      <c r="B213" s="1">
        <v>43479</v>
      </c>
      <c r="C213" s="1">
        <v>43524</v>
      </c>
      <c r="D213">
        <v>52.3</v>
      </c>
      <c r="E213">
        <v>52.3</v>
      </c>
      <c r="F213">
        <v>50.45</v>
      </c>
      <c r="G213">
        <v>50.6</v>
      </c>
      <c r="H213">
        <v>50.55</v>
      </c>
      <c r="I213">
        <v>50.6</v>
      </c>
      <c r="J213">
        <v>136</v>
      </c>
      <c r="K213">
        <v>831.54</v>
      </c>
      <c r="L213">
        <v>5388000</v>
      </c>
      <c r="M213">
        <v>780000</v>
      </c>
      <c r="N213">
        <v>50.55</v>
      </c>
      <c r="O213">
        <f t="shared" si="3"/>
        <v>0</v>
      </c>
    </row>
    <row r="214" spans="1:15" hidden="1" x14ac:dyDescent="0.3">
      <c r="A214" t="s">
        <v>14</v>
      </c>
      <c r="B214" s="1">
        <v>43479</v>
      </c>
      <c r="C214" s="1">
        <v>43552</v>
      </c>
      <c r="D214">
        <v>51.1</v>
      </c>
      <c r="E214">
        <v>51.15</v>
      </c>
      <c r="F214">
        <v>50.7</v>
      </c>
      <c r="G214">
        <v>50.75</v>
      </c>
      <c r="H214">
        <v>50.7</v>
      </c>
      <c r="I214">
        <v>50.75</v>
      </c>
      <c r="J214">
        <v>7</v>
      </c>
      <c r="K214">
        <v>42.77</v>
      </c>
      <c r="L214">
        <v>276000</v>
      </c>
      <c r="M214">
        <v>72000</v>
      </c>
      <c r="N214">
        <v>50.55</v>
      </c>
      <c r="O214">
        <f t="shared" si="3"/>
        <v>1</v>
      </c>
    </row>
    <row r="215" spans="1:15" x14ac:dyDescent="0.3">
      <c r="A215" t="s">
        <v>14</v>
      </c>
      <c r="B215" s="1">
        <v>43480</v>
      </c>
      <c r="C215" s="1">
        <v>43496</v>
      </c>
      <c r="D215">
        <v>50.85</v>
      </c>
      <c r="E215">
        <v>51.55</v>
      </c>
      <c r="F215">
        <v>50.55</v>
      </c>
      <c r="G215">
        <v>51.2</v>
      </c>
      <c r="H215">
        <v>51.2</v>
      </c>
      <c r="I215">
        <v>51.2</v>
      </c>
      <c r="J215">
        <v>2997</v>
      </c>
      <c r="K215">
        <v>18353.32</v>
      </c>
      <c r="L215">
        <v>82860000</v>
      </c>
      <c r="M215">
        <v>828000</v>
      </c>
      <c r="N215">
        <v>51.05</v>
      </c>
      <c r="O215">
        <f t="shared" si="3"/>
        <v>2</v>
      </c>
    </row>
    <row r="216" spans="1:15" hidden="1" x14ac:dyDescent="0.3">
      <c r="A216" t="s">
        <v>14</v>
      </c>
      <c r="B216" s="1">
        <v>43480</v>
      </c>
      <c r="C216" s="1">
        <v>43524</v>
      </c>
      <c r="D216">
        <v>50.7</v>
      </c>
      <c r="E216">
        <v>51.65</v>
      </c>
      <c r="F216">
        <v>50.7</v>
      </c>
      <c r="G216">
        <v>51.25</v>
      </c>
      <c r="H216">
        <v>51.25</v>
      </c>
      <c r="I216">
        <v>51.25</v>
      </c>
      <c r="J216">
        <v>164</v>
      </c>
      <c r="K216">
        <v>1005.76</v>
      </c>
      <c r="L216">
        <v>5928000</v>
      </c>
      <c r="M216">
        <v>540000</v>
      </c>
      <c r="N216">
        <v>51.05</v>
      </c>
      <c r="O216">
        <f t="shared" si="3"/>
        <v>0</v>
      </c>
    </row>
    <row r="217" spans="1:15" hidden="1" x14ac:dyDescent="0.3">
      <c r="A217" t="s">
        <v>14</v>
      </c>
      <c r="B217" s="1">
        <v>43480</v>
      </c>
      <c r="C217" s="1">
        <v>43552</v>
      </c>
      <c r="D217">
        <v>50.75</v>
      </c>
      <c r="E217">
        <v>51.25</v>
      </c>
      <c r="F217">
        <v>50.75</v>
      </c>
      <c r="G217">
        <v>51.25</v>
      </c>
      <c r="H217">
        <v>51.25</v>
      </c>
      <c r="I217">
        <v>51.85</v>
      </c>
      <c r="J217">
        <v>4</v>
      </c>
      <c r="K217">
        <v>24.47</v>
      </c>
      <c r="L217">
        <v>264000</v>
      </c>
      <c r="M217">
        <v>-12000</v>
      </c>
      <c r="N217">
        <v>51.05</v>
      </c>
      <c r="O217">
        <f t="shared" si="3"/>
        <v>1</v>
      </c>
    </row>
    <row r="218" spans="1:15" x14ac:dyDescent="0.3">
      <c r="A218" t="s">
        <v>14</v>
      </c>
      <c r="B218" s="1">
        <v>43481</v>
      </c>
      <c r="C218" s="1">
        <v>43496</v>
      </c>
      <c r="D218">
        <v>51.4</v>
      </c>
      <c r="E218">
        <v>51.45</v>
      </c>
      <c r="F218">
        <v>50.4</v>
      </c>
      <c r="G218">
        <v>50.6</v>
      </c>
      <c r="H218">
        <v>50.65</v>
      </c>
      <c r="I218">
        <v>50.6</v>
      </c>
      <c r="J218">
        <v>2244</v>
      </c>
      <c r="K218">
        <v>13678.82</v>
      </c>
      <c r="L218">
        <v>85392000</v>
      </c>
      <c r="M218">
        <v>2532000</v>
      </c>
      <c r="N218">
        <v>50.4</v>
      </c>
      <c r="O218">
        <f t="shared" si="3"/>
        <v>2</v>
      </c>
    </row>
    <row r="219" spans="1:15" hidden="1" x14ac:dyDescent="0.3">
      <c r="A219" t="s">
        <v>14</v>
      </c>
      <c r="B219" s="1">
        <v>43481</v>
      </c>
      <c r="C219" s="1">
        <v>43524</v>
      </c>
      <c r="D219">
        <v>51.25</v>
      </c>
      <c r="E219">
        <v>51.5</v>
      </c>
      <c r="F219">
        <v>50.6</v>
      </c>
      <c r="G219">
        <v>50.75</v>
      </c>
      <c r="H219">
        <v>50.75</v>
      </c>
      <c r="I219">
        <v>50.75</v>
      </c>
      <c r="J219">
        <v>131</v>
      </c>
      <c r="K219">
        <v>799.78</v>
      </c>
      <c r="L219">
        <v>6720000</v>
      </c>
      <c r="M219">
        <v>792000</v>
      </c>
      <c r="N219">
        <v>50.4</v>
      </c>
      <c r="O219">
        <f t="shared" si="3"/>
        <v>0</v>
      </c>
    </row>
    <row r="220" spans="1:15" hidden="1" x14ac:dyDescent="0.3">
      <c r="A220" t="s">
        <v>14</v>
      </c>
      <c r="B220" s="1">
        <v>43481</v>
      </c>
      <c r="C220" s="1">
        <v>43552</v>
      </c>
      <c r="D220">
        <v>50.75</v>
      </c>
      <c r="E220">
        <v>50.75</v>
      </c>
      <c r="F220">
        <v>50.75</v>
      </c>
      <c r="G220">
        <v>50.75</v>
      </c>
      <c r="H220">
        <v>50.75</v>
      </c>
      <c r="I220">
        <v>51.15</v>
      </c>
      <c r="J220">
        <v>2</v>
      </c>
      <c r="K220">
        <v>12.18</v>
      </c>
      <c r="L220">
        <v>276000</v>
      </c>
      <c r="M220">
        <v>12000</v>
      </c>
      <c r="N220">
        <v>50.4</v>
      </c>
      <c r="O220">
        <f t="shared" si="3"/>
        <v>1</v>
      </c>
    </row>
    <row r="221" spans="1:15" x14ac:dyDescent="0.3">
      <c r="A221" t="s">
        <v>14</v>
      </c>
      <c r="B221" s="1">
        <v>43482</v>
      </c>
      <c r="C221" s="1">
        <v>43496</v>
      </c>
      <c r="D221">
        <v>50.6</v>
      </c>
      <c r="E221">
        <v>50.85</v>
      </c>
      <c r="F221">
        <v>49.65</v>
      </c>
      <c r="G221">
        <v>49.95</v>
      </c>
      <c r="H221">
        <v>49.8</v>
      </c>
      <c r="I221">
        <v>49.95</v>
      </c>
      <c r="J221">
        <v>2846</v>
      </c>
      <c r="K221">
        <v>17116.810000000001</v>
      </c>
      <c r="L221">
        <v>87168000</v>
      </c>
      <c r="M221">
        <v>1776000</v>
      </c>
      <c r="N221" t="s">
        <v>15</v>
      </c>
      <c r="O221">
        <f t="shared" si="3"/>
        <v>2</v>
      </c>
    </row>
    <row r="222" spans="1:15" hidden="1" x14ac:dyDescent="0.3">
      <c r="A222" t="s">
        <v>14</v>
      </c>
      <c r="B222" s="1">
        <v>43482</v>
      </c>
      <c r="C222" s="1">
        <v>43524</v>
      </c>
      <c r="D222">
        <v>50.8</v>
      </c>
      <c r="E222">
        <v>50.95</v>
      </c>
      <c r="F222">
        <v>49.85</v>
      </c>
      <c r="G222">
        <v>50.05</v>
      </c>
      <c r="H222">
        <v>50</v>
      </c>
      <c r="I222">
        <v>50.05</v>
      </c>
      <c r="J222">
        <v>354</v>
      </c>
      <c r="K222">
        <v>2131.71</v>
      </c>
      <c r="L222">
        <v>8676000</v>
      </c>
      <c r="M222">
        <v>1956000</v>
      </c>
      <c r="N222" t="s">
        <v>15</v>
      </c>
      <c r="O222">
        <f t="shared" si="3"/>
        <v>0</v>
      </c>
    </row>
    <row r="223" spans="1:15" hidden="1" x14ac:dyDescent="0.3">
      <c r="A223" t="s">
        <v>14</v>
      </c>
      <c r="B223" s="1">
        <v>43482</v>
      </c>
      <c r="C223" s="1">
        <v>43552</v>
      </c>
      <c r="D223">
        <v>50.5</v>
      </c>
      <c r="E223">
        <v>50.5</v>
      </c>
      <c r="F223">
        <v>50.05</v>
      </c>
      <c r="G223">
        <v>50.2</v>
      </c>
      <c r="H223">
        <v>50.2</v>
      </c>
      <c r="I223">
        <v>50.2</v>
      </c>
      <c r="J223">
        <v>12</v>
      </c>
      <c r="K223">
        <v>72.3</v>
      </c>
      <c r="L223">
        <v>372000</v>
      </c>
      <c r="M223">
        <v>96000</v>
      </c>
      <c r="N223" t="s">
        <v>15</v>
      </c>
      <c r="O223">
        <f t="shared" si="3"/>
        <v>1</v>
      </c>
    </row>
    <row r="224" spans="1:15" x14ac:dyDescent="0.3">
      <c r="A224" t="s">
        <v>14</v>
      </c>
      <c r="B224" s="1">
        <v>43483</v>
      </c>
      <c r="C224" s="1">
        <v>43496</v>
      </c>
      <c r="D224">
        <v>50</v>
      </c>
      <c r="E224">
        <v>50.45</v>
      </c>
      <c r="F224">
        <v>49.4</v>
      </c>
      <c r="G224">
        <v>49.8</v>
      </c>
      <c r="H224">
        <v>49.85</v>
      </c>
      <c r="I224">
        <v>49.8</v>
      </c>
      <c r="J224">
        <v>2460</v>
      </c>
      <c r="K224">
        <v>14741.32</v>
      </c>
      <c r="L224">
        <v>86808000</v>
      </c>
      <c r="M224">
        <v>-360000</v>
      </c>
      <c r="N224">
        <v>49.7</v>
      </c>
      <c r="O224">
        <f t="shared" si="3"/>
        <v>2</v>
      </c>
    </row>
    <row r="225" spans="1:15" hidden="1" x14ac:dyDescent="0.3">
      <c r="A225" t="s">
        <v>14</v>
      </c>
      <c r="B225" s="1">
        <v>43483</v>
      </c>
      <c r="C225" s="1">
        <v>43524</v>
      </c>
      <c r="D225">
        <v>50.1</v>
      </c>
      <c r="E225">
        <v>50.55</v>
      </c>
      <c r="F225">
        <v>49.6</v>
      </c>
      <c r="G225">
        <v>49.95</v>
      </c>
      <c r="H225">
        <v>49.95</v>
      </c>
      <c r="I225">
        <v>49.95</v>
      </c>
      <c r="J225">
        <v>135</v>
      </c>
      <c r="K225">
        <v>810.83</v>
      </c>
      <c r="L225">
        <v>9252000</v>
      </c>
      <c r="M225">
        <v>576000</v>
      </c>
      <c r="N225">
        <v>49.7</v>
      </c>
      <c r="O225">
        <f t="shared" si="3"/>
        <v>0</v>
      </c>
    </row>
    <row r="226" spans="1:15" hidden="1" x14ac:dyDescent="0.3">
      <c r="A226" t="s">
        <v>14</v>
      </c>
      <c r="B226" s="1">
        <v>43483</v>
      </c>
      <c r="C226" s="1">
        <v>43552</v>
      </c>
      <c r="D226">
        <v>50.3</v>
      </c>
      <c r="E226">
        <v>50.3</v>
      </c>
      <c r="F226">
        <v>50.3</v>
      </c>
      <c r="G226">
        <v>50.3</v>
      </c>
      <c r="H226">
        <v>50.3</v>
      </c>
      <c r="I226">
        <v>50.45</v>
      </c>
      <c r="J226">
        <v>1</v>
      </c>
      <c r="K226">
        <v>6.04</v>
      </c>
      <c r="L226">
        <v>384000</v>
      </c>
      <c r="M226">
        <v>12000</v>
      </c>
      <c r="N226">
        <v>49.7</v>
      </c>
      <c r="O226">
        <f t="shared" si="3"/>
        <v>1</v>
      </c>
    </row>
    <row r="227" spans="1:15" x14ac:dyDescent="0.3">
      <c r="A227" t="s">
        <v>14</v>
      </c>
      <c r="B227" s="1">
        <v>43486</v>
      </c>
      <c r="C227" s="1">
        <v>43496</v>
      </c>
      <c r="D227">
        <v>50.05</v>
      </c>
      <c r="E227">
        <v>50.4</v>
      </c>
      <c r="F227">
        <v>49.15</v>
      </c>
      <c r="G227">
        <v>49.35</v>
      </c>
      <c r="H227">
        <v>49.2</v>
      </c>
      <c r="I227">
        <v>49.35</v>
      </c>
      <c r="J227">
        <v>1898</v>
      </c>
      <c r="K227">
        <v>11320.66</v>
      </c>
      <c r="L227">
        <v>87768000</v>
      </c>
      <c r="M227">
        <v>960000</v>
      </c>
      <c r="N227">
        <v>49.35</v>
      </c>
      <c r="O227">
        <f t="shared" si="3"/>
        <v>2</v>
      </c>
    </row>
    <row r="228" spans="1:15" hidden="1" x14ac:dyDescent="0.3">
      <c r="A228" t="s">
        <v>14</v>
      </c>
      <c r="B228" s="1">
        <v>43486</v>
      </c>
      <c r="C228" s="1">
        <v>43524</v>
      </c>
      <c r="D228">
        <v>49.95</v>
      </c>
      <c r="E228">
        <v>50.5</v>
      </c>
      <c r="F228">
        <v>49.3</v>
      </c>
      <c r="G228">
        <v>49.5</v>
      </c>
      <c r="H228">
        <v>49.35</v>
      </c>
      <c r="I228">
        <v>49.5</v>
      </c>
      <c r="J228">
        <v>165</v>
      </c>
      <c r="K228">
        <v>987.02</v>
      </c>
      <c r="L228">
        <v>10380000</v>
      </c>
      <c r="M228">
        <v>1128000</v>
      </c>
      <c r="N228">
        <v>49.35</v>
      </c>
      <c r="O228">
        <f t="shared" si="3"/>
        <v>0</v>
      </c>
    </row>
    <row r="229" spans="1:15" hidden="1" x14ac:dyDescent="0.3">
      <c r="A229" t="s">
        <v>14</v>
      </c>
      <c r="B229" s="1">
        <v>43486</v>
      </c>
      <c r="C229" s="1">
        <v>43552</v>
      </c>
      <c r="D229">
        <v>49.9</v>
      </c>
      <c r="E229">
        <v>50.55</v>
      </c>
      <c r="F229">
        <v>49.7</v>
      </c>
      <c r="G229">
        <v>49.7</v>
      </c>
      <c r="H229">
        <v>49.7</v>
      </c>
      <c r="I229">
        <v>49.7</v>
      </c>
      <c r="J229">
        <v>8</v>
      </c>
      <c r="K229">
        <v>48.14</v>
      </c>
      <c r="L229">
        <v>468000</v>
      </c>
      <c r="M229">
        <v>84000</v>
      </c>
      <c r="N229">
        <v>49.35</v>
      </c>
      <c r="O229">
        <f t="shared" si="3"/>
        <v>1</v>
      </c>
    </row>
    <row r="230" spans="1:15" x14ac:dyDescent="0.3">
      <c r="A230" t="s">
        <v>14</v>
      </c>
      <c r="B230" s="1">
        <v>43487</v>
      </c>
      <c r="C230" s="1">
        <v>43496</v>
      </c>
      <c r="D230">
        <v>49.2</v>
      </c>
      <c r="E230">
        <v>49.2</v>
      </c>
      <c r="F230">
        <v>47.4</v>
      </c>
      <c r="G230">
        <v>48.4</v>
      </c>
      <c r="H230">
        <v>48.3</v>
      </c>
      <c r="I230">
        <v>48.4</v>
      </c>
      <c r="J230">
        <v>3609</v>
      </c>
      <c r="K230">
        <v>20843.259999999998</v>
      </c>
      <c r="L230">
        <v>85584000</v>
      </c>
      <c r="M230">
        <v>-2184000</v>
      </c>
      <c r="N230">
        <v>48.25</v>
      </c>
      <c r="O230">
        <f t="shared" si="3"/>
        <v>2</v>
      </c>
    </row>
    <row r="231" spans="1:15" hidden="1" x14ac:dyDescent="0.3">
      <c r="A231" t="s">
        <v>14</v>
      </c>
      <c r="B231" s="1">
        <v>43487</v>
      </c>
      <c r="C231" s="1">
        <v>43524</v>
      </c>
      <c r="D231">
        <v>49.25</v>
      </c>
      <c r="E231">
        <v>49.25</v>
      </c>
      <c r="F231">
        <v>47.5</v>
      </c>
      <c r="G231">
        <v>48.55</v>
      </c>
      <c r="H231">
        <v>48.45</v>
      </c>
      <c r="I231">
        <v>48.55</v>
      </c>
      <c r="J231">
        <v>595</v>
      </c>
      <c r="K231">
        <v>3441.4</v>
      </c>
      <c r="L231">
        <v>13128000</v>
      </c>
      <c r="M231">
        <v>2748000</v>
      </c>
      <c r="N231">
        <v>48.25</v>
      </c>
      <c r="O231">
        <f t="shared" si="3"/>
        <v>0</v>
      </c>
    </row>
    <row r="232" spans="1:15" hidden="1" x14ac:dyDescent="0.3">
      <c r="A232" t="s">
        <v>14</v>
      </c>
      <c r="B232" s="1">
        <v>43487</v>
      </c>
      <c r="C232" s="1">
        <v>43552</v>
      </c>
      <c r="D232">
        <v>49.5</v>
      </c>
      <c r="E232">
        <v>49.5</v>
      </c>
      <c r="F232">
        <v>47.8</v>
      </c>
      <c r="G232">
        <v>48.7</v>
      </c>
      <c r="H232">
        <v>48.6</v>
      </c>
      <c r="I232">
        <v>48.7</v>
      </c>
      <c r="J232">
        <v>27</v>
      </c>
      <c r="K232">
        <v>156.4</v>
      </c>
      <c r="L232">
        <v>684000</v>
      </c>
      <c r="M232">
        <v>216000</v>
      </c>
      <c r="N232">
        <v>48.25</v>
      </c>
      <c r="O232">
        <f t="shared" si="3"/>
        <v>1</v>
      </c>
    </row>
    <row r="233" spans="1:15" x14ac:dyDescent="0.3">
      <c r="A233" t="s">
        <v>14</v>
      </c>
      <c r="B233" s="1">
        <v>43488</v>
      </c>
      <c r="C233" s="1">
        <v>43496</v>
      </c>
      <c r="D233">
        <v>48.4</v>
      </c>
      <c r="E233">
        <v>49.25</v>
      </c>
      <c r="F233">
        <v>48.25</v>
      </c>
      <c r="G233">
        <v>48.7</v>
      </c>
      <c r="H233">
        <v>48.8</v>
      </c>
      <c r="I233">
        <v>48.7</v>
      </c>
      <c r="J233">
        <v>2798</v>
      </c>
      <c r="K233">
        <v>16380.31</v>
      </c>
      <c r="L233">
        <v>82884000</v>
      </c>
      <c r="M233">
        <v>-2700000</v>
      </c>
      <c r="N233">
        <v>48.55</v>
      </c>
      <c r="O233">
        <f t="shared" si="3"/>
        <v>2</v>
      </c>
    </row>
    <row r="234" spans="1:15" hidden="1" x14ac:dyDescent="0.3">
      <c r="A234" t="s">
        <v>14</v>
      </c>
      <c r="B234" s="1">
        <v>43488</v>
      </c>
      <c r="C234" s="1">
        <v>43524</v>
      </c>
      <c r="D234">
        <v>48.3</v>
      </c>
      <c r="E234">
        <v>49.3</v>
      </c>
      <c r="F234">
        <v>48.3</v>
      </c>
      <c r="G234">
        <v>48.85</v>
      </c>
      <c r="H234">
        <v>48.8</v>
      </c>
      <c r="I234">
        <v>48.85</v>
      </c>
      <c r="J234">
        <v>344</v>
      </c>
      <c r="K234">
        <v>2018.75</v>
      </c>
      <c r="L234">
        <v>14640000</v>
      </c>
      <c r="M234">
        <v>1512000</v>
      </c>
      <c r="N234">
        <v>48.55</v>
      </c>
      <c r="O234">
        <f t="shared" si="3"/>
        <v>0</v>
      </c>
    </row>
    <row r="235" spans="1:15" hidden="1" x14ac:dyDescent="0.3">
      <c r="A235" t="s">
        <v>14</v>
      </c>
      <c r="B235" s="1">
        <v>43488</v>
      </c>
      <c r="C235" s="1">
        <v>43552</v>
      </c>
      <c r="D235">
        <v>48.5</v>
      </c>
      <c r="E235">
        <v>49.35</v>
      </c>
      <c r="F235">
        <v>48.5</v>
      </c>
      <c r="G235">
        <v>49.35</v>
      </c>
      <c r="H235">
        <v>49.35</v>
      </c>
      <c r="I235">
        <v>49.2</v>
      </c>
      <c r="J235">
        <v>11</v>
      </c>
      <c r="K235">
        <v>64.86</v>
      </c>
      <c r="L235">
        <v>696000</v>
      </c>
      <c r="M235">
        <v>12000</v>
      </c>
      <c r="N235">
        <v>48.55</v>
      </c>
      <c r="O235">
        <f t="shared" si="3"/>
        <v>1</v>
      </c>
    </row>
    <row r="236" spans="1:15" x14ac:dyDescent="0.3">
      <c r="A236" t="s">
        <v>14</v>
      </c>
      <c r="B236" s="1">
        <v>43489</v>
      </c>
      <c r="C236" s="1">
        <v>43496</v>
      </c>
      <c r="D236">
        <v>48.9</v>
      </c>
      <c r="E236">
        <v>48.9</v>
      </c>
      <c r="F236">
        <v>48.1</v>
      </c>
      <c r="G236">
        <v>48.4</v>
      </c>
      <c r="H236">
        <v>48.3</v>
      </c>
      <c r="I236">
        <v>48.4</v>
      </c>
      <c r="J236">
        <v>2158</v>
      </c>
      <c r="K236">
        <v>12548.75</v>
      </c>
      <c r="L236">
        <v>81840000</v>
      </c>
      <c r="M236">
        <v>-1044000</v>
      </c>
      <c r="N236">
        <v>48.25</v>
      </c>
      <c r="O236">
        <f t="shared" si="3"/>
        <v>2</v>
      </c>
    </row>
    <row r="237" spans="1:15" hidden="1" x14ac:dyDescent="0.3">
      <c r="A237" t="s">
        <v>14</v>
      </c>
      <c r="B237" s="1">
        <v>43489</v>
      </c>
      <c r="C237" s="1">
        <v>43524</v>
      </c>
      <c r="D237">
        <v>49</v>
      </c>
      <c r="E237">
        <v>49</v>
      </c>
      <c r="F237">
        <v>48.3</v>
      </c>
      <c r="G237">
        <v>48.6</v>
      </c>
      <c r="H237">
        <v>48.6</v>
      </c>
      <c r="I237">
        <v>48.6</v>
      </c>
      <c r="J237">
        <v>341</v>
      </c>
      <c r="K237">
        <v>1990.39</v>
      </c>
      <c r="L237">
        <v>16164000</v>
      </c>
      <c r="M237">
        <v>1524000</v>
      </c>
      <c r="N237">
        <v>48.25</v>
      </c>
      <c r="O237">
        <f t="shared" si="3"/>
        <v>0</v>
      </c>
    </row>
    <row r="238" spans="1:15" hidden="1" x14ac:dyDescent="0.3">
      <c r="A238" t="s">
        <v>14</v>
      </c>
      <c r="B238" s="1">
        <v>43489</v>
      </c>
      <c r="C238" s="1">
        <v>43552</v>
      </c>
      <c r="D238">
        <v>48.7</v>
      </c>
      <c r="E238">
        <v>48.9</v>
      </c>
      <c r="F238">
        <v>48.5</v>
      </c>
      <c r="G238">
        <v>48.8</v>
      </c>
      <c r="H238">
        <v>48.8</v>
      </c>
      <c r="I238">
        <v>48.9</v>
      </c>
      <c r="J238">
        <v>7</v>
      </c>
      <c r="K238">
        <v>40.96</v>
      </c>
      <c r="L238">
        <v>696000</v>
      </c>
      <c r="M238">
        <v>0</v>
      </c>
      <c r="N238">
        <v>48.25</v>
      </c>
      <c r="O238">
        <f t="shared" si="3"/>
        <v>1</v>
      </c>
    </row>
    <row r="239" spans="1:15" x14ac:dyDescent="0.3">
      <c r="A239" t="s">
        <v>14</v>
      </c>
      <c r="B239" s="1">
        <v>43490</v>
      </c>
      <c r="C239" s="1">
        <v>43496</v>
      </c>
      <c r="D239">
        <v>48.5</v>
      </c>
      <c r="E239">
        <v>49.1</v>
      </c>
      <c r="F239">
        <v>47</v>
      </c>
      <c r="G239">
        <v>47.25</v>
      </c>
      <c r="H239">
        <v>47.1</v>
      </c>
      <c r="I239">
        <v>47.25</v>
      </c>
      <c r="J239">
        <v>3119</v>
      </c>
      <c r="K239">
        <v>17999.27</v>
      </c>
      <c r="L239">
        <v>80244000</v>
      </c>
      <c r="M239">
        <v>-1596000</v>
      </c>
      <c r="N239">
        <v>47.25</v>
      </c>
      <c r="O239">
        <f t="shared" si="3"/>
        <v>2</v>
      </c>
    </row>
    <row r="240" spans="1:15" hidden="1" x14ac:dyDescent="0.3">
      <c r="A240" t="s">
        <v>14</v>
      </c>
      <c r="B240" s="1">
        <v>43490</v>
      </c>
      <c r="C240" s="1">
        <v>43524</v>
      </c>
      <c r="D240">
        <v>48.65</v>
      </c>
      <c r="E240">
        <v>49.25</v>
      </c>
      <c r="F240">
        <v>47.2</v>
      </c>
      <c r="G240">
        <v>47.45</v>
      </c>
      <c r="H240">
        <v>47.4</v>
      </c>
      <c r="I240">
        <v>47.45</v>
      </c>
      <c r="J240">
        <v>908</v>
      </c>
      <c r="K240">
        <v>5263.66</v>
      </c>
      <c r="L240">
        <v>20052000</v>
      </c>
      <c r="M240">
        <v>3888000</v>
      </c>
      <c r="N240">
        <v>47.25</v>
      </c>
      <c r="O240">
        <f t="shared" si="3"/>
        <v>0</v>
      </c>
    </row>
    <row r="241" spans="1:15" hidden="1" x14ac:dyDescent="0.3">
      <c r="A241" t="s">
        <v>14</v>
      </c>
      <c r="B241" s="1">
        <v>43490</v>
      </c>
      <c r="C241" s="1">
        <v>43552</v>
      </c>
      <c r="D241">
        <v>49.1</v>
      </c>
      <c r="E241">
        <v>49.2</v>
      </c>
      <c r="F241">
        <v>47.8</v>
      </c>
      <c r="G241">
        <v>47.8</v>
      </c>
      <c r="H241">
        <v>47.8</v>
      </c>
      <c r="I241">
        <v>47.8</v>
      </c>
      <c r="J241">
        <v>12</v>
      </c>
      <c r="K241">
        <v>70.16</v>
      </c>
      <c r="L241">
        <v>792000</v>
      </c>
      <c r="M241">
        <v>96000</v>
      </c>
      <c r="N241">
        <v>47.25</v>
      </c>
      <c r="O241">
        <f t="shared" si="3"/>
        <v>1</v>
      </c>
    </row>
    <row r="242" spans="1:15" x14ac:dyDescent="0.3">
      <c r="A242" t="s">
        <v>14</v>
      </c>
      <c r="B242" s="1">
        <v>43493</v>
      </c>
      <c r="C242" s="1">
        <v>43496</v>
      </c>
      <c r="D242">
        <v>47</v>
      </c>
      <c r="E242">
        <v>47.1</v>
      </c>
      <c r="F242">
        <v>45.6</v>
      </c>
      <c r="G242">
        <v>46.25</v>
      </c>
      <c r="H242">
        <v>46.45</v>
      </c>
      <c r="I242">
        <v>46.25</v>
      </c>
      <c r="J242">
        <v>3918</v>
      </c>
      <c r="K242">
        <v>21763.02</v>
      </c>
      <c r="L242">
        <v>70524000</v>
      </c>
      <c r="M242">
        <v>-9720000</v>
      </c>
      <c r="N242">
        <v>46.15</v>
      </c>
      <c r="O242">
        <f t="shared" si="3"/>
        <v>2</v>
      </c>
    </row>
    <row r="243" spans="1:15" hidden="1" x14ac:dyDescent="0.3">
      <c r="A243" t="s">
        <v>14</v>
      </c>
      <c r="B243" s="1">
        <v>43493</v>
      </c>
      <c r="C243" s="1">
        <v>43524</v>
      </c>
      <c r="D243">
        <v>47.3</v>
      </c>
      <c r="E243">
        <v>47.3</v>
      </c>
      <c r="F243">
        <v>45.8</v>
      </c>
      <c r="G243">
        <v>46.4</v>
      </c>
      <c r="H243">
        <v>46.45</v>
      </c>
      <c r="I243">
        <v>46.4</v>
      </c>
      <c r="J243">
        <v>1514</v>
      </c>
      <c r="K243">
        <v>8430.2900000000009</v>
      </c>
      <c r="L243">
        <v>27348000</v>
      </c>
      <c r="M243">
        <v>7296000</v>
      </c>
      <c r="N243">
        <v>46.15</v>
      </c>
      <c r="O243">
        <f t="shared" si="3"/>
        <v>0</v>
      </c>
    </row>
    <row r="244" spans="1:15" hidden="1" x14ac:dyDescent="0.3">
      <c r="A244" t="s">
        <v>14</v>
      </c>
      <c r="B244" s="1">
        <v>43493</v>
      </c>
      <c r="C244" s="1">
        <v>43552</v>
      </c>
      <c r="D244">
        <v>46.85</v>
      </c>
      <c r="E244">
        <v>46.9</v>
      </c>
      <c r="F244">
        <v>46</v>
      </c>
      <c r="G244">
        <v>46.7</v>
      </c>
      <c r="H244">
        <v>46.7</v>
      </c>
      <c r="I244">
        <v>46.75</v>
      </c>
      <c r="J244">
        <v>22</v>
      </c>
      <c r="K244">
        <v>122.65</v>
      </c>
      <c r="L244">
        <v>936000</v>
      </c>
      <c r="M244">
        <v>144000</v>
      </c>
      <c r="N244">
        <v>46.15</v>
      </c>
      <c r="O244">
        <f t="shared" si="3"/>
        <v>1</v>
      </c>
    </row>
    <row r="245" spans="1:15" x14ac:dyDescent="0.3">
      <c r="A245" t="s">
        <v>14</v>
      </c>
      <c r="B245" s="1">
        <v>43494</v>
      </c>
      <c r="C245" s="1">
        <v>43496</v>
      </c>
      <c r="D245">
        <v>46.05</v>
      </c>
      <c r="E245">
        <v>46.9</v>
      </c>
      <c r="F245">
        <v>45.6</v>
      </c>
      <c r="G245">
        <v>46.35</v>
      </c>
      <c r="H245">
        <v>46.55</v>
      </c>
      <c r="I245">
        <v>46.35</v>
      </c>
      <c r="J245">
        <v>4225</v>
      </c>
      <c r="K245">
        <v>23505.16</v>
      </c>
      <c r="L245">
        <v>54756000</v>
      </c>
      <c r="M245">
        <v>-15768000</v>
      </c>
      <c r="N245">
        <v>46.2</v>
      </c>
      <c r="O245">
        <f t="shared" si="3"/>
        <v>2</v>
      </c>
    </row>
    <row r="246" spans="1:15" hidden="1" x14ac:dyDescent="0.3">
      <c r="A246" t="s">
        <v>14</v>
      </c>
      <c r="B246" s="1">
        <v>43494</v>
      </c>
      <c r="C246" s="1">
        <v>43524</v>
      </c>
      <c r="D246">
        <v>46.05</v>
      </c>
      <c r="E246">
        <v>46.95</v>
      </c>
      <c r="F246">
        <v>45.75</v>
      </c>
      <c r="G246">
        <v>46.5</v>
      </c>
      <c r="H246">
        <v>46.7</v>
      </c>
      <c r="I246">
        <v>46.5</v>
      </c>
      <c r="J246">
        <v>2515</v>
      </c>
      <c r="K246">
        <v>14024.45</v>
      </c>
      <c r="L246">
        <v>37512000</v>
      </c>
      <c r="M246">
        <v>10164000</v>
      </c>
      <c r="N246">
        <v>46.2</v>
      </c>
      <c r="O246">
        <f t="shared" si="3"/>
        <v>0</v>
      </c>
    </row>
    <row r="247" spans="1:15" hidden="1" x14ac:dyDescent="0.3">
      <c r="A247" t="s">
        <v>14</v>
      </c>
      <c r="B247" s="1">
        <v>43494</v>
      </c>
      <c r="C247" s="1">
        <v>43552</v>
      </c>
      <c r="D247">
        <v>46.35</v>
      </c>
      <c r="E247">
        <v>47.05</v>
      </c>
      <c r="F247">
        <v>46</v>
      </c>
      <c r="G247">
        <v>46.5</v>
      </c>
      <c r="H247">
        <v>46.5</v>
      </c>
      <c r="I247">
        <v>46.5</v>
      </c>
      <c r="J247">
        <v>34</v>
      </c>
      <c r="K247">
        <v>190.29</v>
      </c>
      <c r="L247">
        <v>1140000</v>
      </c>
      <c r="M247">
        <v>204000</v>
      </c>
      <c r="N247">
        <v>46.2</v>
      </c>
      <c r="O247">
        <f t="shared" si="3"/>
        <v>1</v>
      </c>
    </row>
    <row r="248" spans="1:15" x14ac:dyDescent="0.3">
      <c r="A248" t="s">
        <v>14</v>
      </c>
      <c r="B248" s="1">
        <v>43495</v>
      </c>
      <c r="C248" s="1">
        <v>43496</v>
      </c>
      <c r="D248">
        <v>46.75</v>
      </c>
      <c r="E248">
        <v>47.9</v>
      </c>
      <c r="F248">
        <v>46.55</v>
      </c>
      <c r="G248">
        <v>47.4</v>
      </c>
      <c r="H248">
        <v>47.4</v>
      </c>
      <c r="I248">
        <v>47.4</v>
      </c>
      <c r="J248">
        <v>4931</v>
      </c>
      <c r="K248">
        <v>27975.85</v>
      </c>
      <c r="L248">
        <v>38880000</v>
      </c>
      <c r="M248">
        <v>-15876000</v>
      </c>
      <c r="N248">
        <v>47.3</v>
      </c>
      <c r="O248">
        <f t="shared" si="3"/>
        <v>2</v>
      </c>
    </row>
    <row r="249" spans="1:15" hidden="1" x14ac:dyDescent="0.3">
      <c r="A249" t="s">
        <v>14</v>
      </c>
      <c r="B249" s="1">
        <v>43495</v>
      </c>
      <c r="C249" s="1">
        <v>43524</v>
      </c>
      <c r="D249">
        <v>46.65</v>
      </c>
      <c r="E249">
        <v>48.05</v>
      </c>
      <c r="F249">
        <v>46.65</v>
      </c>
      <c r="G249">
        <v>47.6</v>
      </c>
      <c r="H249">
        <v>47.5</v>
      </c>
      <c r="I249">
        <v>47.6</v>
      </c>
      <c r="J249">
        <v>3050</v>
      </c>
      <c r="K249">
        <v>17354.509999999998</v>
      </c>
      <c r="L249">
        <v>51792000</v>
      </c>
      <c r="M249">
        <v>14280000</v>
      </c>
      <c r="N249">
        <v>47.3</v>
      </c>
      <c r="O249">
        <f t="shared" si="3"/>
        <v>0</v>
      </c>
    </row>
    <row r="250" spans="1:15" hidden="1" x14ac:dyDescent="0.3">
      <c r="A250" t="s">
        <v>14</v>
      </c>
      <c r="B250" s="1">
        <v>43495</v>
      </c>
      <c r="C250" s="1">
        <v>43552</v>
      </c>
      <c r="D250">
        <v>46.95</v>
      </c>
      <c r="E250">
        <v>48.15</v>
      </c>
      <c r="F250">
        <v>46.95</v>
      </c>
      <c r="G250">
        <v>47.7</v>
      </c>
      <c r="H250">
        <v>47.7</v>
      </c>
      <c r="I250">
        <v>47.7</v>
      </c>
      <c r="J250">
        <v>29</v>
      </c>
      <c r="K250">
        <v>165.17</v>
      </c>
      <c r="L250">
        <v>1176000</v>
      </c>
      <c r="M250">
        <v>36000</v>
      </c>
      <c r="N250">
        <v>47.3</v>
      </c>
      <c r="O250">
        <f t="shared" si="3"/>
        <v>1</v>
      </c>
    </row>
    <row r="251" spans="1:15" x14ac:dyDescent="0.3">
      <c r="A251" t="s">
        <v>14</v>
      </c>
      <c r="B251" s="1">
        <v>43496</v>
      </c>
      <c r="C251" s="1">
        <v>43496</v>
      </c>
      <c r="D251">
        <v>47.65</v>
      </c>
      <c r="E251">
        <v>48.15</v>
      </c>
      <c r="F251">
        <v>46.7</v>
      </c>
      <c r="G251">
        <v>47</v>
      </c>
      <c r="H251">
        <v>46.95</v>
      </c>
      <c r="I251">
        <v>47</v>
      </c>
      <c r="J251">
        <v>6211</v>
      </c>
      <c r="K251">
        <v>35122.92</v>
      </c>
      <c r="L251">
        <v>11904000</v>
      </c>
      <c r="M251">
        <v>-26976000</v>
      </c>
      <c r="N251">
        <v>47</v>
      </c>
      <c r="O251">
        <f t="shared" si="3"/>
        <v>2</v>
      </c>
    </row>
    <row r="252" spans="1:15" hidden="1" x14ac:dyDescent="0.3">
      <c r="A252" t="s">
        <v>14</v>
      </c>
      <c r="B252" s="1">
        <v>43496</v>
      </c>
      <c r="C252" s="1">
        <v>43524</v>
      </c>
      <c r="D252">
        <v>47.85</v>
      </c>
      <c r="E252">
        <v>48.35</v>
      </c>
      <c r="F252">
        <v>46.9</v>
      </c>
      <c r="G252">
        <v>47.25</v>
      </c>
      <c r="H252">
        <v>47.2</v>
      </c>
      <c r="I252">
        <v>47.25</v>
      </c>
      <c r="J252">
        <v>6268</v>
      </c>
      <c r="K252">
        <v>35594.71</v>
      </c>
      <c r="L252">
        <v>82464000</v>
      </c>
      <c r="M252">
        <v>30672000</v>
      </c>
      <c r="N252">
        <v>47</v>
      </c>
      <c r="O252">
        <f t="shared" si="3"/>
        <v>0</v>
      </c>
    </row>
    <row r="253" spans="1:15" hidden="1" x14ac:dyDescent="0.3">
      <c r="A253" t="s">
        <v>14</v>
      </c>
      <c r="B253" s="1">
        <v>43496</v>
      </c>
      <c r="C253" s="1">
        <v>43552</v>
      </c>
      <c r="D253">
        <v>47.9</v>
      </c>
      <c r="E253">
        <v>47.9</v>
      </c>
      <c r="F253">
        <v>47.1</v>
      </c>
      <c r="G253">
        <v>47.45</v>
      </c>
      <c r="H253">
        <v>47.45</v>
      </c>
      <c r="I253">
        <v>47.45</v>
      </c>
      <c r="J253">
        <v>63</v>
      </c>
      <c r="K253">
        <v>358.93</v>
      </c>
      <c r="L253">
        <v>1644000</v>
      </c>
      <c r="M253">
        <v>468000</v>
      </c>
      <c r="N253">
        <v>47</v>
      </c>
      <c r="O253">
        <f t="shared" si="3"/>
        <v>1</v>
      </c>
    </row>
    <row r="254" spans="1:15" x14ac:dyDescent="0.3">
      <c r="A254" t="s">
        <v>14</v>
      </c>
      <c r="B254" s="1">
        <v>43497</v>
      </c>
      <c r="C254" s="1">
        <v>43524</v>
      </c>
      <c r="D254">
        <v>47.6</v>
      </c>
      <c r="E254">
        <v>48.05</v>
      </c>
      <c r="F254">
        <v>45.9</v>
      </c>
      <c r="G254">
        <v>46.35</v>
      </c>
      <c r="H254">
        <v>46.5</v>
      </c>
      <c r="I254">
        <v>46.35</v>
      </c>
      <c r="J254">
        <v>4256</v>
      </c>
      <c r="K254">
        <v>23877.77</v>
      </c>
      <c r="L254">
        <v>82464000</v>
      </c>
      <c r="M254">
        <v>0</v>
      </c>
      <c r="N254">
        <v>46.25</v>
      </c>
      <c r="O254">
        <f t="shared" si="3"/>
        <v>2</v>
      </c>
    </row>
    <row r="255" spans="1:15" hidden="1" x14ac:dyDescent="0.3">
      <c r="A255" t="s">
        <v>14</v>
      </c>
      <c r="B255" s="1">
        <v>43497</v>
      </c>
      <c r="C255" s="1">
        <v>43552</v>
      </c>
      <c r="D255">
        <v>47.4</v>
      </c>
      <c r="E255">
        <v>48.1</v>
      </c>
      <c r="F255">
        <v>46.15</v>
      </c>
      <c r="G255">
        <v>46.45</v>
      </c>
      <c r="H255">
        <v>46.4</v>
      </c>
      <c r="I255">
        <v>46.45</v>
      </c>
      <c r="J255">
        <v>55</v>
      </c>
      <c r="K255">
        <v>308.64999999999998</v>
      </c>
      <c r="L255">
        <v>1884000</v>
      </c>
      <c r="M255">
        <v>240000</v>
      </c>
      <c r="N255">
        <v>46.25</v>
      </c>
      <c r="O255">
        <f t="shared" si="3"/>
        <v>0</v>
      </c>
    </row>
    <row r="256" spans="1:15" hidden="1" x14ac:dyDescent="0.3">
      <c r="A256" t="s">
        <v>14</v>
      </c>
      <c r="B256" s="1">
        <v>43497</v>
      </c>
      <c r="C256" s="1">
        <v>43580</v>
      </c>
      <c r="D256">
        <v>0</v>
      </c>
      <c r="E256">
        <v>0</v>
      </c>
      <c r="F256">
        <v>0</v>
      </c>
      <c r="G256">
        <v>47.85</v>
      </c>
      <c r="H256">
        <v>0</v>
      </c>
      <c r="I256">
        <v>47.1</v>
      </c>
      <c r="J256">
        <v>0</v>
      </c>
      <c r="K256">
        <v>0</v>
      </c>
      <c r="L256">
        <v>0</v>
      </c>
      <c r="M256">
        <v>0</v>
      </c>
      <c r="N256">
        <v>46.25</v>
      </c>
      <c r="O256">
        <f t="shared" si="3"/>
        <v>1</v>
      </c>
    </row>
    <row r="257" spans="1:15" x14ac:dyDescent="0.3">
      <c r="A257" t="s">
        <v>14</v>
      </c>
      <c r="B257" s="1">
        <v>43500</v>
      </c>
      <c r="C257" s="1">
        <v>43524</v>
      </c>
      <c r="D257">
        <v>46.3</v>
      </c>
      <c r="E257">
        <v>46.3</v>
      </c>
      <c r="F257">
        <v>44.5</v>
      </c>
      <c r="G257">
        <v>45.85</v>
      </c>
      <c r="H257">
        <v>45.55</v>
      </c>
      <c r="I257">
        <v>45.85</v>
      </c>
      <c r="J257">
        <v>3261</v>
      </c>
      <c r="K257">
        <v>17735.11</v>
      </c>
      <c r="L257">
        <v>83340000</v>
      </c>
      <c r="M257">
        <v>876000</v>
      </c>
      <c r="N257">
        <v>45.75</v>
      </c>
      <c r="O257">
        <f t="shared" si="3"/>
        <v>2</v>
      </c>
    </row>
    <row r="258" spans="1:15" hidden="1" x14ac:dyDescent="0.3">
      <c r="A258" t="s">
        <v>14</v>
      </c>
      <c r="B258" s="1">
        <v>43500</v>
      </c>
      <c r="C258" s="1">
        <v>43552</v>
      </c>
      <c r="D258">
        <v>46.3</v>
      </c>
      <c r="E258">
        <v>46.3</v>
      </c>
      <c r="F258">
        <v>44.75</v>
      </c>
      <c r="G258">
        <v>46</v>
      </c>
      <c r="H258">
        <v>45.7</v>
      </c>
      <c r="I258">
        <v>46</v>
      </c>
      <c r="J258">
        <v>73</v>
      </c>
      <c r="K258">
        <v>396.07</v>
      </c>
      <c r="L258">
        <v>2124000</v>
      </c>
      <c r="M258">
        <v>240000</v>
      </c>
      <c r="N258">
        <v>45.75</v>
      </c>
      <c r="O258">
        <f t="shared" si="3"/>
        <v>0</v>
      </c>
    </row>
    <row r="259" spans="1:15" hidden="1" x14ac:dyDescent="0.3">
      <c r="A259" t="s">
        <v>14</v>
      </c>
      <c r="B259" s="1">
        <v>43500</v>
      </c>
      <c r="C259" s="1">
        <v>43580</v>
      </c>
      <c r="D259">
        <v>45.8</v>
      </c>
      <c r="E259">
        <v>46</v>
      </c>
      <c r="F259">
        <v>45</v>
      </c>
      <c r="G259">
        <v>46</v>
      </c>
      <c r="H259">
        <v>46</v>
      </c>
      <c r="I259">
        <v>46</v>
      </c>
      <c r="J259">
        <v>11</v>
      </c>
      <c r="K259">
        <v>59.89</v>
      </c>
      <c r="L259">
        <v>84000</v>
      </c>
      <c r="M259">
        <v>84000</v>
      </c>
      <c r="N259">
        <v>45.75</v>
      </c>
      <c r="O259">
        <f t="shared" ref="O259:O322" si="4">MOD(ROW(),3)</f>
        <v>1</v>
      </c>
    </row>
    <row r="260" spans="1:15" x14ac:dyDescent="0.3">
      <c r="A260" t="s">
        <v>14</v>
      </c>
      <c r="B260" s="1">
        <v>43501</v>
      </c>
      <c r="C260" s="1">
        <v>43524</v>
      </c>
      <c r="D260">
        <v>45.75</v>
      </c>
      <c r="E260">
        <v>46.5</v>
      </c>
      <c r="F260">
        <v>44.8</v>
      </c>
      <c r="G260">
        <v>45.35</v>
      </c>
      <c r="H260">
        <v>45.35</v>
      </c>
      <c r="I260">
        <v>45.35</v>
      </c>
      <c r="J260">
        <v>2604</v>
      </c>
      <c r="K260">
        <v>14277.23</v>
      </c>
      <c r="L260">
        <v>81372000</v>
      </c>
      <c r="M260">
        <v>-1968000</v>
      </c>
      <c r="N260">
        <v>45.35</v>
      </c>
      <c r="O260">
        <f t="shared" si="4"/>
        <v>2</v>
      </c>
    </row>
    <row r="261" spans="1:15" hidden="1" x14ac:dyDescent="0.3">
      <c r="A261" t="s">
        <v>14</v>
      </c>
      <c r="B261" s="1">
        <v>43501</v>
      </c>
      <c r="C261" s="1">
        <v>43552</v>
      </c>
      <c r="D261">
        <v>46</v>
      </c>
      <c r="E261">
        <v>46.45</v>
      </c>
      <c r="F261">
        <v>45</v>
      </c>
      <c r="G261">
        <v>45.25</v>
      </c>
      <c r="H261">
        <v>45.6</v>
      </c>
      <c r="I261">
        <v>45.25</v>
      </c>
      <c r="J261">
        <v>76</v>
      </c>
      <c r="K261">
        <v>415.01</v>
      </c>
      <c r="L261">
        <v>2280000</v>
      </c>
      <c r="M261">
        <v>156000</v>
      </c>
      <c r="N261">
        <v>45.35</v>
      </c>
      <c r="O261">
        <f t="shared" si="4"/>
        <v>0</v>
      </c>
    </row>
    <row r="262" spans="1:15" hidden="1" x14ac:dyDescent="0.3">
      <c r="A262" t="s">
        <v>14</v>
      </c>
      <c r="B262" s="1">
        <v>43501</v>
      </c>
      <c r="C262" s="1">
        <v>43580</v>
      </c>
      <c r="D262">
        <v>45.25</v>
      </c>
      <c r="E262">
        <v>45.25</v>
      </c>
      <c r="F262">
        <v>45.25</v>
      </c>
      <c r="G262">
        <v>45.25</v>
      </c>
      <c r="H262">
        <v>45.25</v>
      </c>
      <c r="I262">
        <v>46.1</v>
      </c>
      <c r="J262">
        <v>1</v>
      </c>
      <c r="K262">
        <v>5.43</v>
      </c>
      <c r="L262">
        <v>84000</v>
      </c>
      <c r="M262">
        <v>0</v>
      </c>
      <c r="N262">
        <v>45.35</v>
      </c>
      <c r="O262">
        <f t="shared" si="4"/>
        <v>1</v>
      </c>
    </row>
    <row r="263" spans="1:15" x14ac:dyDescent="0.3">
      <c r="A263" t="s">
        <v>14</v>
      </c>
      <c r="B263" s="1">
        <v>43502</v>
      </c>
      <c r="C263" s="1">
        <v>43524</v>
      </c>
      <c r="D263">
        <v>45.7</v>
      </c>
      <c r="E263">
        <v>48</v>
      </c>
      <c r="F263">
        <v>44.55</v>
      </c>
      <c r="G263">
        <v>47.6</v>
      </c>
      <c r="H263">
        <v>47.9</v>
      </c>
      <c r="I263">
        <v>47.6</v>
      </c>
      <c r="J263">
        <v>3731</v>
      </c>
      <c r="K263">
        <v>20697.740000000002</v>
      </c>
      <c r="L263">
        <v>77208000</v>
      </c>
      <c r="M263">
        <v>-4164000</v>
      </c>
      <c r="N263">
        <v>47.3</v>
      </c>
      <c r="O263">
        <f t="shared" si="4"/>
        <v>2</v>
      </c>
    </row>
    <row r="264" spans="1:15" hidden="1" x14ac:dyDescent="0.3">
      <c r="A264" t="s">
        <v>14</v>
      </c>
      <c r="B264" s="1">
        <v>43502</v>
      </c>
      <c r="C264" s="1">
        <v>43552</v>
      </c>
      <c r="D264">
        <v>45.65</v>
      </c>
      <c r="E264">
        <v>48.1</v>
      </c>
      <c r="F264">
        <v>44.7</v>
      </c>
      <c r="G264">
        <v>47.75</v>
      </c>
      <c r="H264">
        <v>48</v>
      </c>
      <c r="I264">
        <v>47.75</v>
      </c>
      <c r="J264">
        <v>154</v>
      </c>
      <c r="K264">
        <v>857.87</v>
      </c>
      <c r="L264">
        <v>2460000</v>
      </c>
      <c r="M264">
        <v>180000</v>
      </c>
      <c r="N264">
        <v>47.3</v>
      </c>
      <c r="O264">
        <f t="shared" si="4"/>
        <v>0</v>
      </c>
    </row>
    <row r="265" spans="1:15" hidden="1" x14ac:dyDescent="0.3">
      <c r="A265" t="s">
        <v>14</v>
      </c>
      <c r="B265" s="1">
        <v>43502</v>
      </c>
      <c r="C265" s="1">
        <v>43580</v>
      </c>
      <c r="D265">
        <v>45.4</v>
      </c>
      <c r="E265">
        <v>47.3</v>
      </c>
      <c r="F265">
        <v>45.4</v>
      </c>
      <c r="G265">
        <v>47.3</v>
      </c>
      <c r="H265">
        <v>47.3</v>
      </c>
      <c r="I265">
        <v>47.3</v>
      </c>
      <c r="J265">
        <v>2</v>
      </c>
      <c r="K265">
        <v>11.12</v>
      </c>
      <c r="L265">
        <v>96000</v>
      </c>
      <c r="M265">
        <v>12000</v>
      </c>
      <c r="N265">
        <v>47.3</v>
      </c>
      <c r="O265">
        <f t="shared" si="4"/>
        <v>1</v>
      </c>
    </row>
    <row r="266" spans="1:15" x14ac:dyDescent="0.3">
      <c r="A266" t="s">
        <v>14</v>
      </c>
      <c r="B266" s="1">
        <v>43503</v>
      </c>
      <c r="C266" s="1">
        <v>43524</v>
      </c>
      <c r="D266">
        <v>48.1</v>
      </c>
      <c r="E266">
        <v>49.3</v>
      </c>
      <c r="F266">
        <v>47.15</v>
      </c>
      <c r="G266">
        <v>48.85</v>
      </c>
      <c r="H266">
        <v>49.1</v>
      </c>
      <c r="I266">
        <v>48.85</v>
      </c>
      <c r="J266">
        <v>3553</v>
      </c>
      <c r="K266">
        <v>20517.669999999998</v>
      </c>
      <c r="L266">
        <v>75528000</v>
      </c>
      <c r="M266">
        <v>-1680000</v>
      </c>
      <c r="N266">
        <v>48.65</v>
      </c>
      <c r="O266">
        <f t="shared" si="4"/>
        <v>2</v>
      </c>
    </row>
    <row r="267" spans="1:15" hidden="1" x14ac:dyDescent="0.3">
      <c r="A267" t="s">
        <v>14</v>
      </c>
      <c r="B267" s="1">
        <v>43503</v>
      </c>
      <c r="C267" s="1">
        <v>43552</v>
      </c>
      <c r="D267">
        <v>48.05</v>
      </c>
      <c r="E267">
        <v>49.25</v>
      </c>
      <c r="F267">
        <v>47.35</v>
      </c>
      <c r="G267">
        <v>48.9</v>
      </c>
      <c r="H267">
        <v>49.2</v>
      </c>
      <c r="I267">
        <v>48.9</v>
      </c>
      <c r="J267">
        <v>83</v>
      </c>
      <c r="K267">
        <v>480.67</v>
      </c>
      <c r="L267">
        <v>2628000</v>
      </c>
      <c r="M267">
        <v>168000</v>
      </c>
      <c r="N267">
        <v>48.65</v>
      </c>
      <c r="O267">
        <f t="shared" si="4"/>
        <v>0</v>
      </c>
    </row>
    <row r="268" spans="1:15" hidden="1" x14ac:dyDescent="0.3">
      <c r="A268" t="s">
        <v>14</v>
      </c>
      <c r="B268" s="1">
        <v>43503</v>
      </c>
      <c r="C268" s="1">
        <v>43580</v>
      </c>
      <c r="D268">
        <v>47.9</v>
      </c>
      <c r="E268">
        <v>49</v>
      </c>
      <c r="F268">
        <v>47.9</v>
      </c>
      <c r="G268">
        <v>49</v>
      </c>
      <c r="H268">
        <v>49</v>
      </c>
      <c r="I268">
        <v>49</v>
      </c>
      <c r="J268">
        <v>6</v>
      </c>
      <c r="K268">
        <v>35</v>
      </c>
      <c r="L268">
        <v>84000</v>
      </c>
      <c r="M268">
        <v>-12000</v>
      </c>
      <c r="N268">
        <v>48.65</v>
      </c>
      <c r="O268">
        <f t="shared" si="4"/>
        <v>1</v>
      </c>
    </row>
    <row r="269" spans="1:15" x14ac:dyDescent="0.3">
      <c r="A269" t="s">
        <v>14</v>
      </c>
      <c r="B269" s="1">
        <v>43504</v>
      </c>
      <c r="C269" s="1">
        <v>43524</v>
      </c>
      <c r="D269">
        <v>50.1</v>
      </c>
      <c r="E269">
        <v>50.1</v>
      </c>
      <c r="F269">
        <v>44.4</v>
      </c>
      <c r="G269">
        <v>44.85</v>
      </c>
      <c r="H269">
        <v>44.65</v>
      </c>
      <c r="I269">
        <v>44.85</v>
      </c>
      <c r="J269">
        <v>7744</v>
      </c>
      <c r="K269">
        <v>43354.080000000002</v>
      </c>
      <c r="L269">
        <v>84768000</v>
      </c>
      <c r="M269">
        <v>9240000</v>
      </c>
      <c r="N269">
        <v>44.85</v>
      </c>
      <c r="O269">
        <f t="shared" si="4"/>
        <v>2</v>
      </c>
    </row>
    <row r="270" spans="1:15" hidden="1" x14ac:dyDescent="0.3">
      <c r="A270" t="s">
        <v>14</v>
      </c>
      <c r="B270" s="1">
        <v>43504</v>
      </c>
      <c r="C270" s="1">
        <v>43552</v>
      </c>
      <c r="D270">
        <v>49.4</v>
      </c>
      <c r="E270">
        <v>49.4</v>
      </c>
      <c r="F270">
        <v>44.55</v>
      </c>
      <c r="G270">
        <v>44.9</v>
      </c>
      <c r="H270">
        <v>44.8</v>
      </c>
      <c r="I270">
        <v>44.9</v>
      </c>
      <c r="J270">
        <v>417</v>
      </c>
      <c r="K270">
        <v>2315.48</v>
      </c>
      <c r="L270">
        <v>4668000</v>
      </c>
      <c r="M270">
        <v>2040000</v>
      </c>
      <c r="N270">
        <v>44.85</v>
      </c>
      <c r="O270">
        <f t="shared" si="4"/>
        <v>0</v>
      </c>
    </row>
    <row r="271" spans="1:15" hidden="1" x14ac:dyDescent="0.3">
      <c r="A271" t="s">
        <v>14</v>
      </c>
      <c r="B271" s="1">
        <v>43504</v>
      </c>
      <c r="C271" s="1">
        <v>43580</v>
      </c>
      <c r="D271">
        <v>49.6</v>
      </c>
      <c r="E271">
        <v>49.6</v>
      </c>
      <c r="F271">
        <v>44.95</v>
      </c>
      <c r="G271">
        <v>44.95</v>
      </c>
      <c r="H271">
        <v>44.95</v>
      </c>
      <c r="I271">
        <v>44.95</v>
      </c>
      <c r="J271">
        <v>7</v>
      </c>
      <c r="K271">
        <v>39.15</v>
      </c>
      <c r="L271">
        <v>144000</v>
      </c>
      <c r="M271">
        <v>60000</v>
      </c>
      <c r="N271">
        <v>44.85</v>
      </c>
      <c r="O271">
        <f t="shared" si="4"/>
        <v>1</v>
      </c>
    </row>
    <row r="272" spans="1:15" x14ac:dyDescent="0.3">
      <c r="A272" t="s">
        <v>14</v>
      </c>
      <c r="B272" s="1">
        <v>43507</v>
      </c>
      <c r="C272" s="1">
        <v>43524</v>
      </c>
      <c r="D272">
        <v>44.55</v>
      </c>
      <c r="E272">
        <v>45.5</v>
      </c>
      <c r="F272">
        <v>44.05</v>
      </c>
      <c r="G272">
        <v>45</v>
      </c>
      <c r="H272">
        <v>45.1</v>
      </c>
      <c r="I272">
        <v>45</v>
      </c>
      <c r="J272">
        <v>3938</v>
      </c>
      <c r="K272">
        <v>21194.63</v>
      </c>
      <c r="L272">
        <v>86040000</v>
      </c>
      <c r="M272">
        <v>1272000</v>
      </c>
      <c r="N272">
        <v>44.8</v>
      </c>
      <c r="O272">
        <f t="shared" si="4"/>
        <v>2</v>
      </c>
    </row>
    <row r="273" spans="1:15" hidden="1" x14ac:dyDescent="0.3">
      <c r="A273" t="s">
        <v>14</v>
      </c>
      <c r="B273" s="1">
        <v>43507</v>
      </c>
      <c r="C273" s="1">
        <v>43552</v>
      </c>
      <c r="D273">
        <v>44.75</v>
      </c>
      <c r="E273">
        <v>45.6</v>
      </c>
      <c r="F273">
        <v>44.2</v>
      </c>
      <c r="G273">
        <v>45.15</v>
      </c>
      <c r="H273">
        <v>45.25</v>
      </c>
      <c r="I273">
        <v>45.15</v>
      </c>
      <c r="J273">
        <v>167</v>
      </c>
      <c r="K273">
        <v>897.86</v>
      </c>
      <c r="L273">
        <v>5100000</v>
      </c>
      <c r="M273">
        <v>432000</v>
      </c>
      <c r="N273">
        <v>44.8</v>
      </c>
      <c r="O273">
        <f t="shared" si="4"/>
        <v>0</v>
      </c>
    </row>
    <row r="274" spans="1:15" hidden="1" x14ac:dyDescent="0.3">
      <c r="A274" t="s">
        <v>14</v>
      </c>
      <c r="B274" s="1">
        <v>43507</v>
      </c>
      <c r="C274" s="1">
        <v>43580</v>
      </c>
      <c r="D274">
        <v>44.4</v>
      </c>
      <c r="E274">
        <v>44.4</v>
      </c>
      <c r="F274">
        <v>44.4</v>
      </c>
      <c r="G274">
        <v>44.4</v>
      </c>
      <c r="H274">
        <v>44.4</v>
      </c>
      <c r="I274">
        <v>45.5</v>
      </c>
      <c r="J274">
        <v>2</v>
      </c>
      <c r="K274">
        <v>10.66</v>
      </c>
      <c r="L274">
        <v>144000</v>
      </c>
      <c r="M274">
        <v>0</v>
      </c>
      <c r="N274">
        <v>44.8</v>
      </c>
      <c r="O274">
        <f t="shared" si="4"/>
        <v>1</v>
      </c>
    </row>
    <row r="275" spans="1:15" x14ac:dyDescent="0.3">
      <c r="A275" t="s">
        <v>14</v>
      </c>
      <c r="B275" s="1">
        <v>43508</v>
      </c>
      <c r="C275" s="1">
        <v>43524</v>
      </c>
      <c r="D275">
        <v>45</v>
      </c>
      <c r="E275">
        <v>48.1</v>
      </c>
      <c r="F275">
        <v>44.7</v>
      </c>
      <c r="G275">
        <v>47.45</v>
      </c>
      <c r="H275">
        <v>47.4</v>
      </c>
      <c r="I275">
        <v>47.45</v>
      </c>
      <c r="J275">
        <v>6961</v>
      </c>
      <c r="K275">
        <v>39273.379999999997</v>
      </c>
      <c r="L275">
        <v>80088000</v>
      </c>
      <c r="M275">
        <v>-5952000</v>
      </c>
      <c r="N275">
        <v>47.3</v>
      </c>
      <c r="O275">
        <f t="shared" si="4"/>
        <v>2</v>
      </c>
    </row>
    <row r="276" spans="1:15" hidden="1" x14ac:dyDescent="0.3">
      <c r="A276" t="s">
        <v>14</v>
      </c>
      <c r="B276" s="1">
        <v>43508</v>
      </c>
      <c r="C276" s="1">
        <v>43552</v>
      </c>
      <c r="D276">
        <v>45.5</v>
      </c>
      <c r="E276">
        <v>48.25</v>
      </c>
      <c r="F276">
        <v>44.8</v>
      </c>
      <c r="G276">
        <v>47.6</v>
      </c>
      <c r="H276">
        <v>47.55</v>
      </c>
      <c r="I276">
        <v>47.6</v>
      </c>
      <c r="J276">
        <v>276</v>
      </c>
      <c r="K276">
        <v>1565.88</v>
      </c>
      <c r="L276">
        <v>5100000</v>
      </c>
      <c r="M276">
        <v>0</v>
      </c>
      <c r="N276">
        <v>47.3</v>
      </c>
      <c r="O276">
        <f t="shared" si="4"/>
        <v>0</v>
      </c>
    </row>
    <row r="277" spans="1:15" hidden="1" x14ac:dyDescent="0.3">
      <c r="A277" t="s">
        <v>14</v>
      </c>
      <c r="B277" s="1">
        <v>43508</v>
      </c>
      <c r="C277" s="1">
        <v>43580</v>
      </c>
      <c r="D277">
        <v>47.2</v>
      </c>
      <c r="E277">
        <v>47.2</v>
      </c>
      <c r="F277">
        <v>47.2</v>
      </c>
      <c r="G277">
        <v>47.2</v>
      </c>
      <c r="H277">
        <v>47.2</v>
      </c>
      <c r="I277">
        <v>48</v>
      </c>
      <c r="J277">
        <v>1</v>
      </c>
      <c r="K277">
        <v>5.66</v>
      </c>
      <c r="L277">
        <v>132000</v>
      </c>
      <c r="M277">
        <v>-12000</v>
      </c>
      <c r="N277">
        <v>47.3</v>
      </c>
      <c r="O277">
        <f t="shared" si="4"/>
        <v>1</v>
      </c>
    </row>
    <row r="278" spans="1:15" x14ac:dyDescent="0.3">
      <c r="A278" t="s">
        <v>14</v>
      </c>
      <c r="B278" s="1">
        <v>43509</v>
      </c>
      <c r="C278" s="1">
        <v>43524</v>
      </c>
      <c r="D278">
        <v>47.2</v>
      </c>
      <c r="E278">
        <v>48.5</v>
      </c>
      <c r="F278">
        <v>46</v>
      </c>
      <c r="G278">
        <v>46.25</v>
      </c>
      <c r="H278">
        <v>46.2</v>
      </c>
      <c r="I278">
        <v>46.25</v>
      </c>
      <c r="J278">
        <v>4005</v>
      </c>
      <c r="K278">
        <v>22656.77</v>
      </c>
      <c r="L278">
        <v>79176000</v>
      </c>
      <c r="M278">
        <v>-912000</v>
      </c>
      <c r="N278">
        <v>46</v>
      </c>
      <c r="O278">
        <f t="shared" si="4"/>
        <v>2</v>
      </c>
    </row>
    <row r="279" spans="1:15" hidden="1" x14ac:dyDescent="0.3">
      <c r="A279" t="s">
        <v>14</v>
      </c>
      <c r="B279" s="1">
        <v>43509</v>
      </c>
      <c r="C279" s="1">
        <v>43552</v>
      </c>
      <c r="D279">
        <v>47.8</v>
      </c>
      <c r="E279">
        <v>48.5</v>
      </c>
      <c r="F279">
        <v>46.2</v>
      </c>
      <c r="G279">
        <v>46.3</v>
      </c>
      <c r="H279">
        <v>46.35</v>
      </c>
      <c r="I279">
        <v>46.3</v>
      </c>
      <c r="J279">
        <v>212</v>
      </c>
      <c r="K279">
        <v>1202.3499999999999</v>
      </c>
      <c r="L279">
        <v>5196000</v>
      </c>
      <c r="M279">
        <v>96000</v>
      </c>
      <c r="N279">
        <v>46</v>
      </c>
      <c r="O279">
        <f t="shared" si="4"/>
        <v>0</v>
      </c>
    </row>
    <row r="280" spans="1:15" hidden="1" x14ac:dyDescent="0.3">
      <c r="A280" t="s">
        <v>14</v>
      </c>
      <c r="B280" s="1">
        <v>43509</v>
      </c>
      <c r="C280" s="1">
        <v>43580</v>
      </c>
      <c r="D280">
        <v>46.8</v>
      </c>
      <c r="E280">
        <v>46.8</v>
      </c>
      <c r="F280">
        <v>46.8</v>
      </c>
      <c r="G280">
        <v>46.8</v>
      </c>
      <c r="H280">
        <v>46.8</v>
      </c>
      <c r="I280">
        <v>46.8</v>
      </c>
      <c r="J280">
        <v>1</v>
      </c>
      <c r="K280">
        <v>5.62</v>
      </c>
      <c r="L280">
        <v>144000</v>
      </c>
      <c r="M280">
        <v>12000</v>
      </c>
      <c r="N280">
        <v>46</v>
      </c>
      <c r="O280">
        <f t="shared" si="4"/>
        <v>1</v>
      </c>
    </row>
    <row r="281" spans="1:15" x14ac:dyDescent="0.3">
      <c r="A281" t="s">
        <v>14</v>
      </c>
      <c r="B281" s="1">
        <v>43510</v>
      </c>
      <c r="C281" s="1">
        <v>43524</v>
      </c>
      <c r="D281">
        <v>46.3</v>
      </c>
      <c r="E281">
        <v>46.75</v>
      </c>
      <c r="F281">
        <v>45.25</v>
      </c>
      <c r="G281">
        <v>46.5</v>
      </c>
      <c r="H281">
        <v>46.6</v>
      </c>
      <c r="I281">
        <v>46.5</v>
      </c>
      <c r="J281">
        <v>3413</v>
      </c>
      <c r="K281">
        <v>18857.55</v>
      </c>
      <c r="L281">
        <v>82752000</v>
      </c>
      <c r="M281">
        <v>3576000</v>
      </c>
      <c r="N281">
        <v>46.25</v>
      </c>
      <c r="O281">
        <f t="shared" si="4"/>
        <v>2</v>
      </c>
    </row>
    <row r="282" spans="1:15" hidden="1" x14ac:dyDescent="0.3">
      <c r="A282" t="s">
        <v>14</v>
      </c>
      <c r="B282" s="1">
        <v>43510</v>
      </c>
      <c r="C282" s="1">
        <v>43552</v>
      </c>
      <c r="D282">
        <v>46.05</v>
      </c>
      <c r="E282">
        <v>46.8</v>
      </c>
      <c r="F282">
        <v>45.45</v>
      </c>
      <c r="G282">
        <v>46.55</v>
      </c>
      <c r="H282">
        <v>46.7</v>
      </c>
      <c r="I282">
        <v>46.55</v>
      </c>
      <c r="J282">
        <v>158</v>
      </c>
      <c r="K282">
        <v>874.14</v>
      </c>
      <c r="L282">
        <v>5904000</v>
      </c>
      <c r="M282">
        <v>708000</v>
      </c>
      <c r="N282">
        <v>46.25</v>
      </c>
      <c r="O282">
        <f t="shared" si="4"/>
        <v>0</v>
      </c>
    </row>
    <row r="283" spans="1:15" hidden="1" x14ac:dyDescent="0.3">
      <c r="A283" t="s">
        <v>14</v>
      </c>
      <c r="B283" s="1">
        <v>43510</v>
      </c>
      <c r="C283" s="1">
        <v>43580</v>
      </c>
      <c r="D283">
        <v>46.45</v>
      </c>
      <c r="E283">
        <v>46.45</v>
      </c>
      <c r="F283">
        <v>45.7</v>
      </c>
      <c r="G283">
        <v>46.2</v>
      </c>
      <c r="H283">
        <v>46.2</v>
      </c>
      <c r="I283">
        <v>46.95</v>
      </c>
      <c r="J283">
        <v>4</v>
      </c>
      <c r="K283">
        <v>22.11</v>
      </c>
      <c r="L283">
        <v>144000</v>
      </c>
      <c r="M283">
        <v>0</v>
      </c>
      <c r="N283">
        <v>46.25</v>
      </c>
      <c r="O283">
        <f t="shared" si="4"/>
        <v>1</v>
      </c>
    </row>
    <row r="284" spans="1:15" x14ac:dyDescent="0.3">
      <c r="A284" t="s">
        <v>14</v>
      </c>
      <c r="B284" s="1">
        <v>43511</v>
      </c>
      <c r="C284" s="1">
        <v>43524</v>
      </c>
      <c r="D284">
        <v>46.35</v>
      </c>
      <c r="E284">
        <v>46.4</v>
      </c>
      <c r="F284">
        <v>44.45</v>
      </c>
      <c r="G284">
        <v>45.1</v>
      </c>
      <c r="H284">
        <v>45</v>
      </c>
      <c r="I284">
        <v>45.1</v>
      </c>
      <c r="J284">
        <v>3201</v>
      </c>
      <c r="K284">
        <v>17370.13</v>
      </c>
      <c r="L284">
        <v>83148000</v>
      </c>
      <c r="M284">
        <v>396000</v>
      </c>
      <c r="N284">
        <v>44.9</v>
      </c>
      <c r="O284">
        <f t="shared" si="4"/>
        <v>2</v>
      </c>
    </row>
    <row r="285" spans="1:15" hidden="1" x14ac:dyDescent="0.3">
      <c r="A285" t="s">
        <v>14</v>
      </c>
      <c r="B285" s="1">
        <v>43511</v>
      </c>
      <c r="C285" s="1">
        <v>43552</v>
      </c>
      <c r="D285">
        <v>46.15</v>
      </c>
      <c r="E285">
        <v>46.2</v>
      </c>
      <c r="F285">
        <v>44.65</v>
      </c>
      <c r="G285">
        <v>45.25</v>
      </c>
      <c r="H285">
        <v>45.3</v>
      </c>
      <c r="I285">
        <v>45.25</v>
      </c>
      <c r="J285">
        <v>196</v>
      </c>
      <c r="K285">
        <v>1062.8699999999999</v>
      </c>
      <c r="L285">
        <v>6720000</v>
      </c>
      <c r="M285">
        <v>816000</v>
      </c>
      <c r="N285">
        <v>44.9</v>
      </c>
      <c r="O285">
        <f t="shared" si="4"/>
        <v>0</v>
      </c>
    </row>
    <row r="286" spans="1:15" hidden="1" x14ac:dyDescent="0.3">
      <c r="A286" t="s">
        <v>14</v>
      </c>
      <c r="B286" s="1">
        <v>43511</v>
      </c>
      <c r="C286" s="1">
        <v>43580</v>
      </c>
      <c r="D286">
        <v>45</v>
      </c>
      <c r="E286">
        <v>45</v>
      </c>
      <c r="F286">
        <v>45</v>
      </c>
      <c r="G286">
        <v>45</v>
      </c>
      <c r="H286">
        <v>45</v>
      </c>
      <c r="I286">
        <v>45.55</v>
      </c>
      <c r="J286">
        <v>1</v>
      </c>
      <c r="K286">
        <v>5.4</v>
      </c>
      <c r="L286">
        <v>156000</v>
      </c>
      <c r="M286">
        <v>12000</v>
      </c>
      <c r="N286">
        <v>44.9</v>
      </c>
      <c r="O286">
        <f t="shared" si="4"/>
        <v>1</v>
      </c>
    </row>
    <row r="287" spans="1:15" x14ac:dyDescent="0.3">
      <c r="A287" t="s">
        <v>14</v>
      </c>
      <c r="B287" s="1">
        <v>43514</v>
      </c>
      <c r="C287" s="1">
        <v>43524</v>
      </c>
      <c r="D287">
        <v>45.3</v>
      </c>
      <c r="E287">
        <v>46.4</v>
      </c>
      <c r="F287">
        <v>44.4</v>
      </c>
      <c r="G287">
        <v>44.6</v>
      </c>
      <c r="H287">
        <v>44.5</v>
      </c>
      <c r="I287">
        <v>44.6</v>
      </c>
      <c r="J287">
        <v>3507</v>
      </c>
      <c r="K287">
        <v>19060.41</v>
      </c>
      <c r="L287">
        <v>84948000</v>
      </c>
      <c r="M287">
        <v>1800000</v>
      </c>
      <c r="N287">
        <v>44.45</v>
      </c>
      <c r="O287">
        <f t="shared" si="4"/>
        <v>2</v>
      </c>
    </row>
    <row r="288" spans="1:15" hidden="1" x14ac:dyDescent="0.3">
      <c r="A288" t="s">
        <v>14</v>
      </c>
      <c r="B288" s="1">
        <v>43514</v>
      </c>
      <c r="C288" s="1">
        <v>43552</v>
      </c>
      <c r="D288">
        <v>45.8</v>
      </c>
      <c r="E288">
        <v>46.4</v>
      </c>
      <c r="F288">
        <v>44.6</v>
      </c>
      <c r="G288">
        <v>44.75</v>
      </c>
      <c r="H288">
        <v>44.7</v>
      </c>
      <c r="I288">
        <v>44.75</v>
      </c>
      <c r="J288">
        <v>294</v>
      </c>
      <c r="K288">
        <v>1597.54</v>
      </c>
      <c r="L288">
        <v>7836000</v>
      </c>
      <c r="M288">
        <v>1116000</v>
      </c>
      <c r="N288">
        <v>44.45</v>
      </c>
      <c r="O288">
        <f t="shared" si="4"/>
        <v>0</v>
      </c>
    </row>
    <row r="289" spans="1:15" hidden="1" x14ac:dyDescent="0.3">
      <c r="A289" t="s">
        <v>14</v>
      </c>
      <c r="B289" s="1">
        <v>43514</v>
      </c>
      <c r="C289" s="1">
        <v>43580</v>
      </c>
      <c r="D289">
        <v>46.1</v>
      </c>
      <c r="E289">
        <v>46.4</v>
      </c>
      <c r="F289">
        <v>45.1</v>
      </c>
      <c r="G289">
        <v>45.1</v>
      </c>
      <c r="H289">
        <v>45.1</v>
      </c>
      <c r="I289">
        <v>45.05</v>
      </c>
      <c r="J289">
        <v>5</v>
      </c>
      <c r="K289">
        <v>27.54</v>
      </c>
      <c r="L289">
        <v>192000</v>
      </c>
      <c r="M289">
        <v>36000</v>
      </c>
      <c r="N289">
        <v>44.45</v>
      </c>
      <c r="O289">
        <f t="shared" si="4"/>
        <v>1</v>
      </c>
    </row>
    <row r="290" spans="1:15" x14ac:dyDescent="0.3">
      <c r="A290" t="s">
        <v>14</v>
      </c>
      <c r="B290" s="1">
        <v>43515</v>
      </c>
      <c r="C290" s="1">
        <v>43524</v>
      </c>
      <c r="D290">
        <v>45.4</v>
      </c>
      <c r="E290">
        <v>46.95</v>
      </c>
      <c r="F290">
        <v>44.7</v>
      </c>
      <c r="G290">
        <v>46.3</v>
      </c>
      <c r="H290">
        <v>46.35</v>
      </c>
      <c r="I290">
        <v>46.3</v>
      </c>
      <c r="J290">
        <v>5136</v>
      </c>
      <c r="K290">
        <v>28363.57</v>
      </c>
      <c r="L290">
        <v>82800000</v>
      </c>
      <c r="M290">
        <v>-2148000</v>
      </c>
      <c r="N290">
        <v>46.2</v>
      </c>
      <c r="O290">
        <f t="shared" si="4"/>
        <v>2</v>
      </c>
    </row>
    <row r="291" spans="1:15" hidden="1" x14ac:dyDescent="0.3">
      <c r="A291" t="s">
        <v>14</v>
      </c>
      <c r="B291" s="1">
        <v>43515</v>
      </c>
      <c r="C291" s="1">
        <v>43552</v>
      </c>
      <c r="D291">
        <v>44.9</v>
      </c>
      <c r="E291">
        <v>47</v>
      </c>
      <c r="F291">
        <v>44.85</v>
      </c>
      <c r="G291">
        <v>46.45</v>
      </c>
      <c r="H291">
        <v>46.6</v>
      </c>
      <c r="I291">
        <v>46.45</v>
      </c>
      <c r="J291">
        <v>413</v>
      </c>
      <c r="K291">
        <v>2285.62</v>
      </c>
      <c r="L291">
        <v>8808000</v>
      </c>
      <c r="M291">
        <v>972000</v>
      </c>
      <c r="N291">
        <v>46.2</v>
      </c>
      <c r="O291">
        <f t="shared" si="4"/>
        <v>0</v>
      </c>
    </row>
    <row r="292" spans="1:15" hidden="1" x14ac:dyDescent="0.3">
      <c r="A292" t="s">
        <v>14</v>
      </c>
      <c r="B292" s="1">
        <v>43515</v>
      </c>
      <c r="C292" s="1">
        <v>43580</v>
      </c>
      <c r="D292">
        <v>47.1</v>
      </c>
      <c r="E292">
        <v>47.1</v>
      </c>
      <c r="F292">
        <v>47.1</v>
      </c>
      <c r="G292">
        <v>47.1</v>
      </c>
      <c r="H292">
        <v>47.1</v>
      </c>
      <c r="I292">
        <v>46.85</v>
      </c>
      <c r="J292">
        <v>1</v>
      </c>
      <c r="K292">
        <v>5.65</v>
      </c>
      <c r="L292">
        <v>180000</v>
      </c>
      <c r="M292">
        <v>-12000</v>
      </c>
      <c r="N292">
        <v>46.2</v>
      </c>
      <c r="O292">
        <f t="shared" si="4"/>
        <v>1</v>
      </c>
    </row>
    <row r="293" spans="1:15" x14ac:dyDescent="0.3">
      <c r="A293" t="s">
        <v>14</v>
      </c>
      <c r="B293" s="1">
        <v>43516</v>
      </c>
      <c r="C293" s="1">
        <v>43524</v>
      </c>
      <c r="D293">
        <v>46.65</v>
      </c>
      <c r="E293">
        <v>48.7</v>
      </c>
      <c r="F293">
        <v>46.4</v>
      </c>
      <c r="G293">
        <v>48.15</v>
      </c>
      <c r="H293">
        <v>48.05</v>
      </c>
      <c r="I293">
        <v>48.15</v>
      </c>
      <c r="J293">
        <v>5525</v>
      </c>
      <c r="K293">
        <v>31767.9</v>
      </c>
      <c r="L293">
        <v>83340000</v>
      </c>
      <c r="M293">
        <v>540000</v>
      </c>
      <c r="N293">
        <v>47.9</v>
      </c>
      <c r="O293">
        <f t="shared" si="4"/>
        <v>2</v>
      </c>
    </row>
    <row r="294" spans="1:15" hidden="1" x14ac:dyDescent="0.3">
      <c r="A294" t="s">
        <v>14</v>
      </c>
      <c r="B294" s="1">
        <v>43516</v>
      </c>
      <c r="C294" s="1">
        <v>43552</v>
      </c>
      <c r="D294">
        <v>46.95</v>
      </c>
      <c r="E294">
        <v>48.85</v>
      </c>
      <c r="F294">
        <v>46.65</v>
      </c>
      <c r="G294">
        <v>48.3</v>
      </c>
      <c r="H294">
        <v>48.3</v>
      </c>
      <c r="I294">
        <v>48.3</v>
      </c>
      <c r="J294">
        <v>383</v>
      </c>
      <c r="K294">
        <v>2210.8200000000002</v>
      </c>
      <c r="L294">
        <v>9864000</v>
      </c>
      <c r="M294">
        <v>1056000</v>
      </c>
      <c r="N294">
        <v>47.9</v>
      </c>
      <c r="O294">
        <f t="shared" si="4"/>
        <v>0</v>
      </c>
    </row>
    <row r="295" spans="1:15" hidden="1" x14ac:dyDescent="0.3">
      <c r="A295" t="s">
        <v>14</v>
      </c>
      <c r="B295" s="1">
        <v>43516</v>
      </c>
      <c r="C295" s="1">
        <v>43580</v>
      </c>
      <c r="D295">
        <v>47.8</v>
      </c>
      <c r="E295">
        <v>48.35</v>
      </c>
      <c r="F295">
        <v>47.8</v>
      </c>
      <c r="G295">
        <v>47.85</v>
      </c>
      <c r="H295">
        <v>47.85</v>
      </c>
      <c r="I295">
        <v>48.55</v>
      </c>
      <c r="J295">
        <v>3</v>
      </c>
      <c r="K295">
        <v>17.28</v>
      </c>
      <c r="L295">
        <v>180000</v>
      </c>
      <c r="M295">
        <v>0</v>
      </c>
      <c r="N295">
        <v>47.9</v>
      </c>
      <c r="O295">
        <f t="shared" si="4"/>
        <v>1</v>
      </c>
    </row>
    <row r="296" spans="1:15" x14ac:dyDescent="0.3">
      <c r="A296" t="s">
        <v>14</v>
      </c>
      <c r="B296" s="1">
        <v>43517</v>
      </c>
      <c r="C296" s="1">
        <v>43524</v>
      </c>
      <c r="D296">
        <v>47.8</v>
      </c>
      <c r="E296">
        <v>49.4</v>
      </c>
      <c r="F296">
        <v>47.5</v>
      </c>
      <c r="G296">
        <v>49.2</v>
      </c>
      <c r="H296">
        <v>49.2</v>
      </c>
      <c r="I296">
        <v>49.2</v>
      </c>
      <c r="J296">
        <v>4002</v>
      </c>
      <c r="K296">
        <v>23426.09</v>
      </c>
      <c r="L296">
        <v>81936000</v>
      </c>
      <c r="M296">
        <v>-1404000</v>
      </c>
      <c r="N296">
        <v>49</v>
      </c>
      <c r="O296">
        <f t="shared" si="4"/>
        <v>2</v>
      </c>
    </row>
    <row r="297" spans="1:15" hidden="1" x14ac:dyDescent="0.3">
      <c r="A297" t="s">
        <v>14</v>
      </c>
      <c r="B297" s="1">
        <v>43517</v>
      </c>
      <c r="C297" s="1">
        <v>43552</v>
      </c>
      <c r="D297">
        <v>48</v>
      </c>
      <c r="E297">
        <v>49.55</v>
      </c>
      <c r="F297">
        <v>47.65</v>
      </c>
      <c r="G297">
        <v>49.35</v>
      </c>
      <c r="H297">
        <v>49.4</v>
      </c>
      <c r="I297">
        <v>49.35</v>
      </c>
      <c r="J297">
        <v>424</v>
      </c>
      <c r="K297">
        <v>2491.16</v>
      </c>
      <c r="L297">
        <v>11628000</v>
      </c>
      <c r="M297">
        <v>1764000</v>
      </c>
      <c r="N297">
        <v>49</v>
      </c>
      <c r="O297">
        <f t="shared" si="4"/>
        <v>0</v>
      </c>
    </row>
    <row r="298" spans="1:15" hidden="1" x14ac:dyDescent="0.3">
      <c r="A298" t="s">
        <v>14</v>
      </c>
      <c r="B298" s="1">
        <v>43517</v>
      </c>
      <c r="C298" s="1">
        <v>43580</v>
      </c>
      <c r="D298">
        <v>48.6</v>
      </c>
      <c r="E298">
        <v>49.35</v>
      </c>
      <c r="F298">
        <v>48.55</v>
      </c>
      <c r="G298">
        <v>49.35</v>
      </c>
      <c r="H298">
        <v>49.35</v>
      </c>
      <c r="I298">
        <v>49.65</v>
      </c>
      <c r="J298">
        <v>7</v>
      </c>
      <c r="K298">
        <v>41.14</v>
      </c>
      <c r="L298">
        <v>216000</v>
      </c>
      <c r="M298">
        <v>36000</v>
      </c>
      <c r="N298">
        <v>49</v>
      </c>
      <c r="O298">
        <f t="shared" si="4"/>
        <v>1</v>
      </c>
    </row>
    <row r="299" spans="1:15" x14ac:dyDescent="0.3">
      <c r="A299" t="s">
        <v>14</v>
      </c>
      <c r="B299" s="1">
        <v>43518</v>
      </c>
      <c r="C299" s="1">
        <v>43524</v>
      </c>
      <c r="D299">
        <v>48.7</v>
      </c>
      <c r="E299">
        <v>49.65</v>
      </c>
      <c r="F299">
        <v>48.65</v>
      </c>
      <c r="G299">
        <v>49.5</v>
      </c>
      <c r="H299">
        <v>49.4</v>
      </c>
      <c r="I299">
        <v>49.5</v>
      </c>
      <c r="J299">
        <v>3159</v>
      </c>
      <c r="K299">
        <v>18648.43</v>
      </c>
      <c r="L299">
        <v>80388000</v>
      </c>
      <c r="M299">
        <v>-1548000</v>
      </c>
      <c r="N299">
        <v>49.25</v>
      </c>
      <c r="O299">
        <f t="shared" si="4"/>
        <v>2</v>
      </c>
    </row>
    <row r="300" spans="1:15" hidden="1" x14ac:dyDescent="0.3">
      <c r="A300" t="s">
        <v>14</v>
      </c>
      <c r="B300" s="1">
        <v>43518</v>
      </c>
      <c r="C300" s="1">
        <v>43552</v>
      </c>
      <c r="D300">
        <v>49.1</v>
      </c>
      <c r="E300">
        <v>49.8</v>
      </c>
      <c r="F300">
        <v>48.8</v>
      </c>
      <c r="G300">
        <v>49.65</v>
      </c>
      <c r="H300">
        <v>49.7</v>
      </c>
      <c r="I300">
        <v>49.65</v>
      </c>
      <c r="J300">
        <v>542</v>
      </c>
      <c r="K300">
        <v>3212.38</v>
      </c>
      <c r="L300">
        <v>14844000</v>
      </c>
      <c r="M300">
        <v>3216000</v>
      </c>
      <c r="N300">
        <v>49.25</v>
      </c>
      <c r="O300">
        <f t="shared" si="4"/>
        <v>0</v>
      </c>
    </row>
    <row r="301" spans="1:15" hidden="1" x14ac:dyDescent="0.3">
      <c r="A301" t="s">
        <v>14</v>
      </c>
      <c r="B301" s="1">
        <v>43518</v>
      </c>
      <c r="C301" s="1">
        <v>43580</v>
      </c>
      <c r="D301">
        <v>49.05</v>
      </c>
      <c r="E301">
        <v>49.7</v>
      </c>
      <c r="F301">
        <v>49.05</v>
      </c>
      <c r="G301">
        <v>49.55</v>
      </c>
      <c r="H301">
        <v>49.55</v>
      </c>
      <c r="I301">
        <v>49.9</v>
      </c>
      <c r="J301">
        <v>4</v>
      </c>
      <c r="K301">
        <v>23.71</v>
      </c>
      <c r="L301">
        <v>240000</v>
      </c>
      <c r="M301">
        <v>24000</v>
      </c>
      <c r="N301">
        <v>49.25</v>
      </c>
      <c r="O301">
        <f t="shared" si="4"/>
        <v>1</v>
      </c>
    </row>
    <row r="302" spans="1:15" x14ac:dyDescent="0.3">
      <c r="A302" t="s">
        <v>14</v>
      </c>
      <c r="B302" s="1">
        <v>43521</v>
      </c>
      <c r="C302" s="1">
        <v>43524</v>
      </c>
      <c r="D302">
        <v>50.7</v>
      </c>
      <c r="E302">
        <v>51.15</v>
      </c>
      <c r="F302">
        <v>48.35</v>
      </c>
      <c r="G302">
        <v>48.8</v>
      </c>
      <c r="H302">
        <v>48.8</v>
      </c>
      <c r="I302">
        <v>48.8</v>
      </c>
      <c r="J302">
        <v>5631</v>
      </c>
      <c r="K302">
        <v>33321.370000000003</v>
      </c>
      <c r="L302">
        <v>76260000</v>
      </c>
      <c r="M302">
        <v>-4128000</v>
      </c>
      <c r="N302">
        <v>48.6</v>
      </c>
      <c r="O302">
        <f t="shared" si="4"/>
        <v>2</v>
      </c>
    </row>
    <row r="303" spans="1:15" hidden="1" x14ac:dyDescent="0.3">
      <c r="A303" t="s">
        <v>14</v>
      </c>
      <c r="B303" s="1">
        <v>43521</v>
      </c>
      <c r="C303" s="1">
        <v>43552</v>
      </c>
      <c r="D303">
        <v>50.2</v>
      </c>
      <c r="E303">
        <v>50.75</v>
      </c>
      <c r="F303">
        <v>48.6</v>
      </c>
      <c r="G303">
        <v>49.1</v>
      </c>
      <c r="H303">
        <v>49.05</v>
      </c>
      <c r="I303">
        <v>49.1</v>
      </c>
      <c r="J303">
        <v>2547</v>
      </c>
      <c r="K303">
        <v>15129.02</v>
      </c>
      <c r="L303">
        <v>30756000</v>
      </c>
      <c r="M303">
        <v>15912000</v>
      </c>
      <c r="N303">
        <v>48.6</v>
      </c>
      <c r="O303">
        <f t="shared" si="4"/>
        <v>0</v>
      </c>
    </row>
    <row r="304" spans="1:15" hidden="1" x14ac:dyDescent="0.3">
      <c r="A304" t="s">
        <v>14</v>
      </c>
      <c r="B304" s="1">
        <v>43521</v>
      </c>
      <c r="C304" s="1">
        <v>43580</v>
      </c>
      <c r="D304">
        <v>50.85</v>
      </c>
      <c r="E304">
        <v>50.85</v>
      </c>
      <c r="F304">
        <v>48.95</v>
      </c>
      <c r="G304">
        <v>49.15</v>
      </c>
      <c r="H304">
        <v>49</v>
      </c>
      <c r="I304">
        <v>49.15</v>
      </c>
      <c r="J304">
        <v>12</v>
      </c>
      <c r="K304">
        <v>71.48</v>
      </c>
      <c r="L304">
        <v>336000</v>
      </c>
      <c r="M304">
        <v>96000</v>
      </c>
      <c r="N304">
        <v>48.6</v>
      </c>
      <c r="O304">
        <f t="shared" si="4"/>
        <v>1</v>
      </c>
    </row>
    <row r="305" spans="1:15" x14ac:dyDescent="0.3">
      <c r="A305" t="s">
        <v>14</v>
      </c>
      <c r="B305" s="1">
        <v>43522</v>
      </c>
      <c r="C305" s="1">
        <v>43524</v>
      </c>
      <c r="D305">
        <v>47.65</v>
      </c>
      <c r="E305">
        <v>49.15</v>
      </c>
      <c r="F305">
        <v>46.8</v>
      </c>
      <c r="G305">
        <v>48.7</v>
      </c>
      <c r="H305">
        <v>48.65</v>
      </c>
      <c r="I305">
        <v>48.7</v>
      </c>
      <c r="J305">
        <v>5298</v>
      </c>
      <c r="K305">
        <v>30554.06</v>
      </c>
      <c r="L305">
        <v>62196000</v>
      </c>
      <c r="M305">
        <v>-14064000</v>
      </c>
      <c r="N305">
        <v>48.55</v>
      </c>
      <c r="O305">
        <f t="shared" si="4"/>
        <v>2</v>
      </c>
    </row>
    <row r="306" spans="1:15" hidden="1" x14ac:dyDescent="0.3">
      <c r="A306" t="s">
        <v>14</v>
      </c>
      <c r="B306" s="1">
        <v>43522</v>
      </c>
      <c r="C306" s="1">
        <v>43552</v>
      </c>
      <c r="D306">
        <v>48</v>
      </c>
      <c r="E306">
        <v>49.4</v>
      </c>
      <c r="F306">
        <v>47.05</v>
      </c>
      <c r="G306">
        <v>48.95</v>
      </c>
      <c r="H306">
        <v>48.95</v>
      </c>
      <c r="I306">
        <v>48.95</v>
      </c>
      <c r="J306">
        <v>2949</v>
      </c>
      <c r="K306">
        <v>17043.82</v>
      </c>
      <c r="L306">
        <v>38628000</v>
      </c>
      <c r="M306">
        <v>7872000</v>
      </c>
      <c r="N306">
        <v>48.55</v>
      </c>
      <c r="O306">
        <f t="shared" si="4"/>
        <v>0</v>
      </c>
    </row>
    <row r="307" spans="1:15" hidden="1" x14ac:dyDescent="0.3">
      <c r="A307" t="s">
        <v>14</v>
      </c>
      <c r="B307" s="1">
        <v>43522</v>
      </c>
      <c r="C307" s="1">
        <v>43580</v>
      </c>
      <c r="D307">
        <v>48.3</v>
      </c>
      <c r="E307">
        <v>49.45</v>
      </c>
      <c r="F307">
        <v>47.25</v>
      </c>
      <c r="G307">
        <v>49.45</v>
      </c>
      <c r="H307">
        <v>49.45</v>
      </c>
      <c r="I307">
        <v>49.15</v>
      </c>
      <c r="J307">
        <v>20</v>
      </c>
      <c r="K307">
        <v>116.66</v>
      </c>
      <c r="L307">
        <v>396000</v>
      </c>
      <c r="M307">
        <v>60000</v>
      </c>
      <c r="N307">
        <v>48.55</v>
      </c>
      <c r="O307">
        <f t="shared" si="4"/>
        <v>1</v>
      </c>
    </row>
    <row r="308" spans="1:15" x14ac:dyDescent="0.3">
      <c r="A308" t="s">
        <v>14</v>
      </c>
      <c r="B308" s="1">
        <v>43523</v>
      </c>
      <c r="C308" s="1">
        <v>43524</v>
      </c>
      <c r="D308">
        <v>49</v>
      </c>
      <c r="E308">
        <v>49.85</v>
      </c>
      <c r="F308">
        <v>48.25</v>
      </c>
      <c r="G308">
        <v>48.7</v>
      </c>
      <c r="H308">
        <v>48.5</v>
      </c>
      <c r="I308">
        <v>48.7</v>
      </c>
      <c r="J308">
        <v>7175</v>
      </c>
      <c r="K308">
        <v>42147.33</v>
      </c>
      <c r="L308">
        <v>35484000</v>
      </c>
      <c r="M308">
        <v>-26712000</v>
      </c>
      <c r="N308">
        <v>48.5</v>
      </c>
      <c r="O308">
        <f t="shared" si="4"/>
        <v>2</v>
      </c>
    </row>
    <row r="309" spans="1:15" hidden="1" x14ac:dyDescent="0.3">
      <c r="A309" t="s">
        <v>14</v>
      </c>
      <c r="B309" s="1">
        <v>43523</v>
      </c>
      <c r="C309" s="1">
        <v>43552</v>
      </c>
      <c r="D309">
        <v>49.3</v>
      </c>
      <c r="E309">
        <v>50.1</v>
      </c>
      <c r="F309">
        <v>48.5</v>
      </c>
      <c r="G309">
        <v>48.95</v>
      </c>
      <c r="H309">
        <v>48.85</v>
      </c>
      <c r="I309">
        <v>48.95</v>
      </c>
      <c r="J309">
        <v>5016</v>
      </c>
      <c r="K309">
        <v>29609.65</v>
      </c>
      <c r="L309">
        <v>54744000</v>
      </c>
      <c r="M309">
        <v>16116000</v>
      </c>
      <c r="N309">
        <v>48.5</v>
      </c>
      <c r="O309">
        <f t="shared" si="4"/>
        <v>0</v>
      </c>
    </row>
    <row r="310" spans="1:15" hidden="1" x14ac:dyDescent="0.3">
      <c r="A310" t="s">
        <v>14</v>
      </c>
      <c r="B310" s="1">
        <v>43523</v>
      </c>
      <c r="C310" s="1">
        <v>43580</v>
      </c>
      <c r="D310">
        <v>49.75</v>
      </c>
      <c r="E310">
        <v>50.2</v>
      </c>
      <c r="F310">
        <v>48.8</v>
      </c>
      <c r="G310">
        <v>48.95</v>
      </c>
      <c r="H310">
        <v>48.95</v>
      </c>
      <c r="I310">
        <v>48.95</v>
      </c>
      <c r="J310">
        <v>53</v>
      </c>
      <c r="K310">
        <v>314.39</v>
      </c>
      <c r="L310">
        <v>888000</v>
      </c>
      <c r="M310">
        <v>492000</v>
      </c>
      <c r="N310">
        <v>48.5</v>
      </c>
      <c r="O310">
        <f t="shared" si="4"/>
        <v>1</v>
      </c>
    </row>
    <row r="311" spans="1:15" x14ac:dyDescent="0.3">
      <c r="A311" t="s">
        <v>14</v>
      </c>
      <c r="B311" s="1">
        <v>43524</v>
      </c>
      <c r="C311" s="1">
        <v>43524</v>
      </c>
      <c r="D311">
        <v>48.75</v>
      </c>
      <c r="E311">
        <v>49.05</v>
      </c>
      <c r="F311">
        <v>47.8</v>
      </c>
      <c r="G311">
        <v>48.25</v>
      </c>
      <c r="H311">
        <v>48.25</v>
      </c>
      <c r="I311">
        <v>48.25</v>
      </c>
      <c r="J311">
        <v>4668</v>
      </c>
      <c r="K311">
        <v>27123.07</v>
      </c>
      <c r="L311">
        <v>9420000</v>
      </c>
      <c r="M311">
        <v>-26064000</v>
      </c>
      <c r="N311">
        <v>48.25</v>
      </c>
      <c r="O311">
        <f t="shared" si="4"/>
        <v>2</v>
      </c>
    </row>
    <row r="312" spans="1:15" hidden="1" x14ac:dyDescent="0.3">
      <c r="A312" t="s">
        <v>14</v>
      </c>
      <c r="B312" s="1">
        <v>43524</v>
      </c>
      <c r="C312" s="1">
        <v>43552</v>
      </c>
      <c r="D312">
        <v>49</v>
      </c>
      <c r="E312">
        <v>49.4</v>
      </c>
      <c r="F312">
        <v>48.1</v>
      </c>
      <c r="G312">
        <v>48.65</v>
      </c>
      <c r="H312">
        <v>48.75</v>
      </c>
      <c r="I312">
        <v>48.65</v>
      </c>
      <c r="J312">
        <v>5171</v>
      </c>
      <c r="K312">
        <v>30267.85</v>
      </c>
      <c r="L312">
        <v>77472000</v>
      </c>
      <c r="M312">
        <v>22728000</v>
      </c>
      <c r="N312">
        <v>48.25</v>
      </c>
      <c r="O312">
        <f t="shared" si="4"/>
        <v>0</v>
      </c>
    </row>
    <row r="313" spans="1:15" hidden="1" x14ac:dyDescent="0.3">
      <c r="A313" t="s">
        <v>14</v>
      </c>
      <c r="B313" s="1">
        <v>43524</v>
      </c>
      <c r="C313" s="1">
        <v>43580</v>
      </c>
      <c r="D313">
        <v>49.2</v>
      </c>
      <c r="E313">
        <v>49.45</v>
      </c>
      <c r="F313">
        <v>48.6</v>
      </c>
      <c r="G313">
        <v>49</v>
      </c>
      <c r="H313">
        <v>49.1</v>
      </c>
      <c r="I313">
        <v>49</v>
      </c>
      <c r="J313">
        <v>50</v>
      </c>
      <c r="K313">
        <v>294.67</v>
      </c>
      <c r="L313">
        <v>1284000</v>
      </c>
      <c r="M313">
        <v>396000</v>
      </c>
      <c r="N313">
        <v>48.25</v>
      </c>
      <c r="O313">
        <f t="shared" si="4"/>
        <v>1</v>
      </c>
    </row>
    <row r="314" spans="1:15" x14ac:dyDescent="0.3">
      <c r="A314" t="s">
        <v>14</v>
      </c>
      <c r="B314" s="1">
        <v>43525</v>
      </c>
      <c r="C314" s="1">
        <v>43552</v>
      </c>
      <c r="D314">
        <v>49.25</v>
      </c>
      <c r="E314">
        <v>53.15</v>
      </c>
      <c r="F314">
        <v>49.15</v>
      </c>
      <c r="G314">
        <v>52.65</v>
      </c>
      <c r="H314">
        <v>52.85</v>
      </c>
      <c r="I314">
        <v>52.65</v>
      </c>
      <c r="J314">
        <v>9634</v>
      </c>
      <c r="K314">
        <v>60028.26</v>
      </c>
      <c r="L314">
        <v>78324000</v>
      </c>
      <c r="M314">
        <v>852000</v>
      </c>
      <c r="N314">
        <v>52.35</v>
      </c>
      <c r="O314">
        <f t="shared" si="4"/>
        <v>2</v>
      </c>
    </row>
    <row r="315" spans="1:15" hidden="1" x14ac:dyDescent="0.3">
      <c r="A315" t="s">
        <v>14</v>
      </c>
      <c r="B315" s="1">
        <v>43525</v>
      </c>
      <c r="C315" s="1">
        <v>43580</v>
      </c>
      <c r="D315">
        <v>50.25</v>
      </c>
      <c r="E315">
        <v>53.2</v>
      </c>
      <c r="F315">
        <v>50.25</v>
      </c>
      <c r="G315">
        <v>52.9</v>
      </c>
      <c r="H315">
        <v>53</v>
      </c>
      <c r="I315">
        <v>52.9</v>
      </c>
      <c r="J315">
        <v>110</v>
      </c>
      <c r="K315">
        <v>689.2</v>
      </c>
      <c r="L315">
        <v>1332000</v>
      </c>
      <c r="M315">
        <v>48000</v>
      </c>
      <c r="N315">
        <v>52.35</v>
      </c>
      <c r="O315">
        <f t="shared" si="4"/>
        <v>0</v>
      </c>
    </row>
    <row r="316" spans="1:15" hidden="1" x14ac:dyDescent="0.3">
      <c r="A316" t="s">
        <v>14</v>
      </c>
      <c r="B316" s="1">
        <v>43525</v>
      </c>
      <c r="C316" s="1">
        <v>43615</v>
      </c>
      <c r="D316">
        <v>0</v>
      </c>
      <c r="E316">
        <v>0</v>
      </c>
      <c r="F316">
        <v>0</v>
      </c>
      <c r="G316">
        <v>49.2</v>
      </c>
      <c r="H316">
        <v>0</v>
      </c>
      <c r="I316">
        <v>53.35</v>
      </c>
      <c r="J316">
        <v>0</v>
      </c>
      <c r="K316">
        <v>0</v>
      </c>
      <c r="L316">
        <v>0</v>
      </c>
      <c r="M316">
        <v>0</v>
      </c>
      <c r="N316">
        <v>52.35</v>
      </c>
      <c r="O316">
        <f t="shared" si="4"/>
        <v>1</v>
      </c>
    </row>
    <row r="317" spans="1:15" x14ac:dyDescent="0.3">
      <c r="A317" t="s">
        <v>14</v>
      </c>
      <c r="B317" s="1">
        <v>43529</v>
      </c>
      <c r="C317" s="1">
        <v>43552</v>
      </c>
      <c r="D317">
        <v>52.75</v>
      </c>
      <c r="E317">
        <v>55.45</v>
      </c>
      <c r="F317">
        <v>52.65</v>
      </c>
      <c r="G317">
        <v>55.2</v>
      </c>
      <c r="H317">
        <v>55.1</v>
      </c>
      <c r="I317">
        <v>55.2</v>
      </c>
      <c r="J317">
        <v>5644</v>
      </c>
      <c r="K317">
        <v>36999.49</v>
      </c>
      <c r="L317">
        <v>76692000</v>
      </c>
      <c r="M317">
        <v>-1632000</v>
      </c>
      <c r="N317">
        <v>55.05</v>
      </c>
      <c r="O317">
        <f t="shared" si="4"/>
        <v>2</v>
      </c>
    </row>
    <row r="318" spans="1:15" hidden="1" x14ac:dyDescent="0.3">
      <c r="A318" t="s">
        <v>14</v>
      </c>
      <c r="B318" s="1">
        <v>43529</v>
      </c>
      <c r="C318" s="1">
        <v>43580</v>
      </c>
      <c r="D318">
        <v>52.95</v>
      </c>
      <c r="E318">
        <v>55.7</v>
      </c>
      <c r="F318">
        <v>52.95</v>
      </c>
      <c r="G318">
        <v>55.45</v>
      </c>
      <c r="H318">
        <v>55.7</v>
      </c>
      <c r="I318">
        <v>55.45</v>
      </c>
      <c r="J318">
        <v>57</v>
      </c>
      <c r="K318">
        <v>375.36</v>
      </c>
      <c r="L318">
        <v>1524000</v>
      </c>
      <c r="M318">
        <v>192000</v>
      </c>
      <c r="N318">
        <v>55.05</v>
      </c>
      <c r="O318">
        <f t="shared" si="4"/>
        <v>0</v>
      </c>
    </row>
    <row r="319" spans="1:15" hidden="1" x14ac:dyDescent="0.3">
      <c r="A319" t="s">
        <v>14</v>
      </c>
      <c r="B319" s="1">
        <v>43529</v>
      </c>
      <c r="C319" s="1">
        <v>43615</v>
      </c>
      <c r="D319">
        <v>0</v>
      </c>
      <c r="E319">
        <v>0</v>
      </c>
      <c r="F319">
        <v>0</v>
      </c>
      <c r="G319">
        <v>49.2</v>
      </c>
      <c r="H319">
        <v>0</v>
      </c>
      <c r="I319">
        <v>56.05</v>
      </c>
      <c r="J319">
        <v>0</v>
      </c>
      <c r="K319">
        <v>0</v>
      </c>
      <c r="L319">
        <v>0</v>
      </c>
      <c r="M319">
        <v>0</v>
      </c>
      <c r="N319">
        <v>55.05</v>
      </c>
      <c r="O319">
        <f t="shared" si="4"/>
        <v>1</v>
      </c>
    </row>
    <row r="320" spans="1:15" x14ac:dyDescent="0.3">
      <c r="A320" t="s">
        <v>14</v>
      </c>
      <c r="B320" s="1">
        <v>43530</v>
      </c>
      <c r="C320" s="1">
        <v>43552</v>
      </c>
      <c r="D320">
        <v>55.5</v>
      </c>
      <c r="E320">
        <v>56.75</v>
      </c>
      <c r="F320">
        <v>55.1</v>
      </c>
      <c r="G320">
        <v>55.65</v>
      </c>
      <c r="H320">
        <v>55.45</v>
      </c>
      <c r="I320">
        <v>55.65</v>
      </c>
      <c r="J320">
        <v>4444</v>
      </c>
      <c r="K320">
        <v>29774.84</v>
      </c>
      <c r="L320">
        <v>74676000</v>
      </c>
      <c r="M320">
        <v>-2016000</v>
      </c>
      <c r="N320">
        <v>55.45</v>
      </c>
      <c r="O320">
        <f t="shared" si="4"/>
        <v>2</v>
      </c>
    </row>
    <row r="321" spans="1:15" hidden="1" x14ac:dyDescent="0.3">
      <c r="A321" t="s">
        <v>14</v>
      </c>
      <c r="B321" s="1">
        <v>43530</v>
      </c>
      <c r="C321" s="1">
        <v>43580</v>
      </c>
      <c r="D321">
        <v>56.25</v>
      </c>
      <c r="E321">
        <v>56.75</v>
      </c>
      <c r="F321">
        <v>55.5</v>
      </c>
      <c r="G321">
        <v>56</v>
      </c>
      <c r="H321">
        <v>56</v>
      </c>
      <c r="I321">
        <v>56</v>
      </c>
      <c r="J321">
        <v>196</v>
      </c>
      <c r="K321">
        <v>1317.68</v>
      </c>
      <c r="L321">
        <v>2700000</v>
      </c>
      <c r="M321">
        <v>1176000</v>
      </c>
      <c r="N321">
        <v>55.45</v>
      </c>
      <c r="O321">
        <f t="shared" si="4"/>
        <v>0</v>
      </c>
    </row>
    <row r="322" spans="1:15" hidden="1" x14ac:dyDescent="0.3">
      <c r="A322" t="s">
        <v>14</v>
      </c>
      <c r="B322" s="1">
        <v>43530</v>
      </c>
      <c r="C322" s="1">
        <v>43615</v>
      </c>
      <c r="D322">
        <v>0</v>
      </c>
      <c r="E322">
        <v>0</v>
      </c>
      <c r="F322">
        <v>0</v>
      </c>
      <c r="G322">
        <v>56.1</v>
      </c>
      <c r="H322">
        <v>0</v>
      </c>
      <c r="I322">
        <v>56.1</v>
      </c>
      <c r="J322">
        <v>60</v>
      </c>
      <c r="K322">
        <v>403.92</v>
      </c>
      <c r="L322">
        <v>720000</v>
      </c>
      <c r="M322">
        <v>720000</v>
      </c>
      <c r="N322">
        <v>55.45</v>
      </c>
      <c r="O322">
        <f t="shared" si="4"/>
        <v>1</v>
      </c>
    </row>
    <row r="323" spans="1:15" x14ac:dyDescent="0.3">
      <c r="A323" t="s">
        <v>14</v>
      </c>
      <c r="B323" s="1">
        <v>43531</v>
      </c>
      <c r="C323" s="1">
        <v>43552</v>
      </c>
      <c r="D323">
        <v>55.8</v>
      </c>
      <c r="E323">
        <v>56.4</v>
      </c>
      <c r="F323">
        <v>54.45</v>
      </c>
      <c r="G323">
        <v>54.75</v>
      </c>
      <c r="H323">
        <v>54.75</v>
      </c>
      <c r="I323">
        <v>54.75</v>
      </c>
      <c r="J323">
        <v>4599</v>
      </c>
      <c r="K323">
        <v>30471.65</v>
      </c>
      <c r="L323">
        <v>73608000</v>
      </c>
      <c r="M323">
        <v>-1068000</v>
      </c>
      <c r="N323">
        <v>54.4</v>
      </c>
      <c r="O323">
        <f t="shared" ref="O323:O386" si="5">MOD(ROW(),3)</f>
        <v>2</v>
      </c>
    </row>
    <row r="324" spans="1:15" hidden="1" x14ac:dyDescent="0.3">
      <c r="A324" t="s">
        <v>14</v>
      </c>
      <c r="B324" s="1">
        <v>43531</v>
      </c>
      <c r="C324" s="1">
        <v>43580</v>
      </c>
      <c r="D324">
        <v>55.95</v>
      </c>
      <c r="E324">
        <v>56.6</v>
      </c>
      <c r="F324">
        <v>54.7</v>
      </c>
      <c r="G324">
        <v>55</v>
      </c>
      <c r="H324">
        <v>54.85</v>
      </c>
      <c r="I324">
        <v>55</v>
      </c>
      <c r="J324">
        <v>102</v>
      </c>
      <c r="K324">
        <v>678.82</v>
      </c>
      <c r="L324">
        <v>2724000</v>
      </c>
      <c r="M324">
        <v>24000</v>
      </c>
      <c r="N324">
        <v>54.4</v>
      </c>
      <c r="O324">
        <f t="shared" si="5"/>
        <v>0</v>
      </c>
    </row>
    <row r="325" spans="1:15" hidden="1" x14ac:dyDescent="0.3">
      <c r="A325" t="s">
        <v>14</v>
      </c>
      <c r="B325" s="1">
        <v>43531</v>
      </c>
      <c r="C325" s="1">
        <v>43615</v>
      </c>
      <c r="D325">
        <v>56</v>
      </c>
      <c r="E325">
        <v>56</v>
      </c>
      <c r="F325">
        <v>56</v>
      </c>
      <c r="G325">
        <v>56</v>
      </c>
      <c r="H325">
        <v>56</v>
      </c>
      <c r="I325">
        <v>55.35</v>
      </c>
      <c r="J325">
        <v>1</v>
      </c>
      <c r="K325">
        <v>6.72</v>
      </c>
      <c r="L325">
        <v>732000</v>
      </c>
      <c r="M325">
        <v>12000</v>
      </c>
      <c r="N325">
        <v>54.4</v>
      </c>
      <c r="O325">
        <f t="shared" si="5"/>
        <v>1</v>
      </c>
    </row>
    <row r="326" spans="1:15" x14ac:dyDescent="0.3">
      <c r="A326" t="s">
        <v>14</v>
      </c>
      <c r="B326" s="1">
        <v>43532</v>
      </c>
      <c r="C326" s="1">
        <v>43552</v>
      </c>
      <c r="D326">
        <v>54.6</v>
      </c>
      <c r="E326">
        <v>54.65</v>
      </c>
      <c r="F326">
        <v>53.35</v>
      </c>
      <c r="G326">
        <v>53.8</v>
      </c>
      <c r="H326">
        <v>53.9</v>
      </c>
      <c r="I326">
        <v>53.8</v>
      </c>
      <c r="J326">
        <v>3082</v>
      </c>
      <c r="K326">
        <v>19946.97</v>
      </c>
      <c r="L326">
        <v>72048000</v>
      </c>
      <c r="M326">
        <v>-1560000</v>
      </c>
      <c r="N326">
        <v>53.5</v>
      </c>
      <c r="O326">
        <f t="shared" si="5"/>
        <v>2</v>
      </c>
    </row>
    <row r="327" spans="1:15" hidden="1" x14ac:dyDescent="0.3">
      <c r="A327" t="s">
        <v>14</v>
      </c>
      <c r="B327" s="1">
        <v>43532</v>
      </c>
      <c r="C327" s="1">
        <v>43580</v>
      </c>
      <c r="D327">
        <v>54.75</v>
      </c>
      <c r="E327">
        <v>54.8</v>
      </c>
      <c r="F327">
        <v>53.7</v>
      </c>
      <c r="G327">
        <v>54.15</v>
      </c>
      <c r="H327">
        <v>54.2</v>
      </c>
      <c r="I327">
        <v>54.15</v>
      </c>
      <c r="J327">
        <v>57</v>
      </c>
      <c r="K327">
        <v>370.34</v>
      </c>
      <c r="L327">
        <v>2844000</v>
      </c>
      <c r="M327">
        <v>120000</v>
      </c>
      <c r="N327">
        <v>53.5</v>
      </c>
      <c r="O327">
        <f t="shared" si="5"/>
        <v>0</v>
      </c>
    </row>
    <row r="328" spans="1:15" hidden="1" x14ac:dyDescent="0.3">
      <c r="A328" t="s">
        <v>14</v>
      </c>
      <c r="B328" s="1">
        <v>43532</v>
      </c>
      <c r="C328" s="1">
        <v>43615</v>
      </c>
      <c r="D328">
        <v>54.8</v>
      </c>
      <c r="E328">
        <v>54.8</v>
      </c>
      <c r="F328">
        <v>54.8</v>
      </c>
      <c r="G328">
        <v>54.8</v>
      </c>
      <c r="H328">
        <v>54.8</v>
      </c>
      <c r="I328">
        <v>54.45</v>
      </c>
      <c r="J328">
        <v>1</v>
      </c>
      <c r="K328">
        <v>6.58</v>
      </c>
      <c r="L328">
        <v>744000</v>
      </c>
      <c r="M328">
        <v>12000</v>
      </c>
      <c r="N328">
        <v>53.5</v>
      </c>
      <c r="O328">
        <f t="shared" si="5"/>
        <v>1</v>
      </c>
    </row>
    <row r="329" spans="1:15" x14ac:dyDescent="0.3">
      <c r="A329" t="s">
        <v>14</v>
      </c>
      <c r="B329" s="1">
        <v>43535</v>
      </c>
      <c r="C329" s="1">
        <v>43552</v>
      </c>
      <c r="D329">
        <v>54.55</v>
      </c>
      <c r="E329">
        <v>55.7</v>
      </c>
      <c r="F329">
        <v>53.95</v>
      </c>
      <c r="G329">
        <v>55.4</v>
      </c>
      <c r="H329">
        <v>55.55</v>
      </c>
      <c r="I329">
        <v>55.4</v>
      </c>
      <c r="J329">
        <v>3138</v>
      </c>
      <c r="K329">
        <v>20702.34</v>
      </c>
      <c r="L329">
        <v>72300000</v>
      </c>
      <c r="M329">
        <v>252000</v>
      </c>
      <c r="N329">
        <v>55.05</v>
      </c>
      <c r="O329">
        <f t="shared" si="5"/>
        <v>2</v>
      </c>
    </row>
    <row r="330" spans="1:15" hidden="1" x14ac:dyDescent="0.3">
      <c r="A330" t="s">
        <v>14</v>
      </c>
      <c r="B330" s="1">
        <v>43535</v>
      </c>
      <c r="C330" s="1">
        <v>43580</v>
      </c>
      <c r="D330">
        <v>55</v>
      </c>
      <c r="E330">
        <v>55.8</v>
      </c>
      <c r="F330">
        <v>54.35</v>
      </c>
      <c r="G330">
        <v>55.6</v>
      </c>
      <c r="H330">
        <v>55.7</v>
      </c>
      <c r="I330">
        <v>55.6</v>
      </c>
      <c r="J330">
        <v>56</v>
      </c>
      <c r="K330">
        <v>370.18</v>
      </c>
      <c r="L330">
        <v>2952000</v>
      </c>
      <c r="M330">
        <v>108000</v>
      </c>
      <c r="N330">
        <v>55.05</v>
      </c>
      <c r="O330">
        <f t="shared" si="5"/>
        <v>0</v>
      </c>
    </row>
    <row r="331" spans="1:15" hidden="1" x14ac:dyDescent="0.3">
      <c r="A331" t="s">
        <v>14</v>
      </c>
      <c r="B331" s="1">
        <v>43535</v>
      </c>
      <c r="C331" s="1">
        <v>43615</v>
      </c>
      <c r="D331">
        <v>54.6</v>
      </c>
      <c r="E331">
        <v>54.6</v>
      </c>
      <c r="F331">
        <v>54.6</v>
      </c>
      <c r="G331">
        <v>54.6</v>
      </c>
      <c r="H331">
        <v>54.6</v>
      </c>
      <c r="I331">
        <v>56</v>
      </c>
      <c r="J331">
        <v>1</v>
      </c>
      <c r="K331">
        <v>6.55</v>
      </c>
      <c r="L331">
        <v>756000</v>
      </c>
      <c r="M331">
        <v>12000</v>
      </c>
      <c r="N331">
        <v>55.05</v>
      </c>
      <c r="O331">
        <f t="shared" si="5"/>
        <v>1</v>
      </c>
    </row>
    <row r="332" spans="1:15" x14ac:dyDescent="0.3">
      <c r="A332" t="s">
        <v>14</v>
      </c>
      <c r="B332" s="1">
        <v>43536</v>
      </c>
      <c r="C332" s="1">
        <v>43552</v>
      </c>
      <c r="D332">
        <v>55.85</v>
      </c>
      <c r="E332">
        <v>56.25</v>
      </c>
      <c r="F332">
        <v>55.05</v>
      </c>
      <c r="G332">
        <v>55.3</v>
      </c>
      <c r="H332">
        <v>55.1</v>
      </c>
      <c r="I332">
        <v>55.3</v>
      </c>
      <c r="J332">
        <v>3297</v>
      </c>
      <c r="K332">
        <v>21993.46</v>
      </c>
      <c r="L332">
        <v>73044000</v>
      </c>
      <c r="M332">
        <v>744000</v>
      </c>
      <c r="N332">
        <v>55</v>
      </c>
      <c r="O332">
        <f t="shared" si="5"/>
        <v>2</v>
      </c>
    </row>
    <row r="333" spans="1:15" hidden="1" x14ac:dyDescent="0.3">
      <c r="A333" t="s">
        <v>14</v>
      </c>
      <c r="B333" s="1">
        <v>43536</v>
      </c>
      <c r="C333" s="1">
        <v>43580</v>
      </c>
      <c r="D333">
        <v>56.25</v>
      </c>
      <c r="E333">
        <v>56.5</v>
      </c>
      <c r="F333">
        <v>55.3</v>
      </c>
      <c r="G333">
        <v>55.55</v>
      </c>
      <c r="H333">
        <v>55.3</v>
      </c>
      <c r="I333">
        <v>55.55</v>
      </c>
      <c r="J333">
        <v>187</v>
      </c>
      <c r="K333">
        <v>1251.8900000000001</v>
      </c>
      <c r="L333">
        <v>3612000</v>
      </c>
      <c r="M333">
        <v>660000</v>
      </c>
      <c r="N333">
        <v>55</v>
      </c>
      <c r="O333">
        <f t="shared" si="5"/>
        <v>0</v>
      </c>
    </row>
    <row r="334" spans="1:15" hidden="1" x14ac:dyDescent="0.3">
      <c r="A334" t="s">
        <v>14</v>
      </c>
      <c r="B334" s="1">
        <v>43536</v>
      </c>
      <c r="C334" s="1">
        <v>43615</v>
      </c>
      <c r="D334">
        <v>56.35</v>
      </c>
      <c r="E334">
        <v>56.35</v>
      </c>
      <c r="F334">
        <v>55.8</v>
      </c>
      <c r="G334">
        <v>55.8</v>
      </c>
      <c r="H334">
        <v>55.8</v>
      </c>
      <c r="I334">
        <v>55.8</v>
      </c>
      <c r="J334">
        <v>2</v>
      </c>
      <c r="K334">
        <v>13.46</v>
      </c>
      <c r="L334">
        <v>768000</v>
      </c>
      <c r="M334">
        <v>12000</v>
      </c>
      <c r="N334">
        <v>55</v>
      </c>
      <c r="O334">
        <f t="shared" si="5"/>
        <v>1</v>
      </c>
    </row>
    <row r="335" spans="1:15" x14ac:dyDescent="0.3">
      <c r="A335" t="s">
        <v>14</v>
      </c>
      <c r="B335" s="1">
        <v>43537</v>
      </c>
      <c r="C335" s="1">
        <v>43552</v>
      </c>
      <c r="D335">
        <v>54.9</v>
      </c>
      <c r="E335">
        <v>54.9</v>
      </c>
      <c r="F335">
        <v>52.4</v>
      </c>
      <c r="G335">
        <v>53</v>
      </c>
      <c r="H335">
        <v>52.85</v>
      </c>
      <c r="I335">
        <v>53</v>
      </c>
      <c r="J335">
        <v>5364</v>
      </c>
      <c r="K335">
        <v>34168.629999999997</v>
      </c>
      <c r="L335">
        <v>74052000</v>
      </c>
      <c r="M335">
        <v>1008000</v>
      </c>
      <c r="N335">
        <v>52.65</v>
      </c>
      <c r="O335">
        <f t="shared" si="5"/>
        <v>2</v>
      </c>
    </row>
    <row r="336" spans="1:15" hidden="1" x14ac:dyDescent="0.3">
      <c r="A336" t="s">
        <v>14</v>
      </c>
      <c r="B336" s="1">
        <v>43537</v>
      </c>
      <c r="C336" s="1">
        <v>43580</v>
      </c>
      <c r="D336">
        <v>54.9</v>
      </c>
      <c r="E336">
        <v>54.9</v>
      </c>
      <c r="F336">
        <v>52.6</v>
      </c>
      <c r="G336">
        <v>53.25</v>
      </c>
      <c r="H336">
        <v>53.3</v>
      </c>
      <c r="I336">
        <v>53.25</v>
      </c>
      <c r="J336">
        <v>747</v>
      </c>
      <c r="K336">
        <v>4751.5</v>
      </c>
      <c r="L336">
        <v>4944000</v>
      </c>
      <c r="M336">
        <v>1332000</v>
      </c>
      <c r="N336">
        <v>52.65</v>
      </c>
      <c r="O336">
        <f t="shared" si="5"/>
        <v>0</v>
      </c>
    </row>
    <row r="337" spans="1:15" hidden="1" x14ac:dyDescent="0.3">
      <c r="A337" t="s">
        <v>14</v>
      </c>
      <c r="B337" s="1">
        <v>43537</v>
      </c>
      <c r="C337" s="1">
        <v>43615</v>
      </c>
      <c r="D337">
        <v>53.8</v>
      </c>
      <c r="E337">
        <v>53.8</v>
      </c>
      <c r="F337">
        <v>53.25</v>
      </c>
      <c r="G337">
        <v>53.4</v>
      </c>
      <c r="H337">
        <v>53.4</v>
      </c>
      <c r="I337">
        <v>53.55</v>
      </c>
      <c r="J337">
        <v>6</v>
      </c>
      <c r="K337">
        <v>38.479999999999997</v>
      </c>
      <c r="L337">
        <v>792000</v>
      </c>
      <c r="M337">
        <v>24000</v>
      </c>
      <c r="N337">
        <v>52.65</v>
      </c>
      <c r="O337">
        <f t="shared" si="5"/>
        <v>1</v>
      </c>
    </row>
    <row r="338" spans="1:15" x14ac:dyDescent="0.3">
      <c r="A338" t="s">
        <v>14</v>
      </c>
      <c r="B338" s="1">
        <v>43538</v>
      </c>
      <c r="C338" s="1">
        <v>43552</v>
      </c>
      <c r="D338">
        <v>53</v>
      </c>
      <c r="E338">
        <v>53.95</v>
      </c>
      <c r="F338">
        <v>51.8</v>
      </c>
      <c r="G338">
        <v>53.05</v>
      </c>
      <c r="H338">
        <v>53.2</v>
      </c>
      <c r="I338">
        <v>53.05</v>
      </c>
      <c r="J338">
        <v>3988</v>
      </c>
      <c r="K338">
        <v>25290.880000000001</v>
      </c>
      <c r="L338">
        <v>75204000</v>
      </c>
      <c r="M338">
        <v>1152000</v>
      </c>
      <c r="N338">
        <v>52.7</v>
      </c>
      <c r="O338">
        <f t="shared" si="5"/>
        <v>2</v>
      </c>
    </row>
    <row r="339" spans="1:15" hidden="1" x14ac:dyDescent="0.3">
      <c r="A339" t="s">
        <v>14</v>
      </c>
      <c r="B339" s="1">
        <v>43538</v>
      </c>
      <c r="C339" s="1">
        <v>43580</v>
      </c>
      <c r="D339">
        <v>53</v>
      </c>
      <c r="E339">
        <v>54.1</v>
      </c>
      <c r="F339">
        <v>52.1</v>
      </c>
      <c r="G339">
        <v>53.3</v>
      </c>
      <c r="H339">
        <v>53.3</v>
      </c>
      <c r="I339">
        <v>53.3</v>
      </c>
      <c r="J339">
        <v>127</v>
      </c>
      <c r="K339">
        <v>809.52</v>
      </c>
      <c r="L339">
        <v>5412000</v>
      </c>
      <c r="M339">
        <v>468000</v>
      </c>
      <c r="N339">
        <v>52.7</v>
      </c>
      <c r="O339">
        <f t="shared" si="5"/>
        <v>0</v>
      </c>
    </row>
    <row r="340" spans="1:15" hidden="1" x14ac:dyDescent="0.3">
      <c r="A340" t="s">
        <v>14</v>
      </c>
      <c r="B340" s="1">
        <v>43538</v>
      </c>
      <c r="C340" s="1">
        <v>43615</v>
      </c>
      <c r="D340">
        <v>53</v>
      </c>
      <c r="E340">
        <v>53.65</v>
      </c>
      <c r="F340">
        <v>52.9</v>
      </c>
      <c r="G340">
        <v>53.6</v>
      </c>
      <c r="H340">
        <v>53.65</v>
      </c>
      <c r="I340">
        <v>53.6</v>
      </c>
      <c r="J340">
        <v>65</v>
      </c>
      <c r="K340">
        <v>413.38</v>
      </c>
      <c r="L340">
        <v>744000</v>
      </c>
      <c r="M340">
        <v>-48000</v>
      </c>
      <c r="N340">
        <v>52.7</v>
      </c>
      <c r="O340">
        <f t="shared" si="5"/>
        <v>1</v>
      </c>
    </row>
    <row r="341" spans="1:15" x14ac:dyDescent="0.3">
      <c r="A341" t="s">
        <v>14</v>
      </c>
      <c r="B341" s="1">
        <v>43539</v>
      </c>
      <c r="C341" s="1">
        <v>43552</v>
      </c>
      <c r="D341">
        <v>53.45</v>
      </c>
      <c r="E341">
        <v>53.65</v>
      </c>
      <c r="F341">
        <v>51.3</v>
      </c>
      <c r="G341">
        <v>51.85</v>
      </c>
      <c r="H341">
        <v>51.8</v>
      </c>
      <c r="I341">
        <v>51.85</v>
      </c>
      <c r="J341">
        <v>4731</v>
      </c>
      <c r="K341">
        <v>29654.32</v>
      </c>
      <c r="L341">
        <v>82356000</v>
      </c>
      <c r="M341">
        <v>7152000</v>
      </c>
      <c r="N341">
        <v>51.55</v>
      </c>
      <c r="O341">
        <f t="shared" si="5"/>
        <v>2</v>
      </c>
    </row>
    <row r="342" spans="1:15" hidden="1" x14ac:dyDescent="0.3">
      <c r="A342" t="s">
        <v>14</v>
      </c>
      <c r="B342" s="1">
        <v>43539</v>
      </c>
      <c r="C342" s="1">
        <v>43580</v>
      </c>
      <c r="D342">
        <v>53.6</v>
      </c>
      <c r="E342">
        <v>53.75</v>
      </c>
      <c r="F342">
        <v>51.7</v>
      </c>
      <c r="G342">
        <v>52.2</v>
      </c>
      <c r="H342">
        <v>52.2</v>
      </c>
      <c r="I342">
        <v>52.2</v>
      </c>
      <c r="J342">
        <v>232</v>
      </c>
      <c r="K342">
        <v>1463.59</v>
      </c>
      <c r="L342">
        <v>6768000</v>
      </c>
      <c r="M342">
        <v>1356000</v>
      </c>
      <c r="N342">
        <v>51.55</v>
      </c>
      <c r="O342">
        <f t="shared" si="5"/>
        <v>0</v>
      </c>
    </row>
    <row r="343" spans="1:15" hidden="1" x14ac:dyDescent="0.3">
      <c r="A343" t="s">
        <v>14</v>
      </c>
      <c r="B343" s="1">
        <v>43539</v>
      </c>
      <c r="C343" s="1">
        <v>43615</v>
      </c>
      <c r="D343">
        <v>53.25</v>
      </c>
      <c r="E343">
        <v>53.25</v>
      </c>
      <c r="F343">
        <v>52.2</v>
      </c>
      <c r="G343">
        <v>52.2</v>
      </c>
      <c r="H343">
        <v>52.2</v>
      </c>
      <c r="I343">
        <v>52.4</v>
      </c>
      <c r="J343">
        <v>73</v>
      </c>
      <c r="K343">
        <v>464.46</v>
      </c>
      <c r="L343">
        <v>852000</v>
      </c>
      <c r="M343">
        <v>108000</v>
      </c>
      <c r="N343">
        <v>51.55</v>
      </c>
      <c r="O343">
        <f t="shared" si="5"/>
        <v>1</v>
      </c>
    </row>
    <row r="344" spans="1:15" x14ac:dyDescent="0.3">
      <c r="A344" t="s">
        <v>14</v>
      </c>
      <c r="B344" s="1">
        <v>43542</v>
      </c>
      <c r="C344" s="1">
        <v>43552</v>
      </c>
      <c r="D344">
        <v>52.3</v>
      </c>
      <c r="E344">
        <v>54.6</v>
      </c>
      <c r="F344">
        <v>51.35</v>
      </c>
      <c r="G344">
        <v>53.9</v>
      </c>
      <c r="H344">
        <v>54.3</v>
      </c>
      <c r="I344">
        <v>53.9</v>
      </c>
      <c r="J344">
        <v>6015</v>
      </c>
      <c r="K344">
        <v>38124.69</v>
      </c>
      <c r="L344">
        <v>87024000</v>
      </c>
      <c r="M344">
        <v>4668000</v>
      </c>
      <c r="N344">
        <v>53.5</v>
      </c>
      <c r="O344">
        <f t="shared" si="5"/>
        <v>2</v>
      </c>
    </row>
    <row r="345" spans="1:15" hidden="1" x14ac:dyDescent="0.3">
      <c r="A345" t="s">
        <v>14</v>
      </c>
      <c r="B345" s="1">
        <v>43542</v>
      </c>
      <c r="C345" s="1">
        <v>43580</v>
      </c>
      <c r="D345">
        <v>52.55</v>
      </c>
      <c r="E345">
        <v>54.8</v>
      </c>
      <c r="F345">
        <v>51.7</v>
      </c>
      <c r="G345">
        <v>54.15</v>
      </c>
      <c r="H345">
        <v>54.5</v>
      </c>
      <c r="I345">
        <v>54.15</v>
      </c>
      <c r="J345">
        <v>628</v>
      </c>
      <c r="K345">
        <v>3984.68</v>
      </c>
      <c r="L345">
        <v>7200000</v>
      </c>
      <c r="M345">
        <v>432000</v>
      </c>
      <c r="N345">
        <v>53.5</v>
      </c>
      <c r="O345">
        <f t="shared" si="5"/>
        <v>0</v>
      </c>
    </row>
    <row r="346" spans="1:15" hidden="1" x14ac:dyDescent="0.3">
      <c r="A346" t="s">
        <v>14</v>
      </c>
      <c r="B346" s="1">
        <v>43542</v>
      </c>
      <c r="C346" s="1">
        <v>43615</v>
      </c>
      <c r="D346">
        <v>52.7</v>
      </c>
      <c r="E346">
        <v>55</v>
      </c>
      <c r="F346">
        <v>52.7</v>
      </c>
      <c r="G346">
        <v>54.75</v>
      </c>
      <c r="H346">
        <v>55</v>
      </c>
      <c r="I346">
        <v>54.75</v>
      </c>
      <c r="J346">
        <v>9</v>
      </c>
      <c r="K346">
        <v>57.99</v>
      </c>
      <c r="L346">
        <v>852000</v>
      </c>
      <c r="M346">
        <v>0</v>
      </c>
      <c r="N346">
        <v>53.5</v>
      </c>
      <c r="O346">
        <f t="shared" si="5"/>
        <v>1</v>
      </c>
    </row>
    <row r="347" spans="1:15" x14ac:dyDescent="0.3">
      <c r="A347" t="s">
        <v>14</v>
      </c>
      <c r="B347" s="1">
        <v>43543</v>
      </c>
      <c r="C347" s="1">
        <v>43552</v>
      </c>
      <c r="D347">
        <v>53.2</v>
      </c>
      <c r="E347">
        <v>55.3</v>
      </c>
      <c r="F347">
        <v>53.2</v>
      </c>
      <c r="G347">
        <v>53.9</v>
      </c>
      <c r="H347">
        <v>53.95</v>
      </c>
      <c r="I347">
        <v>53.9</v>
      </c>
      <c r="J347">
        <v>4222</v>
      </c>
      <c r="K347">
        <v>27529.27</v>
      </c>
      <c r="L347">
        <v>89460000</v>
      </c>
      <c r="M347">
        <v>2436000</v>
      </c>
      <c r="N347">
        <v>53.6</v>
      </c>
      <c r="O347">
        <f t="shared" si="5"/>
        <v>2</v>
      </c>
    </row>
    <row r="348" spans="1:15" hidden="1" x14ac:dyDescent="0.3">
      <c r="A348" t="s">
        <v>14</v>
      </c>
      <c r="B348" s="1">
        <v>43543</v>
      </c>
      <c r="C348" s="1">
        <v>43580</v>
      </c>
      <c r="D348">
        <v>54.5</v>
      </c>
      <c r="E348">
        <v>55.55</v>
      </c>
      <c r="F348">
        <v>53.75</v>
      </c>
      <c r="G348">
        <v>54.25</v>
      </c>
      <c r="H348">
        <v>54.25</v>
      </c>
      <c r="I348">
        <v>54.25</v>
      </c>
      <c r="J348">
        <v>389</v>
      </c>
      <c r="K348">
        <v>2553.0700000000002</v>
      </c>
      <c r="L348">
        <v>8340000</v>
      </c>
      <c r="M348">
        <v>1140000</v>
      </c>
      <c r="N348">
        <v>53.6</v>
      </c>
      <c r="O348">
        <f t="shared" si="5"/>
        <v>0</v>
      </c>
    </row>
    <row r="349" spans="1:15" hidden="1" x14ac:dyDescent="0.3">
      <c r="A349" t="s">
        <v>14</v>
      </c>
      <c r="B349" s="1">
        <v>43543</v>
      </c>
      <c r="C349" s="1">
        <v>43615</v>
      </c>
      <c r="D349">
        <v>54.9</v>
      </c>
      <c r="E349">
        <v>55.35</v>
      </c>
      <c r="F349">
        <v>54.6</v>
      </c>
      <c r="G349">
        <v>55.35</v>
      </c>
      <c r="H349">
        <v>55.35</v>
      </c>
      <c r="I349">
        <v>54.4</v>
      </c>
      <c r="J349">
        <v>4</v>
      </c>
      <c r="K349">
        <v>26.37</v>
      </c>
      <c r="L349">
        <v>840000</v>
      </c>
      <c r="M349">
        <v>-12000</v>
      </c>
      <c r="N349">
        <v>53.6</v>
      </c>
      <c r="O349">
        <f t="shared" si="5"/>
        <v>1</v>
      </c>
    </row>
    <row r="350" spans="1:15" x14ac:dyDescent="0.3">
      <c r="A350" t="s">
        <v>14</v>
      </c>
      <c r="B350" s="1">
        <v>43544</v>
      </c>
      <c r="C350" s="1">
        <v>43552</v>
      </c>
      <c r="D350">
        <v>53.55</v>
      </c>
      <c r="E350">
        <v>54.1</v>
      </c>
      <c r="F350">
        <v>52.2</v>
      </c>
      <c r="G350">
        <v>53.3</v>
      </c>
      <c r="H350">
        <v>53.05</v>
      </c>
      <c r="I350">
        <v>53.3</v>
      </c>
      <c r="J350">
        <v>4803</v>
      </c>
      <c r="K350">
        <v>30627.11</v>
      </c>
      <c r="L350">
        <v>92796000</v>
      </c>
      <c r="M350">
        <v>3336000</v>
      </c>
      <c r="N350">
        <v>53.05</v>
      </c>
      <c r="O350">
        <f t="shared" si="5"/>
        <v>2</v>
      </c>
    </row>
    <row r="351" spans="1:15" hidden="1" x14ac:dyDescent="0.3">
      <c r="A351" t="s">
        <v>14</v>
      </c>
      <c r="B351" s="1">
        <v>43544</v>
      </c>
      <c r="C351" s="1">
        <v>43580</v>
      </c>
      <c r="D351">
        <v>54.05</v>
      </c>
      <c r="E351">
        <v>54.35</v>
      </c>
      <c r="F351">
        <v>52.5</v>
      </c>
      <c r="G351">
        <v>53.6</v>
      </c>
      <c r="H351">
        <v>53.3</v>
      </c>
      <c r="I351">
        <v>53.6</v>
      </c>
      <c r="J351">
        <v>795</v>
      </c>
      <c r="K351">
        <v>5093.7299999999996</v>
      </c>
      <c r="L351">
        <v>11544000</v>
      </c>
      <c r="M351">
        <v>3204000</v>
      </c>
      <c r="N351">
        <v>53.05</v>
      </c>
      <c r="O351">
        <f t="shared" si="5"/>
        <v>0</v>
      </c>
    </row>
    <row r="352" spans="1:15" hidden="1" x14ac:dyDescent="0.3">
      <c r="A352" t="s">
        <v>14</v>
      </c>
      <c r="B352" s="1">
        <v>43544</v>
      </c>
      <c r="C352" s="1">
        <v>43615</v>
      </c>
      <c r="D352">
        <v>54.1</v>
      </c>
      <c r="E352">
        <v>54.1</v>
      </c>
      <c r="F352">
        <v>52.8</v>
      </c>
      <c r="G352">
        <v>53.65</v>
      </c>
      <c r="H352">
        <v>53.65</v>
      </c>
      <c r="I352">
        <v>53.65</v>
      </c>
      <c r="J352">
        <v>7</v>
      </c>
      <c r="K352">
        <v>44.83</v>
      </c>
      <c r="L352">
        <v>876000</v>
      </c>
      <c r="M352">
        <v>36000</v>
      </c>
      <c r="N352">
        <v>53.05</v>
      </c>
      <c r="O352">
        <f t="shared" si="5"/>
        <v>1</v>
      </c>
    </row>
    <row r="353" spans="1:15" x14ac:dyDescent="0.3">
      <c r="A353" t="s">
        <v>14</v>
      </c>
      <c r="B353" s="1">
        <v>43546</v>
      </c>
      <c r="C353" s="1">
        <v>43552</v>
      </c>
      <c r="D353">
        <v>53.4</v>
      </c>
      <c r="E353">
        <v>54</v>
      </c>
      <c r="F353">
        <v>51.8</v>
      </c>
      <c r="G353">
        <v>52</v>
      </c>
      <c r="H353">
        <v>52</v>
      </c>
      <c r="I353">
        <v>52</v>
      </c>
      <c r="J353">
        <v>4180</v>
      </c>
      <c r="K353">
        <v>26542.15</v>
      </c>
      <c r="L353">
        <v>95628000</v>
      </c>
      <c r="M353">
        <v>2832000</v>
      </c>
      <c r="N353">
        <v>51.8</v>
      </c>
      <c r="O353">
        <f t="shared" si="5"/>
        <v>2</v>
      </c>
    </row>
    <row r="354" spans="1:15" hidden="1" x14ac:dyDescent="0.3">
      <c r="A354" t="s">
        <v>14</v>
      </c>
      <c r="B354" s="1">
        <v>43546</v>
      </c>
      <c r="C354" s="1">
        <v>43580</v>
      </c>
      <c r="D354">
        <v>53.7</v>
      </c>
      <c r="E354">
        <v>54.25</v>
      </c>
      <c r="F354">
        <v>52.15</v>
      </c>
      <c r="G354">
        <v>52.3</v>
      </c>
      <c r="H354">
        <v>52.3</v>
      </c>
      <c r="I354">
        <v>52.3</v>
      </c>
      <c r="J354">
        <v>687</v>
      </c>
      <c r="K354">
        <v>4380.74</v>
      </c>
      <c r="L354">
        <v>15672000</v>
      </c>
      <c r="M354">
        <v>4128000</v>
      </c>
      <c r="N354">
        <v>51.8</v>
      </c>
      <c r="O354">
        <f t="shared" si="5"/>
        <v>0</v>
      </c>
    </row>
    <row r="355" spans="1:15" hidden="1" x14ac:dyDescent="0.3">
      <c r="A355" t="s">
        <v>14</v>
      </c>
      <c r="B355" s="1">
        <v>43546</v>
      </c>
      <c r="C355" s="1">
        <v>43615</v>
      </c>
      <c r="D355">
        <v>53.45</v>
      </c>
      <c r="E355">
        <v>53.95</v>
      </c>
      <c r="F355">
        <v>53.45</v>
      </c>
      <c r="G355">
        <v>53.5</v>
      </c>
      <c r="H355">
        <v>53.5</v>
      </c>
      <c r="I355">
        <v>52.55</v>
      </c>
      <c r="J355">
        <v>4</v>
      </c>
      <c r="K355">
        <v>25.78</v>
      </c>
      <c r="L355">
        <v>900000</v>
      </c>
      <c r="M355">
        <v>24000</v>
      </c>
      <c r="N355">
        <v>51.8</v>
      </c>
      <c r="O355">
        <f t="shared" si="5"/>
        <v>1</v>
      </c>
    </row>
    <row r="356" spans="1:15" x14ac:dyDescent="0.3">
      <c r="A356" t="s">
        <v>14</v>
      </c>
      <c r="B356" s="1">
        <v>43549</v>
      </c>
      <c r="C356" s="1">
        <v>43552</v>
      </c>
      <c r="D356">
        <v>51.55</v>
      </c>
      <c r="E356">
        <v>51.75</v>
      </c>
      <c r="F356">
        <v>49.8</v>
      </c>
      <c r="G356">
        <v>50.1</v>
      </c>
      <c r="H356">
        <v>50.2</v>
      </c>
      <c r="I356">
        <v>50.1</v>
      </c>
      <c r="J356">
        <v>4819</v>
      </c>
      <c r="K356">
        <v>29095.46</v>
      </c>
      <c r="L356">
        <v>95028000</v>
      </c>
      <c r="M356">
        <v>-600000</v>
      </c>
      <c r="N356">
        <v>49.95</v>
      </c>
      <c r="O356">
        <f t="shared" si="5"/>
        <v>2</v>
      </c>
    </row>
    <row r="357" spans="1:15" hidden="1" x14ac:dyDescent="0.3">
      <c r="A357" t="s">
        <v>14</v>
      </c>
      <c r="B357" s="1">
        <v>43549</v>
      </c>
      <c r="C357" s="1">
        <v>43580</v>
      </c>
      <c r="D357">
        <v>51.6</v>
      </c>
      <c r="E357">
        <v>51.65</v>
      </c>
      <c r="F357">
        <v>50.1</v>
      </c>
      <c r="G357">
        <v>50.35</v>
      </c>
      <c r="H357">
        <v>50.35</v>
      </c>
      <c r="I357">
        <v>50.35</v>
      </c>
      <c r="J357">
        <v>1934</v>
      </c>
      <c r="K357">
        <v>11741.68</v>
      </c>
      <c r="L357">
        <v>28188000</v>
      </c>
      <c r="M357">
        <v>12516000</v>
      </c>
      <c r="N357">
        <v>49.95</v>
      </c>
      <c r="O357">
        <f t="shared" si="5"/>
        <v>0</v>
      </c>
    </row>
    <row r="358" spans="1:15" hidden="1" x14ac:dyDescent="0.3">
      <c r="A358" t="s">
        <v>14</v>
      </c>
      <c r="B358" s="1">
        <v>43549</v>
      </c>
      <c r="C358" s="1">
        <v>43615</v>
      </c>
      <c r="D358">
        <v>51.1</v>
      </c>
      <c r="E358">
        <v>51.15</v>
      </c>
      <c r="F358">
        <v>50.4</v>
      </c>
      <c r="G358">
        <v>50.6</v>
      </c>
      <c r="H358">
        <v>50.65</v>
      </c>
      <c r="I358">
        <v>50.6</v>
      </c>
      <c r="J358">
        <v>21</v>
      </c>
      <c r="K358">
        <v>127.93</v>
      </c>
      <c r="L358">
        <v>1152000</v>
      </c>
      <c r="M358">
        <v>252000</v>
      </c>
      <c r="N358">
        <v>49.95</v>
      </c>
      <c r="O358">
        <f t="shared" si="5"/>
        <v>1</v>
      </c>
    </row>
    <row r="359" spans="1:15" x14ac:dyDescent="0.3">
      <c r="A359" t="s">
        <v>14</v>
      </c>
      <c r="B359" s="1">
        <v>43550</v>
      </c>
      <c r="C359" s="1">
        <v>43552</v>
      </c>
      <c r="D359">
        <v>50.5</v>
      </c>
      <c r="E359">
        <v>51</v>
      </c>
      <c r="F359">
        <v>50.2</v>
      </c>
      <c r="G359">
        <v>50.85</v>
      </c>
      <c r="H359">
        <v>50.9</v>
      </c>
      <c r="I359">
        <v>50.85</v>
      </c>
      <c r="J359">
        <v>4234</v>
      </c>
      <c r="K359">
        <v>25636.97</v>
      </c>
      <c r="L359">
        <v>73872000</v>
      </c>
      <c r="M359">
        <v>-21156000</v>
      </c>
      <c r="N359">
        <v>50.65</v>
      </c>
      <c r="O359">
        <f t="shared" si="5"/>
        <v>2</v>
      </c>
    </row>
    <row r="360" spans="1:15" hidden="1" x14ac:dyDescent="0.3">
      <c r="A360" t="s">
        <v>14</v>
      </c>
      <c r="B360" s="1">
        <v>43550</v>
      </c>
      <c r="C360" s="1">
        <v>43580</v>
      </c>
      <c r="D360">
        <v>50.85</v>
      </c>
      <c r="E360">
        <v>51.3</v>
      </c>
      <c r="F360">
        <v>50.5</v>
      </c>
      <c r="G360">
        <v>51.15</v>
      </c>
      <c r="H360">
        <v>51.25</v>
      </c>
      <c r="I360">
        <v>51.15</v>
      </c>
      <c r="J360">
        <v>2712</v>
      </c>
      <c r="K360">
        <v>16511.78</v>
      </c>
      <c r="L360">
        <v>37476000</v>
      </c>
      <c r="M360">
        <v>9288000</v>
      </c>
      <c r="N360">
        <v>50.65</v>
      </c>
      <c r="O360">
        <f t="shared" si="5"/>
        <v>0</v>
      </c>
    </row>
    <row r="361" spans="1:15" hidden="1" x14ac:dyDescent="0.3">
      <c r="A361" t="s">
        <v>14</v>
      </c>
      <c r="B361" s="1">
        <v>43550</v>
      </c>
      <c r="C361" s="1">
        <v>43615</v>
      </c>
      <c r="D361">
        <v>50.85</v>
      </c>
      <c r="E361">
        <v>51.4</v>
      </c>
      <c r="F361">
        <v>50.8</v>
      </c>
      <c r="G361">
        <v>51.35</v>
      </c>
      <c r="H361">
        <v>51.4</v>
      </c>
      <c r="I361">
        <v>51.35</v>
      </c>
      <c r="J361">
        <v>20</v>
      </c>
      <c r="K361">
        <v>122.6</v>
      </c>
      <c r="L361">
        <v>1200000</v>
      </c>
      <c r="M361">
        <v>48000</v>
      </c>
      <c r="N361">
        <v>50.65</v>
      </c>
      <c r="O361">
        <f t="shared" si="5"/>
        <v>1</v>
      </c>
    </row>
    <row r="362" spans="1:15" x14ac:dyDescent="0.3">
      <c r="A362" t="s">
        <v>14</v>
      </c>
      <c r="B362" s="1">
        <v>43551</v>
      </c>
      <c r="C362" s="1">
        <v>43552</v>
      </c>
      <c r="D362">
        <v>51.15</v>
      </c>
      <c r="E362">
        <v>51.95</v>
      </c>
      <c r="F362">
        <v>50.2</v>
      </c>
      <c r="G362">
        <v>50.35</v>
      </c>
      <c r="H362">
        <v>50.4</v>
      </c>
      <c r="I362">
        <v>50.35</v>
      </c>
      <c r="J362">
        <v>6565</v>
      </c>
      <c r="K362">
        <v>40246.46</v>
      </c>
      <c r="L362">
        <v>47628000</v>
      </c>
      <c r="M362">
        <v>-26244000</v>
      </c>
      <c r="N362">
        <v>50.25</v>
      </c>
      <c r="O362">
        <f t="shared" si="5"/>
        <v>2</v>
      </c>
    </row>
    <row r="363" spans="1:15" hidden="1" x14ac:dyDescent="0.3">
      <c r="A363" t="s">
        <v>14</v>
      </c>
      <c r="B363" s="1">
        <v>43551</v>
      </c>
      <c r="C363" s="1">
        <v>43580</v>
      </c>
      <c r="D363">
        <v>51.4</v>
      </c>
      <c r="E363">
        <v>52.3</v>
      </c>
      <c r="F363">
        <v>50.55</v>
      </c>
      <c r="G363">
        <v>50.75</v>
      </c>
      <c r="H363">
        <v>50.65</v>
      </c>
      <c r="I363">
        <v>50.75</v>
      </c>
      <c r="J363">
        <v>4417</v>
      </c>
      <c r="K363">
        <v>27297.85</v>
      </c>
      <c r="L363">
        <v>64548000</v>
      </c>
      <c r="M363">
        <v>27072000</v>
      </c>
      <c r="N363">
        <v>50.25</v>
      </c>
      <c r="O363">
        <f t="shared" si="5"/>
        <v>0</v>
      </c>
    </row>
    <row r="364" spans="1:15" hidden="1" x14ac:dyDescent="0.3">
      <c r="A364" t="s">
        <v>14</v>
      </c>
      <c r="B364" s="1">
        <v>43551</v>
      </c>
      <c r="C364" s="1">
        <v>43615</v>
      </c>
      <c r="D364">
        <v>51.85</v>
      </c>
      <c r="E364">
        <v>52.35</v>
      </c>
      <c r="F364">
        <v>50.95</v>
      </c>
      <c r="G364">
        <v>51.05</v>
      </c>
      <c r="H364">
        <v>50.95</v>
      </c>
      <c r="I364">
        <v>51.05</v>
      </c>
      <c r="J364">
        <v>26</v>
      </c>
      <c r="K364">
        <v>161.08000000000001</v>
      </c>
      <c r="L364">
        <v>1404000</v>
      </c>
      <c r="M364">
        <v>204000</v>
      </c>
      <c r="N364">
        <v>50.25</v>
      </c>
      <c r="O364">
        <f t="shared" si="5"/>
        <v>1</v>
      </c>
    </row>
    <row r="365" spans="1:15" x14ac:dyDescent="0.3">
      <c r="A365" t="s">
        <v>14</v>
      </c>
      <c r="B365" s="1">
        <v>43552</v>
      </c>
      <c r="C365" s="1">
        <v>43552</v>
      </c>
      <c r="D365">
        <v>50.45</v>
      </c>
      <c r="E365">
        <v>50.9</v>
      </c>
      <c r="F365">
        <v>50.15</v>
      </c>
      <c r="G365">
        <v>50.55</v>
      </c>
      <c r="H365">
        <v>50.7</v>
      </c>
      <c r="I365">
        <v>50.7</v>
      </c>
      <c r="J365">
        <v>4795</v>
      </c>
      <c r="K365">
        <v>29055.22</v>
      </c>
      <c r="L365">
        <v>16152000</v>
      </c>
      <c r="M365">
        <v>-31476000</v>
      </c>
      <c r="N365">
        <v>50.7</v>
      </c>
      <c r="O365">
        <f t="shared" si="5"/>
        <v>2</v>
      </c>
    </row>
    <row r="366" spans="1:15" hidden="1" x14ac:dyDescent="0.3">
      <c r="A366" t="s">
        <v>14</v>
      </c>
      <c r="B366" s="1">
        <v>43552</v>
      </c>
      <c r="C366" s="1">
        <v>43580</v>
      </c>
      <c r="D366">
        <v>50.9</v>
      </c>
      <c r="E366">
        <v>51.45</v>
      </c>
      <c r="F366">
        <v>50.5</v>
      </c>
      <c r="G366">
        <v>51.1</v>
      </c>
      <c r="H366">
        <v>51.3</v>
      </c>
      <c r="I366">
        <v>51.1</v>
      </c>
      <c r="J366">
        <v>5118</v>
      </c>
      <c r="K366">
        <v>31271.39</v>
      </c>
      <c r="L366">
        <v>94860000</v>
      </c>
      <c r="M366">
        <v>30312000</v>
      </c>
      <c r="N366">
        <v>50.7</v>
      </c>
      <c r="O366">
        <f t="shared" si="5"/>
        <v>0</v>
      </c>
    </row>
    <row r="367" spans="1:15" hidden="1" x14ac:dyDescent="0.3">
      <c r="A367" t="s">
        <v>14</v>
      </c>
      <c r="B367" s="1">
        <v>43552</v>
      </c>
      <c r="C367" s="1">
        <v>43615</v>
      </c>
      <c r="D367">
        <v>50.95</v>
      </c>
      <c r="E367">
        <v>51.7</v>
      </c>
      <c r="F367">
        <v>50.9</v>
      </c>
      <c r="G367">
        <v>51.3</v>
      </c>
      <c r="H367">
        <v>51.5</v>
      </c>
      <c r="I367">
        <v>51.3</v>
      </c>
      <c r="J367">
        <v>55</v>
      </c>
      <c r="K367">
        <v>338.1</v>
      </c>
      <c r="L367">
        <v>1740000</v>
      </c>
      <c r="M367">
        <v>336000</v>
      </c>
      <c r="N367">
        <v>50.7</v>
      </c>
      <c r="O367">
        <f t="shared" si="5"/>
        <v>1</v>
      </c>
    </row>
    <row r="368" spans="1:15" x14ac:dyDescent="0.3">
      <c r="A368" t="s">
        <v>14</v>
      </c>
      <c r="B368" s="1">
        <v>43553</v>
      </c>
      <c r="C368" s="1">
        <v>43580</v>
      </c>
      <c r="D368">
        <v>51.4</v>
      </c>
      <c r="E368">
        <v>54.9</v>
      </c>
      <c r="F368">
        <v>51.4</v>
      </c>
      <c r="G368">
        <v>54.15</v>
      </c>
      <c r="H368">
        <v>54.2</v>
      </c>
      <c r="I368">
        <v>54.15</v>
      </c>
      <c r="J368">
        <v>7112</v>
      </c>
      <c r="K368">
        <v>45862.28</v>
      </c>
      <c r="L368">
        <v>89616000</v>
      </c>
      <c r="M368">
        <v>-5244000</v>
      </c>
      <c r="N368">
        <v>53.75</v>
      </c>
      <c r="O368">
        <f t="shared" si="5"/>
        <v>2</v>
      </c>
    </row>
    <row r="369" spans="1:15" hidden="1" x14ac:dyDescent="0.3">
      <c r="A369" t="s">
        <v>14</v>
      </c>
      <c r="B369" s="1">
        <v>43553</v>
      </c>
      <c r="C369" s="1">
        <v>43615</v>
      </c>
      <c r="D369">
        <v>52.25</v>
      </c>
      <c r="E369">
        <v>54.95</v>
      </c>
      <c r="F369">
        <v>52.2</v>
      </c>
      <c r="G369">
        <v>54.4</v>
      </c>
      <c r="H369">
        <v>54.4</v>
      </c>
      <c r="I369">
        <v>54.4</v>
      </c>
      <c r="J369">
        <v>86</v>
      </c>
      <c r="K369">
        <v>556.36</v>
      </c>
      <c r="L369">
        <v>1956000</v>
      </c>
      <c r="M369">
        <v>216000</v>
      </c>
      <c r="N369">
        <v>53.75</v>
      </c>
      <c r="O369">
        <f t="shared" si="5"/>
        <v>0</v>
      </c>
    </row>
    <row r="370" spans="1:15" hidden="1" x14ac:dyDescent="0.3">
      <c r="A370" t="s">
        <v>14</v>
      </c>
      <c r="B370" s="1">
        <v>43553</v>
      </c>
      <c r="C370" s="1">
        <v>43643</v>
      </c>
      <c r="D370">
        <v>53.5</v>
      </c>
      <c r="E370">
        <v>53.5</v>
      </c>
      <c r="F370">
        <v>53.5</v>
      </c>
      <c r="G370">
        <v>53.5</v>
      </c>
      <c r="H370">
        <v>53.5</v>
      </c>
      <c r="I370">
        <v>54.8</v>
      </c>
      <c r="J370">
        <v>1</v>
      </c>
      <c r="K370">
        <v>6.42</v>
      </c>
      <c r="L370">
        <v>12000</v>
      </c>
      <c r="M370">
        <v>12000</v>
      </c>
      <c r="N370">
        <v>53.75</v>
      </c>
      <c r="O370">
        <f t="shared" si="5"/>
        <v>1</v>
      </c>
    </row>
    <row r="371" spans="1:15" x14ac:dyDescent="0.3">
      <c r="A371" t="s">
        <v>14</v>
      </c>
      <c r="B371" s="1">
        <v>43556</v>
      </c>
      <c r="C371" s="1">
        <v>43580</v>
      </c>
      <c r="D371">
        <v>55.05</v>
      </c>
      <c r="E371">
        <v>57.1</v>
      </c>
      <c r="F371">
        <v>55.05</v>
      </c>
      <c r="G371">
        <v>55.55</v>
      </c>
      <c r="H371">
        <v>55.55</v>
      </c>
      <c r="I371">
        <v>55.55</v>
      </c>
      <c r="J371">
        <v>6699</v>
      </c>
      <c r="K371">
        <v>45112.52</v>
      </c>
      <c r="L371">
        <v>91716000</v>
      </c>
      <c r="M371">
        <v>2100000</v>
      </c>
      <c r="N371">
        <v>55.05</v>
      </c>
      <c r="O371">
        <f t="shared" si="5"/>
        <v>2</v>
      </c>
    </row>
    <row r="372" spans="1:15" hidden="1" x14ac:dyDescent="0.3">
      <c r="A372" t="s">
        <v>14</v>
      </c>
      <c r="B372" s="1">
        <v>43556</v>
      </c>
      <c r="C372" s="1">
        <v>43615</v>
      </c>
      <c r="D372">
        <v>55.9</v>
      </c>
      <c r="E372">
        <v>57.3</v>
      </c>
      <c r="F372">
        <v>55.6</v>
      </c>
      <c r="G372">
        <v>55.85</v>
      </c>
      <c r="H372">
        <v>55.75</v>
      </c>
      <c r="I372">
        <v>55.85</v>
      </c>
      <c r="J372">
        <v>188</v>
      </c>
      <c r="K372">
        <v>1271.57</v>
      </c>
      <c r="L372">
        <v>1668000</v>
      </c>
      <c r="M372">
        <v>-288000</v>
      </c>
      <c r="N372">
        <v>55.05</v>
      </c>
      <c r="O372">
        <f t="shared" si="5"/>
        <v>0</v>
      </c>
    </row>
    <row r="373" spans="1:15" hidden="1" x14ac:dyDescent="0.3">
      <c r="A373" t="s">
        <v>14</v>
      </c>
      <c r="B373" s="1">
        <v>43556</v>
      </c>
      <c r="C373" s="1">
        <v>43643</v>
      </c>
      <c r="D373">
        <v>56.8</v>
      </c>
      <c r="E373">
        <v>56.8</v>
      </c>
      <c r="F373">
        <v>56.8</v>
      </c>
      <c r="G373">
        <v>56.8</v>
      </c>
      <c r="H373">
        <v>56.8</v>
      </c>
      <c r="I373">
        <v>56.1</v>
      </c>
      <c r="J373">
        <v>2</v>
      </c>
      <c r="K373">
        <v>13.63</v>
      </c>
      <c r="L373">
        <v>36000</v>
      </c>
      <c r="M373">
        <v>24000</v>
      </c>
      <c r="N373">
        <v>55.05</v>
      </c>
      <c r="O373">
        <f t="shared" si="5"/>
        <v>1</v>
      </c>
    </row>
    <row r="374" spans="1:15" x14ac:dyDescent="0.3">
      <c r="A374" t="s">
        <v>14</v>
      </c>
      <c r="B374" s="1">
        <v>43557</v>
      </c>
      <c r="C374" s="1">
        <v>43580</v>
      </c>
      <c r="D374">
        <v>55.7</v>
      </c>
      <c r="E374">
        <v>56.9</v>
      </c>
      <c r="F374">
        <v>54.85</v>
      </c>
      <c r="G374">
        <v>56.55</v>
      </c>
      <c r="H374">
        <v>56.9</v>
      </c>
      <c r="I374">
        <v>56.55</v>
      </c>
      <c r="J374">
        <v>4303</v>
      </c>
      <c r="K374">
        <v>28957.73</v>
      </c>
      <c r="L374">
        <v>90708000</v>
      </c>
      <c r="M374">
        <v>-1008000</v>
      </c>
      <c r="N374">
        <v>56.15</v>
      </c>
      <c r="O374">
        <f t="shared" si="5"/>
        <v>2</v>
      </c>
    </row>
    <row r="375" spans="1:15" hidden="1" x14ac:dyDescent="0.3">
      <c r="A375" t="s">
        <v>14</v>
      </c>
      <c r="B375" s="1">
        <v>43557</v>
      </c>
      <c r="C375" s="1">
        <v>43615</v>
      </c>
      <c r="D375">
        <v>55.35</v>
      </c>
      <c r="E375">
        <v>57.1</v>
      </c>
      <c r="F375">
        <v>55.25</v>
      </c>
      <c r="G375">
        <v>57.05</v>
      </c>
      <c r="H375">
        <v>57.1</v>
      </c>
      <c r="I375">
        <v>57.05</v>
      </c>
      <c r="J375">
        <v>69</v>
      </c>
      <c r="K375">
        <v>467.43</v>
      </c>
      <c r="L375">
        <v>1836000</v>
      </c>
      <c r="M375">
        <v>168000</v>
      </c>
      <c r="N375">
        <v>56.15</v>
      </c>
      <c r="O375">
        <f t="shared" si="5"/>
        <v>0</v>
      </c>
    </row>
    <row r="376" spans="1:15" hidden="1" x14ac:dyDescent="0.3">
      <c r="A376" t="s">
        <v>14</v>
      </c>
      <c r="B376" s="1">
        <v>43557</v>
      </c>
      <c r="C376" s="1">
        <v>43643</v>
      </c>
      <c r="D376">
        <v>0</v>
      </c>
      <c r="E376">
        <v>0</v>
      </c>
      <c r="F376">
        <v>0</v>
      </c>
      <c r="G376">
        <v>56.8</v>
      </c>
      <c r="H376">
        <v>56.8</v>
      </c>
      <c r="I376">
        <v>57.1</v>
      </c>
      <c r="J376">
        <v>0</v>
      </c>
      <c r="K376">
        <v>0</v>
      </c>
      <c r="L376">
        <v>36000</v>
      </c>
      <c r="M376">
        <v>0</v>
      </c>
      <c r="N376">
        <v>56.15</v>
      </c>
      <c r="O376">
        <f t="shared" si="5"/>
        <v>1</v>
      </c>
    </row>
    <row r="377" spans="1:15" x14ac:dyDescent="0.3">
      <c r="A377" t="s">
        <v>14</v>
      </c>
      <c r="B377" s="1">
        <v>43558</v>
      </c>
      <c r="C377" s="1">
        <v>43580</v>
      </c>
      <c r="D377">
        <v>57.25</v>
      </c>
      <c r="E377">
        <v>59.15</v>
      </c>
      <c r="F377">
        <v>57</v>
      </c>
      <c r="G377">
        <v>57.9</v>
      </c>
      <c r="H377">
        <v>57.75</v>
      </c>
      <c r="I377">
        <v>57.9</v>
      </c>
      <c r="J377">
        <v>8571</v>
      </c>
      <c r="K377">
        <v>59845.5</v>
      </c>
      <c r="L377">
        <v>86892000</v>
      </c>
      <c r="M377">
        <v>-3816000</v>
      </c>
      <c r="N377">
        <v>57.55</v>
      </c>
      <c r="O377">
        <f t="shared" si="5"/>
        <v>2</v>
      </c>
    </row>
    <row r="378" spans="1:15" hidden="1" x14ac:dyDescent="0.3">
      <c r="A378" t="s">
        <v>14</v>
      </c>
      <c r="B378" s="1">
        <v>43558</v>
      </c>
      <c r="C378" s="1">
        <v>43615</v>
      </c>
      <c r="D378">
        <v>57.8</v>
      </c>
      <c r="E378">
        <v>59.45</v>
      </c>
      <c r="F378">
        <v>57.55</v>
      </c>
      <c r="G378">
        <v>58.15</v>
      </c>
      <c r="H378">
        <v>58.1</v>
      </c>
      <c r="I378">
        <v>58.15</v>
      </c>
      <c r="J378">
        <v>118</v>
      </c>
      <c r="K378">
        <v>828.79</v>
      </c>
      <c r="L378">
        <v>1956000</v>
      </c>
      <c r="M378">
        <v>120000</v>
      </c>
      <c r="N378">
        <v>57.55</v>
      </c>
      <c r="O378">
        <f t="shared" si="5"/>
        <v>0</v>
      </c>
    </row>
    <row r="379" spans="1:15" hidden="1" x14ac:dyDescent="0.3">
      <c r="A379" t="s">
        <v>14</v>
      </c>
      <c r="B379" s="1">
        <v>43558</v>
      </c>
      <c r="C379" s="1">
        <v>43643</v>
      </c>
      <c r="D379">
        <v>0</v>
      </c>
      <c r="E379">
        <v>0</v>
      </c>
      <c r="F379">
        <v>0</v>
      </c>
      <c r="G379">
        <v>56.8</v>
      </c>
      <c r="H379">
        <v>56.8</v>
      </c>
      <c r="I379">
        <v>58.55</v>
      </c>
      <c r="J379">
        <v>0</v>
      </c>
      <c r="K379">
        <v>0</v>
      </c>
      <c r="L379">
        <v>36000</v>
      </c>
      <c r="M379">
        <v>0</v>
      </c>
      <c r="N379">
        <v>57.55</v>
      </c>
      <c r="O379">
        <f t="shared" si="5"/>
        <v>1</v>
      </c>
    </row>
    <row r="380" spans="1:15" x14ac:dyDescent="0.3">
      <c r="A380" t="s">
        <v>14</v>
      </c>
      <c r="B380" s="1">
        <v>43559</v>
      </c>
      <c r="C380" s="1">
        <v>43580</v>
      </c>
      <c r="D380">
        <v>57.85</v>
      </c>
      <c r="E380">
        <v>58.95</v>
      </c>
      <c r="F380">
        <v>56.35</v>
      </c>
      <c r="G380">
        <v>58.45</v>
      </c>
      <c r="H380">
        <v>58.65</v>
      </c>
      <c r="I380">
        <v>58.45</v>
      </c>
      <c r="J380">
        <v>7243</v>
      </c>
      <c r="K380">
        <v>50122.13</v>
      </c>
      <c r="L380">
        <v>81180000</v>
      </c>
      <c r="M380">
        <v>-5712000</v>
      </c>
      <c r="N380">
        <v>58.15</v>
      </c>
      <c r="O380">
        <f t="shared" si="5"/>
        <v>2</v>
      </c>
    </row>
    <row r="381" spans="1:15" hidden="1" x14ac:dyDescent="0.3">
      <c r="A381" t="s">
        <v>14</v>
      </c>
      <c r="B381" s="1">
        <v>43559</v>
      </c>
      <c r="C381" s="1">
        <v>43615</v>
      </c>
      <c r="D381">
        <v>58.4</v>
      </c>
      <c r="E381">
        <v>59.2</v>
      </c>
      <c r="F381">
        <v>56.75</v>
      </c>
      <c r="G381">
        <v>58.85</v>
      </c>
      <c r="H381">
        <v>59.2</v>
      </c>
      <c r="I381">
        <v>58.85</v>
      </c>
      <c r="J381">
        <v>157</v>
      </c>
      <c r="K381">
        <v>1092.08</v>
      </c>
      <c r="L381">
        <v>2052000</v>
      </c>
      <c r="M381">
        <v>96000</v>
      </c>
      <c r="N381">
        <v>58.15</v>
      </c>
      <c r="O381">
        <f t="shared" si="5"/>
        <v>0</v>
      </c>
    </row>
    <row r="382" spans="1:15" hidden="1" x14ac:dyDescent="0.3">
      <c r="A382" t="s">
        <v>14</v>
      </c>
      <c r="B382" s="1">
        <v>43559</v>
      </c>
      <c r="C382" s="1">
        <v>43643</v>
      </c>
      <c r="D382">
        <v>0</v>
      </c>
      <c r="E382">
        <v>0</v>
      </c>
      <c r="F382">
        <v>0</v>
      </c>
      <c r="G382">
        <v>56.8</v>
      </c>
      <c r="H382">
        <v>56.8</v>
      </c>
      <c r="I382">
        <v>59.15</v>
      </c>
      <c r="J382">
        <v>0</v>
      </c>
      <c r="K382">
        <v>0</v>
      </c>
      <c r="L382">
        <v>36000</v>
      </c>
      <c r="M382">
        <v>0</v>
      </c>
      <c r="N382">
        <v>58.15</v>
      </c>
      <c r="O382">
        <f t="shared" si="5"/>
        <v>1</v>
      </c>
    </row>
    <row r="383" spans="1:15" x14ac:dyDescent="0.3">
      <c r="A383" t="s">
        <v>14</v>
      </c>
      <c r="B383" s="1">
        <v>43560</v>
      </c>
      <c r="C383" s="1">
        <v>43580</v>
      </c>
      <c r="D383">
        <v>59.4</v>
      </c>
      <c r="E383">
        <v>60.1</v>
      </c>
      <c r="F383">
        <v>58.2</v>
      </c>
      <c r="G383">
        <v>59.7</v>
      </c>
      <c r="H383">
        <v>60</v>
      </c>
      <c r="I383">
        <v>59.7</v>
      </c>
      <c r="J383">
        <v>6525</v>
      </c>
      <c r="K383">
        <v>46291.02</v>
      </c>
      <c r="L383">
        <v>83832000</v>
      </c>
      <c r="M383">
        <v>2652000</v>
      </c>
      <c r="N383">
        <v>59.25</v>
      </c>
      <c r="O383">
        <f t="shared" si="5"/>
        <v>2</v>
      </c>
    </row>
    <row r="384" spans="1:15" hidden="1" x14ac:dyDescent="0.3">
      <c r="A384" t="s">
        <v>14</v>
      </c>
      <c r="B384" s="1">
        <v>43560</v>
      </c>
      <c r="C384" s="1">
        <v>43615</v>
      </c>
      <c r="D384">
        <v>59.4</v>
      </c>
      <c r="E384">
        <v>60.25</v>
      </c>
      <c r="F384">
        <v>58.5</v>
      </c>
      <c r="G384">
        <v>59.95</v>
      </c>
      <c r="H384">
        <v>60.25</v>
      </c>
      <c r="I384">
        <v>59.95</v>
      </c>
      <c r="J384">
        <v>138</v>
      </c>
      <c r="K384">
        <v>982.89</v>
      </c>
      <c r="L384">
        <v>2328000</v>
      </c>
      <c r="M384">
        <v>276000</v>
      </c>
      <c r="N384">
        <v>59.25</v>
      </c>
      <c r="O384">
        <f t="shared" si="5"/>
        <v>0</v>
      </c>
    </row>
    <row r="385" spans="1:15" hidden="1" x14ac:dyDescent="0.3">
      <c r="A385" t="s">
        <v>14</v>
      </c>
      <c r="B385" s="1">
        <v>43560</v>
      </c>
      <c r="C385" s="1">
        <v>43643</v>
      </c>
      <c r="D385">
        <v>59.4</v>
      </c>
      <c r="E385">
        <v>60.3</v>
      </c>
      <c r="F385">
        <v>59.4</v>
      </c>
      <c r="G385">
        <v>60.3</v>
      </c>
      <c r="H385">
        <v>60.3</v>
      </c>
      <c r="I385">
        <v>60.3</v>
      </c>
      <c r="J385">
        <v>4</v>
      </c>
      <c r="K385">
        <v>28.76</v>
      </c>
      <c r="L385">
        <v>72000</v>
      </c>
      <c r="M385">
        <v>36000</v>
      </c>
      <c r="N385">
        <v>59.25</v>
      </c>
      <c r="O385">
        <f t="shared" si="5"/>
        <v>1</v>
      </c>
    </row>
    <row r="386" spans="1:15" x14ac:dyDescent="0.3">
      <c r="A386" t="s">
        <v>14</v>
      </c>
      <c r="B386" s="1">
        <v>43563</v>
      </c>
      <c r="C386" s="1">
        <v>43580</v>
      </c>
      <c r="D386">
        <v>60.2</v>
      </c>
      <c r="E386">
        <v>60.5</v>
      </c>
      <c r="F386">
        <v>58.1</v>
      </c>
      <c r="G386">
        <v>59.25</v>
      </c>
      <c r="H386">
        <v>59.2</v>
      </c>
      <c r="I386">
        <v>59.25</v>
      </c>
      <c r="J386">
        <v>5190</v>
      </c>
      <c r="K386">
        <v>36956.94</v>
      </c>
      <c r="L386">
        <v>81180000</v>
      </c>
      <c r="M386">
        <v>-2652000</v>
      </c>
      <c r="N386">
        <v>59</v>
      </c>
      <c r="O386">
        <f t="shared" si="5"/>
        <v>2</v>
      </c>
    </row>
    <row r="387" spans="1:15" hidden="1" x14ac:dyDescent="0.3">
      <c r="A387" t="s">
        <v>14</v>
      </c>
      <c r="B387" s="1">
        <v>43563</v>
      </c>
      <c r="C387" s="1">
        <v>43615</v>
      </c>
      <c r="D387">
        <v>60.65</v>
      </c>
      <c r="E387">
        <v>60.75</v>
      </c>
      <c r="F387">
        <v>58.4</v>
      </c>
      <c r="G387">
        <v>59.6</v>
      </c>
      <c r="H387">
        <v>59.65</v>
      </c>
      <c r="I387">
        <v>59.6</v>
      </c>
      <c r="J387">
        <v>127</v>
      </c>
      <c r="K387">
        <v>909.65</v>
      </c>
      <c r="L387">
        <v>2460000</v>
      </c>
      <c r="M387">
        <v>132000</v>
      </c>
      <c r="N387">
        <v>59</v>
      </c>
      <c r="O387">
        <f t="shared" ref="O387:O450" si="6">MOD(ROW(),3)</f>
        <v>0</v>
      </c>
    </row>
    <row r="388" spans="1:15" hidden="1" x14ac:dyDescent="0.3">
      <c r="A388" t="s">
        <v>14</v>
      </c>
      <c r="B388" s="1">
        <v>43563</v>
      </c>
      <c r="C388" s="1">
        <v>43643</v>
      </c>
      <c r="D388">
        <v>0</v>
      </c>
      <c r="E388">
        <v>0</v>
      </c>
      <c r="F388">
        <v>0</v>
      </c>
      <c r="G388">
        <v>60.3</v>
      </c>
      <c r="H388">
        <v>60.3</v>
      </c>
      <c r="I388">
        <v>59.9</v>
      </c>
      <c r="J388">
        <v>0</v>
      </c>
      <c r="K388">
        <v>0</v>
      </c>
      <c r="L388">
        <v>72000</v>
      </c>
      <c r="M388">
        <v>0</v>
      </c>
      <c r="N388">
        <v>59</v>
      </c>
      <c r="O388">
        <f t="shared" si="6"/>
        <v>1</v>
      </c>
    </row>
    <row r="389" spans="1:15" x14ac:dyDescent="0.3">
      <c r="A389" t="s">
        <v>14</v>
      </c>
      <c r="B389" s="1">
        <v>43564</v>
      </c>
      <c r="C389" s="1">
        <v>43580</v>
      </c>
      <c r="D389">
        <v>59</v>
      </c>
      <c r="E389">
        <v>59.6</v>
      </c>
      <c r="F389">
        <v>57.4</v>
      </c>
      <c r="G389">
        <v>59.3</v>
      </c>
      <c r="H389">
        <v>59.45</v>
      </c>
      <c r="I389">
        <v>59.3</v>
      </c>
      <c r="J389">
        <v>4616</v>
      </c>
      <c r="K389">
        <v>32424.85</v>
      </c>
      <c r="L389">
        <v>82008000</v>
      </c>
      <c r="M389">
        <v>828000</v>
      </c>
      <c r="N389">
        <v>58.85</v>
      </c>
      <c r="O389">
        <f t="shared" si="6"/>
        <v>2</v>
      </c>
    </row>
    <row r="390" spans="1:15" hidden="1" x14ac:dyDescent="0.3">
      <c r="A390" t="s">
        <v>14</v>
      </c>
      <c r="B390" s="1">
        <v>43564</v>
      </c>
      <c r="C390" s="1">
        <v>43615</v>
      </c>
      <c r="D390">
        <v>59.5</v>
      </c>
      <c r="E390">
        <v>59.8</v>
      </c>
      <c r="F390">
        <v>57.75</v>
      </c>
      <c r="G390">
        <v>59.7</v>
      </c>
      <c r="H390">
        <v>59.8</v>
      </c>
      <c r="I390">
        <v>59.7</v>
      </c>
      <c r="J390">
        <v>105</v>
      </c>
      <c r="K390">
        <v>739.83</v>
      </c>
      <c r="L390">
        <v>2700000</v>
      </c>
      <c r="M390">
        <v>240000</v>
      </c>
      <c r="N390">
        <v>58.85</v>
      </c>
      <c r="O390">
        <f t="shared" si="6"/>
        <v>0</v>
      </c>
    </row>
    <row r="391" spans="1:15" hidden="1" x14ac:dyDescent="0.3">
      <c r="A391" t="s">
        <v>14</v>
      </c>
      <c r="B391" s="1">
        <v>43564</v>
      </c>
      <c r="C391" s="1">
        <v>43643</v>
      </c>
      <c r="D391">
        <v>59.2</v>
      </c>
      <c r="E391">
        <v>59.2</v>
      </c>
      <c r="F391">
        <v>59.2</v>
      </c>
      <c r="G391">
        <v>59.2</v>
      </c>
      <c r="H391">
        <v>59.2</v>
      </c>
      <c r="I391">
        <v>59.75</v>
      </c>
      <c r="J391">
        <v>1</v>
      </c>
      <c r="K391">
        <v>7.1</v>
      </c>
      <c r="L391">
        <v>84000</v>
      </c>
      <c r="M391">
        <v>12000</v>
      </c>
      <c r="N391">
        <v>58.85</v>
      </c>
      <c r="O391">
        <f t="shared" si="6"/>
        <v>1</v>
      </c>
    </row>
    <row r="392" spans="1:15" x14ac:dyDescent="0.3">
      <c r="A392" t="s">
        <v>14</v>
      </c>
      <c r="B392" s="1">
        <v>43565</v>
      </c>
      <c r="C392" s="1">
        <v>43580</v>
      </c>
      <c r="D392">
        <v>58.7</v>
      </c>
      <c r="E392">
        <v>60.05</v>
      </c>
      <c r="F392">
        <v>58.1</v>
      </c>
      <c r="G392">
        <v>58.3</v>
      </c>
      <c r="H392">
        <v>58.4</v>
      </c>
      <c r="I392">
        <v>58.3</v>
      </c>
      <c r="J392">
        <v>5460</v>
      </c>
      <c r="K392">
        <v>38706.269999999997</v>
      </c>
      <c r="L392">
        <v>81600000</v>
      </c>
      <c r="M392">
        <v>-408000</v>
      </c>
      <c r="N392">
        <v>57.95</v>
      </c>
      <c r="O392">
        <f t="shared" si="6"/>
        <v>2</v>
      </c>
    </row>
    <row r="393" spans="1:15" hidden="1" x14ac:dyDescent="0.3">
      <c r="A393" t="s">
        <v>14</v>
      </c>
      <c r="B393" s="1">
        <v>43565</v>
      </c>
      <c r="C393" s="1">
        <v>43615</v>
      </c>
      <c r="D393">
        <v>59.2</v>
      </c>
      <c r="E393">
        <v>60.3</v>
      </c>
      <c r="F393">
        <v>58.5</v>
      </c>
      <c r="G393">
        <v>58.6</v>
      </c>
      <c r="H393">
        <v>58.7</v>
      </c>
      <c r="I393">
        <v>58.6</v>
      </c>
      <c r="J393">
        <v>141</v>
      </c>
      <c r="K393">
        <v>1005.87</v>
      </c>
      <c r="L393">
        <v>2952000</v>
      </c>
      <c r="M393">
        <v>252000</v>
      </c>
      <c r="N393">
        <v>57.95</v>
      </c>
      <c r="O393">
        <f t="shared" si="6"/>
        <v>0</v>
      </c>
    </row>
    <row r="394" spans="1:15" hidden="1" x14ac:dyDescent="0.3">
      <c r="A394" t="s">
        <v>14</v>
      </c>
      <c r="B394" s="1">
        <v>43565</v>
      </c>
      <c r="C394" s="1">
        <v>43643</v>
      </c>
      <c r="D394">
        <v>58.8</v>
      </c>
      <c r="E394">
        <v>58.8</v>
      </c>
      <c r="F394">
        <v>58.8</v>
      </c>
      <c r="G394">
        <v>58.8</v>
      </c>
      <c r="H394">
        <v>58.8</v>
      </c>
      <c r="I394">
        <v>58.8</v>
      </c>
      <c r="J394">
        <v>1</v>
      </c>
      <c r="K394">
        <v>7.06</v>
      </c>
      <c r="L394">
        <v>96000</v>
      </c>
      <c r="M394">
        <v>12000</v>
      </c>
      <c r="N394">
        <v>57.95</v>
      </c>
      <c r="O394">
        <f t="shared" si="6"/>
        <v>1</v>
      </c>
    </row>
    <row r="395" spans="1:15" x14ac:dyDescent="0.3">
      <c r="A395" t="s">
        <v>14</v>
      </c>
      <c r="B395" s="1">
        <v>43566</v>
      </c>
      <c r="C395" s="1">
        <v>43580</v>
      </c>
      <c r="D395">
        <v>58.3</v>
      </c>
      <c r="E395">
        <v>58.6</v>
      </c>
      <c r="F395">
        <v>56.7</v>
      </c>
      <c r="G395">
        <v>57.1</v>
      </c>
      <c r="H395">
        <v>57.05</v>
      </c>
      <c r="I395">
        <v>57.1</v>
      </c>
      <c r="J395">
        <v>3737</v>
      </c>
      <c r="K395">
        <v>25740.44</v>
      </c>
      <c r="L395">
        <v>84420000</v>
      </c>
      <c r="M395">
        <v>2820000</v>
      </c>
      <c r="N395">
        <v>56.75</v>
      </c>
      <c r="O395">
        <f t="shared" si="6"/>
        <v>2</v>
      </c>
    </row>
    <row r="396" spans="1:15" hidden="1" x14ac:dyDescent="0.3">
      <c r="A396" t="s">
        <v>14</v>
      </c>
      <c r="B396" s="1">
        <v>43566</v>
      </c>
      <c r="C396" s="1">
        <v>43615</v>
      </c>
      <c r="D396">
        <v>58.9</v>
      </c>
      <c r="E396">
        <v>58.9</v>
      </c>
      <c r="F396">
        <v>57.2</v>
      </c>
      <c r="G396">
        <v>57.5</v>
      </c>
      <c r="H396">
        <v>57.45</v>
      </c>
      <c r="I396">
        <v>57.5</v>
      </c>
      <c r="J396">
        <v>93</v>
      </c>
      <c r="K396">
        <v>644.38</v>
      </c>
      <c r="L396">
        <v>3108000</v>
      </c>
      <c r="M396">
        <v>156000</v>
      </c>
      <c r="N396">
        <v>56.75</v>
      </c>
      <c r="O396">
        <f t="shared" si="6"/>
        <v>0</v>
      </c>
    </row>
    <row r="397" spans="1:15" hidden="1" x14ac:dyDescent="0.3">
      <c r="A397" t="s">
        <v>14</v>
      </c>
      <c r="B397" s="1">
        <v>43566</v>
      </c>
      <c r="C397" s="1">
        <v>43643</v>
      </c>
      <c r="D397">
        <v>60</v>
      </c>
      <c r="E397">
        <v>60</v>
      </c>
      <c r="F397">
        <v>57.7</v>
      </c>
      <c r="G397">
        <v>57.8</v>
      </c>
      <c r="H397">
        <v>57.8</v>
      </c>
      <c r="I397">
        <v>57.8</v>
      </c>
      <c r="J397">
        <v>4</v>
      </c>
      <c r="K397">
        <v>28.02</v>
      </c>
      <c r="L397">
        <v>120000</v>
      </c>
      <c r="M397">
        <v>24000</v>
      </c>
      <c r="N397">
        <v>56.75</v>
      </c>
      <c r="O397">
        <f t="shared" si="6"/>
        <v>1</v>
      </c>
    </row>
    <row r="398" spans="1:15" x14ac:dyDescent="0.3">
      <c r="A398" t="s">
        <v>14</v>
      </c>
      <c r="B398" s="1">
        <v>43567</v>
      </c>
      <c r="C398" s="1">
        <v>43580</v>
      </c>
      <c r="D398">
        <v>57.2</v>
      </c>
      <c r="E398">
        <v>57.75</v>
      </c>
      <c r="F398">
        <v>56.5</v>
      </c>
      <c r="G398">
        <v>57.4</v>
      </c>
      <c r="H398">
        <v>57.3</v>
      </c>
      <c r="I398">
        <v>57.4</v>
      </c>
      <c r="J398">
        <v>3676</v>
      </c>
      <c r="K398">
        <v>25169.08</v>
      </c>
      <c r="L398">
        <v>87456000</v>
      </c>
      <c r="M398">
        <v>3036000</v>
      </c>
      <c r="N398">
        <v>57</v>
      </c>
      <c r="O398">
        <f t="shared" si="6"/>
        <v>2</v>
      </c>
    </row>
    <row r="399" spans="1:15" hidden="1" x14ac:dyDescent="0.3">
      <c r="A399" t="s">
        <v>14</v>
      </c>
      <c r="B399" s="1">
        <v>43567</v>
      </c>
      <c r="C399" s="1">
        <v>43615</v>
      </c>
      <c r="D399">
        <v>57.4</v>
      </c>
      <c r="E399">
        <v>57.95</v>
      </c>
      <c r="F399">
        <v>57</v>
      </c>
      <c r="G399">
        <v>57.85</v>
      </c>
      <c r="H399">
        <v>57.8</v>
      </c>
      <c r="I399">
        <v>57.85</v>
      </c>
      <c r="J399">
        <v>149</v>
      </c>
      <c r="K399">
        <v>1026.5899999999999</v>
      </c>
      <c r="L399">
        <v>3792000</v>
      </c>
      <c r="M399">
        <v>684000</v>
      </c>
      <c r="N399">
        <v>57</v>
      </c>
      <c r="O399">
        <f t="shared" si="6"/>
        <v>0</v>
      </c>
    </row>
    <row r="400" spans="1:15" hidden="1" x14ac:dyDescent="0.3">
      <c r="A400" t="s">
        <v>14</v>
      </c>
      <c r="B400" s="1">
        <v>43567</v>
      </c>
      <c r="C400" s="1">
        <v>43643</v>
      </c>
      <c r="D400">
        <v>0</v>
      </c>
      <c r="E400">
        <v>0</v>
      </c>
      <c r="F400">
        <v>0</v>
      </c>
      <c r="G400">
        <v>57.8</v>
      </c>
      <c r="H400">
        <v>57.8</v>
      </c>
      <c r="I400">
        <v>57.85</v>
      </c>
      <c r="J400">
        <v>0</v>
      </c>
      <c r="K400">
        <v>0</v>
      </c>
      <c r="L400">
        <v>120000</v>
      </c>
      <c r="M400">
        <v>0</v>
      </c>
      <c r="N400">
        <v>57</v>
      </c>
      <c r="O400">
        <f t="shared" si="6"/>
        <v>1</v>
      </c>
    </row>
    <row r="401" spans="1:15" x14ac:dyDescent="0.3">
      <c r="A401" t="s">
        <v>14</v>
      </c>
      <c r="B401" s="1">
        <v>43570</v>
      </c>
      <c r="C401" s="1">
        <v>43580</v>
      </c>
      <c r="D401">
        <v>57.7</v>
      </c>
      <c r="E401">
        <v>59.7</v>
      </c>
      <c r="F401">
        <v>57.4</v>
      </c>
      <c r="G401">
        <v>59.1</v>
      </c>
      <c r="H401">
        <v>58.9</v>
      </c>
      <c r="I401">
        <v>59.1</v>
      </c>
      <c r="J401">
        <v>5776</v>
      </c>
      <c r="K401">
        <v>40812.26</v>
      </c>
      <c r="L401">
        <v>88932000</v>
      </c>
      <c r="M401">
        <v>1476000</v>
      </c>
      <c r="N401">
        <v>58.9</v>
      </c>
      <c r="O401">
        <f t="shared" si="6"/>
        <v>2</v>
      </c>
    </row>
    <row r="402" spans="1:15" hidden="1" x14ac:dyDescent="0.3">
      <c r="A402" t="s">
        <v>14</v>
      </c>
      <c r="B402" s="1">
        <v>43570</v>
      </c>
      <c r="C402" s="1">
        <v>43615</v>
      </c>
      <c r="D402">
        <v>58.2</v>
      </c>
      <c r="E402">
        <v>60.05</v>
      </c>
      <c r="F402">
        <v>58.15</v>
      </c>
      <c r="G402">
        <v>59.5</v>
      </c>
      <c r="H402">
        <v>59.3</v>
      </c>
      <c r="I402">
        <v>59.5</v>
      </c>
      <c r="J402">
        <v>236</v>
      </c>
      <c r="K402">
        <v>1682</v>
      </c>
      <c r="L402">
        <v>4428000</v>
      </c>
      <c r="M402">
        <v>636000</v>
      </c>
      <c r="N402">
        <v>58.9</v>
      </c>
      <c r="O402">
        <f t="shared" si="6"/>
        <v>0</v>
      </c>
    </row>
    <row r="403" spans="1:15" hidden="1" x14ac:dyDescent="0.3">
      <c r="A403" t="s">
        <v>14</v>
      </c>
      <c r="B403" s="1">
        <v>43570</v>
      </c>
      <c r="C403" s="1">
        <v>43643</v>
      </c>
      <c r="D403">
        <v>59.5</v>
      </c>
      <c r="E403">
        <v>59.5</v>
      </c>
      <c r="F403">
        <v>59.35</v>
      </c>
      <c r="G403">
        <v>59.35</v>
      </c>
      <c r="H403">
        <v>59.35</v>
      </c>
      <c r="I403">
        <v>59.75</v>
      </c>
      <c r="J403">
        <v>2</v>
      </c>
      <c r="K403">
        <v>14.26</v>
      </c>
      <c r="L403">
        <v>120000</v>
      </c>
      <c r="M403">
        <v>0</v>
      </c>
      <c r="N403">
        <v>58.9</v>
      </c>
      <c r="O403">
        <f t="shared" si="6"/>
        <v>1</v>
      </c>
    </row>
    <row r="404" spans="1:15" x14ac:dyDescent="0.3">
      <c r="A404" t="s">
        <v>14</v>
      </c>
      <c r="B404" s="1">
        <v>43571</v>
      </c>
      <c r="C404" s="1">
        <v>43580</v>
      </c>
      <c r="D404">
        <v>59.2</v>
      </c>
      <c r="E404">
        <v>59.45</v>
      </c>
      <c r="F404">
        <v>58.4</v>
      </c>
      <c r="G404">
        <v>58.85</v>
      </c>
      <c r="H404">
        <v>58.75</v>
      </c>
      <c r="I404">
        <v>58.85</v>
      </c>
      <c r="J404">
        <v>3062</v>
      </c>
      <c r="K404">
        <v>21631.82</v>
      </c>
      <c r="L404">
        <v>88896000</v>
      </c>
      <c r="M404">
        <v>-36000</v>
      </c>
      <c r="N404">
        <v>58.7</v>
      </c>
      <c r="O404">
        <f t="shared" si="6"/>
        <v>2</v>
      </c>
    </row>
    <row r="405" spans="1:15" hidden="1" x14ac:dyDescent="0.3">
      <c r="A405" t="s">
        <v>14</v>
      </c>
      <c r="B405" s="1">
        <v>43571</v>
      </c>
      <c r="C405" s="1">
        <v>43615</v>
      </c>
      <c r="D405">
        <v>59.7</v>
      </c>
      <c r="E405">
        <v>59.8</v>
      </c>
      <c r="F405">
        <v>58.9</v>
      </c>
      <c r="G405">
        <v>59.3</v>
      </c>
      <c r="H405">
        <v>59.25</v>
      </c>
      <c r="I405">
        <v>59.3</v>
      </c>
      <c r="J405">
        <v>222</v>
      </c>
      <c r="K405">
        <v>1579.7</v>
      </c>
      <c r="L405">
        <v>5736000</v>
      </c>
      <c r="M405">
        <v>1308000</v>
      </c>
      <c r="N405">
        <v>58.7</v>
      </c>
      <c r="O405">
        <f t="shared" si="6"/>
        <v>0</v>
      </c>
    </row>
    <row r="406" spans="1:15" hidden="1" x14ac:dyDescent="0.3">
      <c r="A406" t="s">
        <v>14</v>
      </c>
      <c r="B406" s="1">
        <v>43571</v>
      </c>
      <c r="C406" s="1">
        <v>43643</v>
      </c>
      <c r="D406">
        <v>0</v>
      </c>
      <c r="E406">
        <v>0</v>
      </c>
      <c r="F406">
        <v>0</v>
      </c>
      <c r="G406">
        <v>59.35</v>
      </c>
      <c r="H406">
        <v>59.35</v>
      </c>
      <c r="I406">
        <v>59.55</v>
      </c>
      <c r="J406">
        <v>0</v>
      </c>
      <c r="K406">
        <v>0</v>
      </c>
      <c r="L406">
        <v>120000</v>
      </c>
      <c r="M406">
        <v>0</v>
      </c>
      <c r="N406">
        <v>58.7</v>
      </c>
      <c r="O406">
        <f t="shared" si="6"/>
        <v>1</v>
      </c>
    </row>
    <row r="407" spans="1:15" x14ac:dyDescent="0.3">
      <c r="A407" t="s">
        <v>14</v>
      </c>
      <c r="B407" s="1">
        <v>43573</v>
      </c>
      <c r="C407" s="1">
        <v>43580</v>
      </c>
      <c r="D407">
        <v>59</v>
      </c>
      <c r="E407">
        <v>59.85</v>
      </c>
      <c r="F407">
        <v>56.25</v>
      </c>
      <c r="G407">
        <v>57.35</v>
      </c>
      <c r="H407">
        <v>57</v>
      </c>
      <c r="I407">
        <v>57.35</v>
      </c>
      <c r="J407">
        <v>6145</v>
      </c>
      <c r="K407">
        <v>42196.81</v>
      </c>
      <c r="L407">
        <v>86796000</v>
      </c>
      <c r="M407">
        <v>-2100000</v>
      </c>
      <c r="N407">
        <v>57.35</v>
      </c>
      <c r="O407">
        <f t="shared" si="6"/>
        <v>2</v>
      </c>
    </row>
    <row r="408" spans="1:15" hidden="1" x14ac:dyDescent="0.3">
      <c r="A408" t="s">
        <v>14</v>
      </c>
      <c r="B408" s="1">
        <v>43573</v>
      </c>
      <c r="C408" s="1">
        <v>43615</v>
      </c>
      <c r="D408">
        <v>59.75</v>
      </c>
      <c r="E408">
        <v>59.75</v>
      </c>
      <c r="F408">
        <v>56.7</v>
      </c>
      <c r="G408">
        <v>57.8</v>
      </c>
      <c r="H408">
        <v>57.5</v>
      </c>
      <c r="I408">
        <v>57.8</v>
      </c>
      <c r="J408">
        <v>1243</v>
      </c>
      <c r="K408">
        <v>8580.3700000000008</v>
      </c>
      <c r="L408">
        <v>11448000</v>
      </c>
      <c r="M408">
        <v>5712000</v>
      </c>
      <c r="N408">
        <v>57.35</v>
      </c>
      <c r="O408">
        <f t="shared" si="6"/>
        <v>0</v>
      </c>
    </row>
    <row r="409" spans="1:15" hidden="1" x14ac:dyDescent="0.3">
      <c r="A409" t="s">
        <v>14</v>
      </c>
      <c r="B409" s="1">
        <v>43573</v>
      </c>
      <c r="C409" s="1">
        <v>43643</v>
      </c>
      <c r="D409">
        <v>59.5</v>
      </c>
      <c r="E409">
        <v>59.5</v>
      </c>
      <c r="F409">
        <v>57.35</v>
      </c>
      <c r="G409">
        <v>58.25</v>
      </c>
      <c r="H409">
        <v>58.25</v>
      </c>
      <c r="I409">
        <v>58.25</v>
      </c>
      <c r="J409">
        <v>7</v>
      </c>
      <c r="K409">
        <v>49.03</v>
      </c>
      <c r="L409">
        <v>144000</v>
      </c>
      <c r="M409">
        <v>24000</v>
      </c>
      <c r="N409">
        <v>57.35</v>
      </c>
      <c r="O409">
        <f t="shared" si="6"/>
        <v>1</v>
      </c>
    </row>
    <row r="410" spans="1:15" x14ac:dyDescent="0.3">
      <c r="A410" t="s">
        <v>14</v>
      </c>
      <c r="B410" s="1">
        <v>43577</v>
      </c>
      <c r="C410" s="1">
        <v>43580</v>
      </c>
      <c r="D410">
        <v>56.75</v>
      </c>
      <c r="E410">
        <v>57.4</v>
      </c>
      <c r="F410">
        <v>56.3</v>
      </c>
      <c r="G410">
        <v>56.55</v>
      </c>
      <c r="H410">
        <v>56.4</v>
      </c>
      <c r="I410">
        <v>56.55</v>
      </c>
      <c r="J410">
        <v>4035</v>
      </c>
      <c r="K410">
        <v>27498.6</v>
      </c>
      <c r="L410">
        <v>75024000</v>
      </c>
      <c r="M410">
        <v>-11772000</v>
      </c>
      <c r="N410">
        <v>56.6</v>
      </c>
      <c r="O410">
        <f t="shared" si="6"/>
        <v>2</v>
      </c>
    </row>
    <row r="411" spans="1:15" hidden="1" x14ac:dyDescent="0.3">
      <c r="A411" t="s">
        <v>14</v>
      </c>
      <c r="B411" s="1">
        <v>43577</v>
      </c>
      <c r="C411" s="1">
        <v>43615</v>
      </c>
      <c r="D411">
        <v>57.25</v>
      </c>
      <c r="E411">
        <v>57.8</v>
      </c>
      <c r="F411">
        <v>56.8</v>
      </c>
      <c r="G411">
        <v>57</v>
      </c>
      <c r="H411">
        <v>56.85</v>
      </c>
      <c r="I411">
        <v>57</v>
      </c>
      <c r="J411">
        <v>1882</v>
      </c>
      <c r="K411">
        <v>12918.12</v>
      </c>
      <c r="L411">
        <v>23028000</v>
      </c>
      <c r="M411">
        <v>11580000</v>
      </c>
      <c r="N411">
        <v>56.6</v>
      </c>
      <c r="O411">
        <f t="shared" si="6"/>
        <v>0</v>
      </c>
    </row>
    <row r="412" spans="1:15" hidden="1" x14ac:dyDescent="0.3">
      <c r="A412" t="s">
        <v>14</v>
      </c>
      <c r="B412" s="1">
        <v>43577</v>
      </c>
      <c r="C412" s="1">
        <v>43643</v>
      </c>
      <c r="D412">
        <v>57.8</v>
      </c>
      <c r="E412">
        <v>57.8</v>
      </c>
      <c r="F412">
        <v>57.15</v>
      </c>
      <c r="G412">
        <v>57.2</v>
      </c>
      <c r="H412">
        <v>57.2</v>
      </c>
      <c r="I412">
        <v>57.2</v>
      </c>
      <c r="J412">
        <v>13</v>
      </c>
      <c r="K412">
        <v>89.47</v>
      </c>
      <c r="L412">
        <v>204000</v>
      </c>
      <c r="M412">
        <v>60000</v>
      </c>
      <c r="N412">
        <v>56.6</v>
      </c>
      <c r="O412">
        <f t="shared" si="6"/>
        <v>1</v>
      </c>
    </row>
    <row r="413" spans="1:15" x14ac:dyDescent="0.3">
      <c r="A413" t="s">
        <v>14</v>
      </c>
      <c r="B413" s="1">
        <v>43578</v>
      </c>
      <c r="C413" s="1">
        <v>43580</v>
      </c>
      <c r="D413">
        <v>56.5</v>
      </c>
      <c r="E413">
        <v>56.9</v>
      </c>
      <c r="F413">
        <v>54.55</v>
      </c>
      <c r="G413">
        <v>54.75</v>
      </c>
      <c r="H413">
        <v>54.7</v>
      </c>
      <c r="I413">
        <v>54.75</v>
      </c>
      <c r="J413">
        <v>6064</v>
      </c>
      <c r="K413">
        <v>40635.440000000002</v>
      </c>
      <c r="L413">
        <v>56808000</v>
      </c>
      <c r="M413">
        <v>-18216000</v>
      </c>
      <c r="N413">
        <v>54.65</v>
      </c>
      <c r="O413">
        <f t="shared" si="6"/>
        <v>2</v>
      </c>
    </row>
    <row r="414" spans="1:15" hidden="1" x14ac:dyDescent="0.3">
      <c r="A414" t="s">
        <v>14</v>
      </c>
      <c r="B414" s="1">
        <v>43578</v>
      </c>
      <c r="C414" s="1">
        <v>43615</v>
      </c>
      <c r="D414">
        <v>57</v>
      </c>
      <c r="E414">
        <v>57.35</v>
      </c>
      <c r="F414">
        <v>55</v>
      </c>
      <c r="G414">
        <v>55.25</v>
      </c>
      <c r="H414">
        <v>55.1</v>
      </c>
      <c r="I414">
        <v>55.25</v>
      </c>
      <c r="J414">
        <v>3529</v>
      </c>
      <c r="K414">
        <v>23824.45</v>
      </c>
      <c r="L414">
        <v>43380000</v>
      </c>
      <c r="M414">
        <v>20352000</v>
      </c>
      <c r="N414">
        <v>54.65</v>
      </c>
      <c r="O414">
        <f t="shared" si="6"/>
        <v>0</v>
      </c>
    </row>
    <row r="415" spans="1:15" hidden="1" x14ac:dyDescent="0.3">
      <c r="A415" t="s">
        <v>14</v>
      </c>
      <c r="B415" s="1">
        <v>43578</v>
      </c>
      <c r="C415" s="1">
        <v>43643</v>
      </c>
      <c r="D415">
        <v>57.4</v>
      </c>
      <c r="E415">
        <v>57.4</v>
      </c>
      <c r="F415">
        <v>55.4</v>
      </c>
      <c r="G415">
        <v>55.45</v>
      </c>
      <c r="H415">
        <v>55.4</v>
      </c>
      <c r="I415">
        <v>55.45</v>
      </c>
      <c r="J415">
        <v>34</v>
      </c>
      <c r="K415">
        <v>230.65</v>
      </c>
      <c r="L415">
        <v>312000</v>
      </c>
      <c r="M415">
        <v>108000</v>
      </c>
      <c r="N415">
        <v>54.65</v>
      </c>
      <c r="O415">
        <f t="shared" si="6"/>
        <v>1</v>
      </c>
    </row>
    <row r="416" spans="1:15" x14ac:dyDescent="0.3">
      <c r="A416" t="s">
        <v>14</v>
      </c>
      <c r="B416" s="1">
        <v>43579</v>
      </c>
      <c r="C416" s="1">
        <v>43580</v>
      </c>
      <c r="D416">
        <v>54.8</v>
      </c>
      <c r="E416">
        <v>56.95</v>
      </c>
      <c r="F416">
        <v>54</v>
      </c>
      <c r="G416">
        <v>56.4</v>
      </c>
      <c r="H416">
        <v>56.4</v>
      </c>
      <c r="I416">
        <v>56.4</v>
      </c>
      <c r="J416">
        <v>6141</v>
      </c>
      <c r="K416">
        <v>41109.68</v>
      </c>
      <c r="L416">
        <v>42300000</v>
      </c>
      <c r="M416">
        <v>-14508000</v>
      </c>
      <c r="N416">
        <v>56.45</v>
      </c>
      <c r="O416">
        <f t="shared" si="6"/>
        <v>2</v>
      </c>
    </row>
    <row r="417" spans="1:15" hidden="1" x14ac:dyDescent="0.3">
      <c r="A417" t="s">
        <v>14</v>
      </c>
      <c r="B417" s="1">
        <v>43579</v>
      </c>
      <c r="C417" s="1">
        <v>43615</v>
      </c>
      <c r="D417">
        <v>55.2</v>
      </c>
      <c r="E417">
        <v>57.45</v>
      </c>
      <c r="F417">
        <v>54.45</v>
      </c>
      <c r="G417">
        <v>56.9</v>
      </c>
      <c r="H417">
        <v>56.9</v>
      </c>
      <c r="I417">
        <v>56.9</v>
      </c>
      <c r="J417">
        <v>4283</v>
      </c>
      <c r="K417">
        <v>28914.74</v>
      </c>
      <c r="L417">
        <v>53388000</v>
      </c>
      <c r="M417">
        <v>10008000</v>
      </c>
      <c r="N417">
        <v>56.45</v>
      </c>
      <c r="O417">
        <f t="shared" si="6"/>
        <v>0</v>
      </c>
    </row>
    <row r="418" spans="1:15" hidden="1" x14ac:dyDescent="0.3">
      <c r="A418" t="s">
        <v>14</v>
      </c>
      <c r="B418" s="1">
        <v>43579</v>
      </c>
      <c r="C418" s="1">
        <v>43643</v>
      </c>
      <c r="D418">
        <v>55.55</v>
      </c>
      <c r="E418">
        <v>57.5</v>
      </c>
      <c r="F418">
        <v>54.95</v>
      </c>
      <c r="G418">
        <v>57.15</v>
      </c>
      <c r="H418">
        <v>57.05</v>
      </c>
      <c r="I418">
        <v>57.15</v>
      </c>
      <c r="J418">
        <v>50</v>
      </c>
      <c r="K418">
        <v>339.91</v>
      </c>
      <c r="L418">
        <v>432000</v>
      </c>
      <c r="M418">
        <v>120000</v>
      </c>
      <c r="N418">
        <v>56.45</v>
      </c>
      <c r="O418">
        <f t="shared" si="6"/>
        <v>1</v>
      </c>
    </row>
    <row r="419" spans="1:15" x14ac:dyDescent="0.3">
      <c r="A419" t="s">
        <v>14</v>
      </c>
      <c r="B419" s="1">
        <v>43580</v>
      </c>
      <c r="C419" s="1">
        <v>43580</v>
      </c>
      <c r="D419">
        <v>55.15</v>
      </c>
      <c r="E419">
        <v>56.8</v>
      </c>
      <c r="F419">
        <v>55.15</v>
      </c>
      <c r="G419">
        <v>56.3</v>
      </c>
      <c r="H419">
        <v>56.65</v>
      </c>
      <c r="I419">
        <v>56.45</v>
      </c>
      <c r="J419">
        <v>4798</v>
      </c>
      <c r="K419">
        <v>32414.36</v>
      </c>
      <c r="L419">
        <v>6912000</v>
      </c>
      <c r="M419">
        <v>-35388000</v>
      </c>
      <c r="N419">
        <v>56.45</v>
      </c>
      <c r="O419">
        <f t="shared" si="6"/>
        <v>2</v>
      </c>
    </row>
    <row r="420" spans="1:15" hidden="1" x14ac:dyDescent="0.3">
      <c r="A420" t="s">
        <v>14</v>
      </c>
      <c r="B420" s="1">
        <v>43580</v>
      </c>
      <c r="C420" s="1">
        <v>43615</v>
      </c>
      <c r="D420">
        <v>56.25</v>
      </c>
      <c r="E420">
        <v>57.35</v>
      </c>
      <c r="F420">
        <v>56.25</v>
      </c>
      <c r="G420">
        <v>56.8</v>
      </c>
      <c r="H420">
        <v>57.05</v>
      </c>
      <c r="I420">
        <v>56.8</v>
      </c>
      <c r="J420">
        <v>6472</v>
      </c>
      <c r="K420">
        <v>44085.8</v>
      </c>
      <c r="L420">
        <v>80952000</v>
      </c>
      <c r="M420">
        <v>27564000</v>
      </c>
      <c r="N420">
        <v>56.45</v>
      </c>
      <c r="O420">
        <f t="shared" si="6"/>
        <v>0</v>
      </c>
    </row>
    <row r="421" spans="1:15" hidden="1" x14ac:dyDescent="0.3">
      <c r="A421" t="s">
        <v>14</v>
      </c>
      <c r="B421" s="1">
        <v>43580</v>
      </c>
      <c r="C421" s="1">
        <v>43643</v>
      </c>
      <c r="D421">
        <v>57.6</v>
      </c>
      <c r="E421">
        <v>57.65</v>
      </c>
      <c r="F421">
        <v>56.7</v>
      </c>
      <c r="G421">
        <v>57.1</v>
      </c>
      <c r="H421">
        <v>57.35</v>
      </c>
      <c r="I421">
        <v>57.1</v>
      </c>
      <c r="J421">
        <v>41</v>
      </c>
      <c r="K421">
        <v>281.3</v>
      </c>
      <c r="L421">
        <v>552000</v>
      </c>
      <c r="M421">
        <v>120000</v>
      </c>
      <c r="N421">
        <v>56.45</v>
      </c>
      <c r="O421">
        <f t="shared" si="6"/>
        <v>1</v>
      </c>
    </row>
    <row r="422" spans="1:15" x14ac:dyDescent="0.3">
      <c r="A422" t="s">
        <v>14</v>
      </c>
      <c r="B422" s="1">
        <v>43581</v>
      </c>
      <c r="C422" s="1">
        <v>43615</v>
      </c>
      <c r="D422">
        <v>57.2</v>
      </c>
      <c r="E422">
        <v>59</v>
      </c>
      <c r="F422">
        <v>56.75</v>
      </c>
      <c r="G422">
        <v>57.15</v>
      </c>
      <c r="H422">
        <v>57.2</v>
      </c>
      <c r="I422">
        <v>57.15</v>
      </c>
      <c r="J422">
        <v>7474</v>
      </c>
      <c r="K422">
        <v>51699.28</v>
      </c>
      <c r="L422">
        <v>87468000</v>
      </c>
      <c r="M422">
        <v>6516000</v>
      </c>
      <c r="N422">
        <v>56.7</v>
      </c>
      <c r="O422">
        <f t="shared" si="6"/>
        <v>2</v>
      </c>
    </row>
    <row r="423" spans="1:15" hidden="1" x14ac:dyDescent="0.3">
      <c r="A423" t="s">
        <v>14</v>
      </c>
      <c r="B423" s="1">
        <v>43581</v>
      </c>
      <c r="C423" s="1">
        <v>43643</v>
      </c>
      <c r="D423">
        <v>57.55</v>
      </c>
      <c r="E423">
        <v>59.25</v>
      </c>
      <c r="F423">
        <v>57.2</v>
      </c>
      <c r="G423">
        <v>57.55</v>
      </c>
      <c r="H423">
        <v>57.6</v>
      </c>
      <c r="I423">
        <v>57.55</v>
      </c>
      <c r="J423">
        <v>87</v>
      </c>
      <c r="K423">
        <v>604.6</v>
      </c>
      <c r="L423">
        <v>840000</v>
      </c>
      <c r="M423">
        <v>288000</v>
      </c>
      <c r="N423">
        <v>56.7</v>
      </c>
      <c r="O423">
        <f t="shared" si="6"/>
        <v>0</v>
      </c>
    </row>
    <row r="424" spans="1:15" hidden="1" x14ac:dyDescent="0.3">
      <c r="A424" t="s">
        <v>14</v>
      </c>
      <c r="B424" s="1">
        <v>43581</v>
      </c>
      <c r="C424" s="1">
        <v>43671</v>
      </c>
      <c r="D424">
        <v>0</v>
      </c>
      <c r="E424">
        <v>0</v>
      </c>
      <c r="F424">
        <v>0</v>
      </c>
      <c r="G424">
        <v>57.5</v>
      </c>
      <c r="H424">
        <v>0</v>
      </c>
      <c r="I424">
        <v>57.7</v>
      </c>
      <c r="J424">
        <v>0</v>
      </c>
      <c r="K424">
        <v>0</v>
      </c>
      <c r="L424">
        <v>0</v>
      </c>
      <c r="M424">
        <v>0</v>
      </c>
      <c r="N424">
        <v>56.7</v>
      </c>
      <c r="O424">
        <f t="shared" si="6"/>
        <v>1</v>
      </c>
    </row>
    <row r="425" spans="1:15" x14ac:dyDescent="0.3">
      <c r="A425" t="s">
        <v>14</v>
      </c>
      <c r="B425" s="1">
        <v>43585</v>
      </c>
      <c r="C425" s="1">
        <v>43615</v>
      </c>
      <c r="D425">
        <v>57.15</v>
      </c>
      <c r="E425">
        <v>57.2</v>
      </c>
      <c r="F425">
        <v>54.45</v>
      </c>
      <c r="G425">
        <v>56.25</v>
      </c>
      <c r="H425">
        <v>56.15</v>
      </c>
      <c r="I425">
        <v>56.25</v>
      </c>
      <c r="J425">
        <v>5980</v>
      </c>
      <c r="K425">
        <v>40116.69</v>
      </c>
      <c r="L425">
        <v>91740000</v>
      </c>
      <c r="M425">
        <v>4272000</v>
      </c>
      <c r="N425">
        <v>55.8</v>
      </c>
      <c r="O425">
        <f t="shared" si="6"/>
        <v>2</v>
      </c>
    </row>
    <row r="426" spans="1:15" hidden="1" x14ac:dyDescent="0.3">
      <c r="A426" t="s">
        <v>14</v>
      </c>
      <c r="B426" s="1">
        <v>43585</v>
      </c>
      <c r="C426" s="1">
        <v>43643</v>
      </c>
      <c r="D426">
        <v>57.15</v>
      </c>
      <c r="E426">
        <v>57.3</v>
      </c>
      <c r="F426">
        <v>54.8</v>
      </c>
      <c r="G426">
        <v>56.5</v>
      </c>
      <c r="H426">
        <v>56.55</v>
      </c>
      <c r="I426">
        <v>56.5</v>
      </c>
      <c r="J426">
        <v>96</v>
      </c>
      <c r="K426">
        <v>646.69000000000005</v>
      </c>
      <c r="L426">
        <v>1044000</v>
      </c>
      <c r="M426">
        <v>204000</v>
      </c>
      <c r="N426">
        <v>55.8</v>
      </c>
      <c r="O426">
        <f t="shared" si="6"/>
        <v>0</v>
      </c>
    </row>
    <row r="427" spans="1:15" hidden="1" x14ac:dyDescent="0.3">
      <c r="A427" t="s">
        <v>14</v>
      </c>
      <c r="B427" s="1">
        <v>43585</v>
      </c>
      <c r="C427" s="1">
        <v>43671</v>
      </c>
      <c r="D427">
        <v>0</v>
      </c>
      <c r="E427">
        <v>0</v>
      </c>
      <c r="F427">
        <v>0</v>
      </c>
      <c r="G427">
        <v>57.5</v>
      </c>
      <c r="H427">
        <v>0</v>
      </c>
      <c r="I427">
        <v>56.75</v>
      </c>
      <c r="J427">
        <v>0</v>
      </c>
      <c r="K427">
        <v>0</v>
      </c>
      <c r="L427">
        <v>0</v>
      </c>
      <c r="M427">
        <v>0</v>
      </c>
      <c r="N427">
        <v>55.8</v>
      </c>
      <c r="O427">
        <f t="shared" si="6"/>
        <v>1</v>
      </c>
    </row>
    <row r="428" spans="1:15" x14ac:dyDescent="0.3">
      <c r="A428" t="s">
        <v>14</v>
      </c>
      <c r="B428" s="1">
        <v>43587</v>
      </c>
      <c r="C428" s="1">
        <v>43615</v>
      </c>
      <c r="D428">
        <v>56.25</v>
      </c>
      <c r="E428">
        <v>57.15</v>
      </c>
      <c r="F428">
        <v>55.7</v>
      </c>
      <c r="G428">
        <v>56.7</v>
      </c>
      <c r="H428">
        <v>56.65</v>
      </c>
      <c r="I428">
        <v>56.7</v>
      </c>
      <c r="J428">
        <v>3556</v>
      </c>
      <c r="K428">
        <v>24142.38</v>
      </c>
      <c r="L428">
        <v>88320000</v>
      </c>
      <c r="M428">
        <v>-3420000</v>
      </c>
      <c r="N428">
        <v>56.25</v>
      </c>
      <c r="O428">
        <f t="shared" si="6"/>
        <v>2</v>
      </c>
    </row>
    <row r="429" spans="1:15" hidden="1" x14ac:dyDescent="0.3">
      <c r="A429" t="s">
        <v>14</v>
      </c>
      <c r="B429" s="1">
        <v>43587</v>
      </c>
      <c r="C429" s="1">
        <v>43643</v>
      </c>
      <c r="D429">
        <v>56.45</v>
      </c>
      <c r="E429">
        <v>57.4</v>
      </c>
      <c r="F429">
        <v>56.05</v>
      </c>
      <c r="G429">
        <v>56.95</v>
      </c>
      <c r="H429">
        <v>56.9</v>
      </c>
      <c r="I429">
        <v>56.95</v>
      </c>
      <c r="J429">
        <v>42</v>
      </c>
      <c r="K429">
        <v>286.72000000000003</v>
      </c>
      <c r="L429">
        <v>960000</v>
      </c>
      <c r="M429">
        <v>-84000</v>
      </c>
      <c r="N429">
        <v>56.25</v>
      </c>
      <c r="O429">
        <f t="shared" si="6"/>
        <v>0</v>
      </c>
    </row>
    <row r="430" spans="1:15" hidden="1" x14ac:dyDescent="0.3">
      <c r="A430" t="s">
        <v>14</v>
      </c>
      <c r="B430" s="1">
        <v>43587</v>
      </c>
      <c r="C430" s="1">
        <v>43671</v>
      </c>
      <c r="D430">
        <v>56.9</v>
      </c>
      <c r="E430">
        <v>56.9</v>
      </c>
      <c r="F430">
        <v>56.9</v>
      </c>
      <c r="G430">
        <v>56.9</v>
      </c>
      <c r="H430">
        <v>56.9</v>
      </c>
      <c r="I430">
        <v>57.2</v>
      </c>
      <c r="J430">
        <v>1</v>
      </c>
      <c r="K430">
        <v>6.83</v>
      </c>
      <c r="L430">
        <v>12000</v>
      </c>
      <c r="M430">
        <v>12000</v>
      </c>
      <c r="N430">
        <v>56.25</v>
      </c>
      <c r="O430">
        <f t="shared" si="6"/>
        <v>1</v>
      </c>
    </row>
    <row r="431" spans="1:15" x14ac:dyDescent="0.3">
      <c r="A431" t="s">
        <v>14</v>
      </c>
      <c r="B431" s="1">
        <v>43588</v>
      </c>
      <c r="C431" s="1">
        <v>43615</v>
      </c>
      <c r="D431">
        <v>56.6</v>
      </c>
      <c r="E431">
        <v>57.65</v>
      </c>
      <c r="F431">
        <v>56.05</v>
      </c>
      <c r="G431">
        <v>57.35</v>
      </c>
      <c r="H431">
        <v>57.4</v>
      </c>
      <c r="I431">
        <v>57.35</v>
      </c>
      <c r="J431">
        <v>3487</v>
      </c>
      <c r="K431">
        <v>23871.11</v>
      </c>
      <c r="L431">
        <v>86928000</v>
      </c>
      <c r="M431">
        <v>-1392000</v>
      </c>
      <c r="N431">
        <v>56.95</v>
      </c>
      <c r="O431">
        <f t="shared" si="6"/>
        <v>2</v>
      </c>
    </row>
    <row r="432" spans="1:15" hidden="1" x14ac:dyDescent="0.3">
      <c r="A432" t="s">
        <v>14</v>
      </c>
      <c r="B432" s="1">
        <v>43588</v>
      </c>
      <c r="C432" s="1">
        <v>43643</v>
      </c>
      <c r="D432">
        <v>57.2</v>
      </c>
      <c r="E432">
        <v>57.8</v>
      </c>
      <c r="F432">
        <v>56.4</v>
      </c>
      <c r="G432">
        <v>57.75</v>
      </c>
      <c r="H432">
        <v>57.8</v>
      </c>
      <c r="I432">
        <v>57.75</v>
      </c>
      <c r="J432">
        <v>42</v>
      </c>
      <c r="K432">
        <v>288.52</v>
      </c>
      <c r="L432">
        <v>936000</v>
      </c>
      <c r="M432">
        <v>-24000</v>
      </c>
      <c r="N432">
        <v>56.95</v>
      </c>
      <c r="O432">
        <f t="shared" si="6"/>
        <v>0</v>
      </c>
    </row>
    <row r="433" spans="1:15" hidden="1" x14ac:dyDescent="0.3">
      <c r="A433" t="s">
        <v>14</v>
      </c>
      <c r="B433" s="1">
        <v>43588</v>
      </c>
      <c r="C433" s="1">
        <v>43671</v>
      </c>
      <c r="D433">
        <v>58</v>
      </c>
      <c r="E433">
        <v>58</v>
      </c>
      <c r="F433">
        <v>58</v>
      </c>
      <c r="G433">
        <v>58</v>
      </c>
      <c r="H433">
        <v>58</v>
      </c>
      <c r="I433">
        <v>57.9</v>
      </c>
      <c r="J433">
        <v>1</v>
      </c>
      <c r="K433">
        <v>6.96</v>
      </c>
      <c r="L433">
        <v>24000</v>
      </c>
      <c r="M433">
        <v>12000</v>
      </c>
      <c r="N433">
        <v>56.95</v>
      </c>
      <c r="O433">
        <f t="shared" si="6"/>
        <v>1</v>
      </c>
    </row>
    <row r="434" spans="1:15" x14ac:dyDescent="0.3">
      <c r="A434" t="s">
        <v>14</v>
      </c>
      <c r="B434" s="1">
        <v>43591</v>
      </c>
      <c r="C434" s="1">
        <v>43615</v>
      </c>
      <c r="D434">
        <v>55.25</v>
      </c>
      <c r="E434">
        <v>55.95</v>
      </c>
      <c r="F434">
        <v>54.05</v>
      </c>
      <c r="G434">
        <v>55.45</v>
      </c>
      <c r="H434">
        <v>55.3</v>
      </c>
      <c r="I434">
        <v>55.45</v>
      </c>
      <c r="J434">
        <v>4223</v>
      </c>
      <c r="K434">
        <v>28080.65</v>
      </c>
      <c r="L434">
        <v>85824000</v>
      </c>
      <c r="M434">
        <v>-1104000</v>
      </c>
      <c r="N434">
        <v>55.05</v>
      </c>
      <c r="O434">
        <f t="shared" si="6"/>
        <v>2</v>
      </c>
    </row>
    <row r="435" spans="1:15" hidden="1" x14ac:dyDescent="0.3">
      <c r="A435" t="s">
        <v>14</v>
      </c>
      <c r="B435" s="1">
        <v>43591</v>
      </c>
      <c r="C435" s="1">
        <v>43643</v>
      </c>
      <c r="D435">
        <v>54.8</v>
      </c>
      <c r="E435">
        <v>56.3</v>
      </c>
      <c r="F435">
        <v>54.8</v>
      </c>
      <c r="G435">
        <v>55.75</v>
      </c>
      <c r="H435">
        <v>55.85</v>
      </c>
      <c r="I435">
        <v>55.75</v>
      </c>
      <c r="J435">
        <v>98</v>
      </c>
      <c r="K435">
        <v>654.46</v>
      </c>
      <c r="L435">
        <v>1236000</v>
      </c>
      <c r="M435">
        <v>300000</v>
      </c>
      <c r="N435">
        <v>55.05</v>
      </c>
      <c r="O435">
        <f t="shared" si="6"/>
        <v>0</v>
      </c>
    </row>
    <row r="436" spans="1:15" hidden="1" x14ac:dyDescent="0.3">
      <c r="A436" t="s">
        <v>14</v>
      </c>
      <c r="B436" s="1">
        <v>43591</v>
      </c>
      <c r="C436" s="1">
        <v>43671</v>
      </c>
      <c r="D436">
        <v>55.5</v>
      </c>
      <c r="E436">
        <v>55.5</v>
      </c>
      <c r="F436">
        <v>55.35</v>
      </c>
      <c r="G436">
        <v>55.35</v>
      </c>
      <c r="H436">
        <v>55.35</v>
      </c>
      <c r="I436">
        <v>55.95</v>
      </c>
      <c r="J436">
        <v>2</v>
      </c>
      <c r="K436">
        <v>13.3</v>
      </c>
      <c r="L436">
        <v>36000</v>
      </c>
      <c r="M436">
        <v>12000</v>
      </c>
      <c r="N436">
        <v>55.05</v>
      </c>
      <c r="O436">
        <f t="shared" si="6"/>
        <v>1</v>
      </c>
    </row>
    <row r="437" spans="1:15" x14ac:dyDescent="0.3">
      <c r="A437" t="s">
        <v>14</v>
      </c>
      <c r="B437" s="1">
        <v>43592</v>
      </c>
      <c r="C437" s="1">
        <v>43615</v>
      </c>
      <c r="D437">
        <v>56</v>
      </c>
      <c r="E437">
        <v>56.2</v>
      </c>
      <c r="F437">
        <v>53.05</v>
      </c>
      <c r="G437">
        <v>53.35</v>
      </c>
      <c r="H437">
        <v>53.75</v>
      </c>
      <c r="I437">
        <v>53.35</v>
      </c>
      <c r="J437">
        <v>3935</v>
      </c>
      <c r="K437">
        <v>25877.24</v>
      </c>
      <c r="L437">
        <v>86628000</v>
      </c>
      <c r="M437">
        <v>804000</v>
      </c>
      <c r="N437">
        <v>53</v>
      </c>
      <c r="O437">
        <f t="shared" si="6"/>
        <v>2</v>
      </c>
    </row>
    <row r="438" spans="1:15" hidden="1" x14ac:dyDescent="0.3">
      <c r="A438" t="s">
        <v>14</v>
      </c>
      <c r="B438" s="1">
        <v>43592</v>
      </c>
      <c r="C438" s="1">
        <v>43643</v>
      </c>
      <c r="D438">
        <v>56.2</v>
      </c>
      <c r="E438">
        <v>56.5</v>
      </c>
      <c r="F438">
        <v>53.5</v>
      </c>
      <c r="G438">
        <v>53.7</v>
      </c>
      <c r="H438">
        <v>54</v>
      </c>
      <c r="I438">
        <v>53.7</v>
      </c>
      <c r="J438">
        <v>115</v>
      </c>
      <c r="K438">
        <v>756.65</v>
      </c>
      <c r="L438">
        <v>1440000</v>
      </c>
      <c r="M438">
        <v>204000</v>
      </c>
      <c r="N438">
        <v>53</v>
      </c>
      <c r="O438">
        <f t="shared" si="6"/>
        <v>0</v>
      </c>
    </row>
    <row r="439" spans="1:15" hidden="1" x14ac:dyDescent="0.3">
      <c r="A439" t="s">
        <v>14</v>
      </c>
      <c r="B439" s="1">
        <v>43592</v>
      </c>
      <c r="C439" s="1">
        <v>43671</v>
      </c>
      <c r="D439">
        <v>56.75</v>
      </c>
      <c r="E439">
        <v>56.75</v>
      </c>
      <c r="F439">
        <v>54.1</v>
      </c>
      <c r="G439">
        <v>54.1</v>
      </c>
      <c r="H439">
        <v>54.1</v>
      </c>
      <c r="I439">
        <v>54.1</v>
      </c>
      <c r="J439">
        <v>2</v>
      </c>
      <c r="K439">
        <v>13.3</v>
      </c>
      <c r="L439">
        <v>60000</v>
      </c>
      <c r="M439">
        <v>24000</v>
      </c>
      <c r="N439">
        <v>53</v>
      </c>
      <c r="O439">
        <f t="shared" si="6"/>
        <v>1</v>
      </c>
    </row>
    <row r="440" spans="1:15" x14ac:dyDescent="0.3">
      <c r="A440" t="s">
        <v>14</v>
      </c>
      <c r="B440" s="1">
        <v>43593</v>
      </c>
      <c r="C440" s="1">
        <v>43615</v>
      </c>
      <c r="D440">
        <v>53</v>
      </c>
      <c r="E440">
        <v>54.35</v>
      </c>
      <c r="F440">
        <v>52.6</v>
      </c>
      <c r="G440">
        <v>53.3</v>
      </c>
      <c r="H440">
        <v>53.4</v>
      </c>
      <c r="I440">
        <v>53.3</v>
      </c>
      <c r="J440">
        <v>4488</v>
      </c>
      <c r="K440">
        <v>28765.67</v>
      </c>
      <c r="L440">
        <v>82956000</v>
      </c>
      <c r="M440">
        <v>-3672000</v>
      </c>
      <c r="N440">
        <v>52.85</v>
      </c>
      <c r="O440">
        <f t="shared" si="6"/>
        <v>2</v>
      </c>
    </row>
    <row r="441" spans="1:15" hidden="1" x14ac:dyDescent="0.3">
      <c r="A441" t="s">
        <v>14</v>
      </c>
      <c r="B441" s="1">
        <v>43593</v>
      </c>
      <c r="C441" s="1">
        <v>43643</v>
      </c>
      <c r="D441">
        <v>53.45</v>
      </c>
      <c r="E441">
        <v>54.5</v>
      </c>
      <c r="F441">
        <v>53</v>
      </c>
      <c r="G441">
        <v>53.65</v>
      </c>
      <c r="H441">
        <v>53.7</v>
      </c>
      <c r="I441">
        <v>53.65</v>
      </c>
      <c r="J441">
        <v>89</v>
      </c>
      <c r="K441">
        <v>574.54</v>
      </c>
      <c r="L441">
        <v>1464000</v>
      </c>
      <c r="M441">
        <v>24000</v>
      </c>
      <c r="N441">
        <v>52.85</v>
      </c>
      <c r="O441">
        <f t="shared" si="6"/>
        <v>0</v>
      </c>
    </row>
    <row r="442" spans="1:15" hidden="1" x14ac:dyDescent="0.3">
      <c r="A442" t="s">
        <v>14</v>
      </c>
      <c r="B442" s="1">
        <v>43593</v>
      </c>
      <c r="C442" s="1">
        <v>43671</v>
      </c>
      <c r="D442">
        <v>54.55</v>
      </c>
      <c r="E442">
        <v>54.65</v>
      </c>
      <c r="F442">
        <v>53.95</v>
      </c>
      <c r="G442">
        <v>53.95</v>
      </c>
      <c r="H442">
        <v>53.95</v>
      </c>
      <c r="I442">
        <v>53.7</v>
      </c>
      <c r="J442">
        <v>4</v>
      </c>
      <c r="K442">
        <v>26.06</v>
      </c>
      <c r="L442">
        <v>72000</v>
      </c>
      <c r="M442">
        <v>12000</v>
      </c>
      <c r="N442">
        <v>52.85</v>
      </c>
      <c r="O442">
        <f t="shared" si="6"/>
        <v>1</v>
      </c>
    </row>
    <row r="443" spans="1:15" x14ac:dyDescent="0.3">
      <c r="A443" t="s">
        <v>14</v>
      </c>
      <c r="B443" s="1">
        <v>43594</v>
      </c>
      <c r="C443" s="1">
        <v>43615</v>
      </c>
      <c r="D443">
        <v>52.9</v>
      </c>
      <c r="E443">
        <v>53.7</v>
      </c>
      <c r="F443">
        <v>52.15</v>
      </c>
      <c r="G443">
        <v>52.45</v>
      </c>
      <c r="H443">
        <v>52.55</v>
      </c>
      <c r="I443">
        <v>52.45</v>
      </c>
      <c r="J443">
        <v>3113</v>
      </c>
      <c r="K443">
        <v>19759.45</v>
      </c>
      <c r="L443">
        <v>84072000</v>
      </c>
      <c r="M443">
        <v>1116000</v>
      </c>
      <c r="N443">
        <v>52.15</v>
      </c>
      <c r="O443">
        <f t="shared" si="6"/>
        <v>2</v>
      </c>
    </row>
    <row r="444" spans="1:15" hidden="1" x14ac:dyDescent="0.3">
      <c r="A444" t="s">
        <v>14</v>
      </c>
      <c r="B444" s="1">
        <v>43594</v>
      </c>
      <c r="C444" s="1">
        <v>43643</v>
      </c>
      <c r="D444">
        <v>53.8</v>
      </c>
      <c r="E444">
        <v>54</v>
      </c>
      <c r="F444">
        <v>52.6</v>
      </c>
      <c r="G444">
        <v>52.8</v>
      </c>
      <c r="H444">
        <v>52.8</v>
      </c>
      <c r="I444">
        <v>52.8</v>
      </c>
      <c r="J444">
        <v>98</v>
      </c>
      <c r="K444">
        <v>627.24</v>
      </c>
      <c r="L444">
        <v>1824000</v>
      </c>
      <c r="M444">
        <v>360000</v>
      </c>
      <c r="N444">
        <v>52.15</v>
      </c>
      <c r="O444">
        <f t="shared" si="6"/>
        <v>0</v>
      </c>
    </row>
    <row r="445" spans="1:15" hidden="1" x14ac:dyDescent="0.3">
      <c r="A445" t="s">
        <v>14</v>
      </c>
      <c r="B445" s="1">
        <v>43594</v>
      </c>
      <c r="C445" s="1">
        <v>43671</v>
      </c>
      <c r="D445">
        <v>53.35</v>
      </c>
      <c r="E445">
        <v>53.35</v>
      </c>
      <c r="F445">
        <v>53.15</v>
      </c>
      <c r="G445">
        <v>53.15</v>
      </c>
      <c r="H445">
        <v>53.15</v>
      </c>
      <c r="I445">
        <v>53.15</v>
      </c>
      <c r="J445">
        <v>2</v>
      </c>
      <c r="K445">
        <v>12.78</v>
      </c>
      <c r="L445">
        <v>72000</v>
      </c>
      <c r="M445">
        <v>0</v>
      </c>
      <c r="N445">
        <v>52.15</v>
      </c>
      <c r="O445">
        <f t="shared" si="6"/>
        <v>1</v>
      </c>
    </row>
    <row r="446" spans="1:15" x14ac:dyDescent="0.3">
      <c r="A446" t="s">
        <v>14</v>
      </c>
      <c r="B446" s="1">
        <v>43595</v>
      </c>
      <c r="C446" s="1">
        <v>43615</v>
      </c>
      <c r="D446">
        <v>52.9</v>
      </c>
      <c r="E446">
        <v>53.85</v>
      </c>
      <c r="F446">
        <v>51.9</v>
      </c>
      <c r="G446">
        <v>52.8</v>
      </c>
      <c r="H446">
        <v>52.65</v>
      </c>
      <c r="I446">
        <v>52.8</v>
      </c>
      <c r="J446">
        <v>5238</v>
      </c>
      <c r="K446">
        <v>33245.26</v>
      </c>
      <c r="L446">
        <v>81996000</v>
      </c>
      <c r="M446">
        <v>-2076000</v>
      </c>
      <c r="N446">
        <v>52.5</v>
      </c>
      <c r="O446">
        <f t="shared" si="6"/>
        <v>2</v>
      </c>
    </row>
    <row r="447" spans="1:15" hidden="1" x14ac:dyDescent="0.3">
      <c r="A447" t="s">
        <v>14</v>
      </c>
      <c r="B447" s="1">
        <v>43595</v>
      </c>
      <c r="C447" s="1">
        <v>43643</v>
      </c>
      <c r="D447">
        <v>53.5</v>
      </c>
      <c r="E447">
        <v>54.05</v>
      </c>
      <c r="F447">
        <v>52.2</v>
      </c>
      <c r="G447">
        <v>53.05</v>
      </c>
      <c r="H447">
        <v>52.9</v>
      </c>
      <c r="I447">
        <v>53.05</v>
      </c>
      <c r="J447">
        <v>236</v>
      </c>
      <c r="K447">
        <v>1506.4</v>
      </c>
      <c r="L447">
        <v>2892000</v>
      </c>
      <c r="M447">
        <v>1068000</v>
      </c>
      <c r="N447">
        <v>52.5</v>
      </c>
      <c r="O447">
        <f t="shared" si="6"/>
        <v>0</v>
      </c>
    </row>
    <row r="448" spans="1:15" hidden="1" x14ac:dyDescent="0.3">
      <c r="A448" t="s">
        <v>14</v>
      </c>
      <c r="B448" s="1">
        <v>43595</v>
      </c>
      <c r="C448" s="1">
        <v>43671</v>
      </c>
      <c r="D448">
        <v>0</v>
      </c>
      <c r="E448">
        <v>0</v>
      </c>
      <c r="F448">
        <v>0</v>
      </c>
      <c r="G448">
        <v>53.15</v>
      </c>
      <c r="H448">
        <v>53.15</v>
      </c>
      <c r="I448">
        <v>53.3</v>
      </c>
      <c r="J448">
        <v>0</v>
      </c>
      <c r="K448">
        <v>0</v>
      </c>
      <c r="L448">
        <v>72000</v>
      </c>
      <c r="M448">
        <v>0</v>
      </c>
      <c r="N448">
        <v>52.5</v>
      </c>
      <c r="O448">
        <f t="shared" si="6"/>
        <v>1</v>
      </c>
    </row>
    <row r="449" spans="1:15" x14ac:dyDescent="0.3">
      <c r="A449" t="s">
        <v>14</v>
      </c>
      <c r="B449" s="1">
        <v>43598</v>
      </c>
      <c r="C449" s="1">
        <v>43615</v>
      </c>
      <c r="D449">
        <v>52.4</v>
      </c>
      <c r="E449">
        <v>53.2</v>
      </c>
      <c r="F449">
        <v>50.4</v>
      </c>
      <c r="G449">
        <v>50.95</v>
      </c>
      <c r="H449">
        <v>50.5</v>
      </c>
      <c r="I449">
        <v>50.95</v>
      </c>
      <c r="J449">
        <v>3216</v>
      </c>
      <c r="K449">
        <v>20075.39</v>
      </c>
      <c r="L449">
        <v>82212000</v>
      </c>
      <c r="M449">
        <v>216000</v>
      </c>
      <c r="N449">
        <v>50.75</v>
      </c>
      <c r="O449">
        <f t="shared" si="6"/>
        <v>2</v>
      </c>
    </row>
    <row r="450" spans="1:15" hidden="1" x14ac:dyDescent="0.3">
      <c r="A450" t="s">
        <v>14</v>
      </c>
      <c r="B450" s="1">
        <v>43598</v>
      </c>
      <c r="C450" s="1">
        <v>43643</v>
      </c>
      <c r="D450">
        <v>52.45</v>
      </c>
      <c r="E450">
        <v>53.5</v>
      </c>
      <c r="F450">
        <v>50.8</v>
      </c>
      <c r="G450">
        <v>51.2</v>
      </c>
      <c r="H450">
        <v>50.85</v>
      </c>
      <c r="I450">
        <v>51.2</v>
      </c>
      <c r="J450">
        <v>211</v>
      </c>
      <c r="K450">
        <v>1330.7</v>
      </c>
      <c r="L450">
        <v>3300000</v>
      </c>
      <c r="M450">
        <v>408000</v>
      </c>
      <c r="N450">
        <v>50.75</v>
      </c>
      <c r="O450">
        <f t="shared" si="6"/>
        <v>0</v>
      </c>
    </row>
    <row r="451" spans="1:15" hidden="1" x14ac:dyDescent="0.3">
      <c r="A451" t="s">
        <v>14</v>
      </c>
      <c r="B451" s="1">
        <v>43598</v>
      </c>
      <c r="C451" s="1">
        <v>43671</v>
      </c>
      <c r="D451">
        <v>0</v>
      </c>
      <c r="E451">
        <v>0</v>
      </c>
      <c r="F451">
        <v>0</v>
      </c>
      <c r="G451">
        <v>53.15</v>
      </c>
      <c r="H451">
        <v>53.15</v>
      </c>
      <c r="I451">
        <v>51.5</v>
      </c>
      <c r="J451">
        <v>0</v>
      </c>
      <c r="K451">
        <v>0</v>
      </c>
      <c r="L451">
        <v>72000</v>
      </c>
      <c r="M451">
        <v>0</v>
      </c>
      <c r="N451">
        <v>50.75</v>
      </c>
      <c r="O451">
        <f t="shared" ref="O451:O514" si="7">MOD(ROW(),3)</f>
        <v>1</v>
      </c>
    </row>
    <row r="452" spans="1:15" x14ac:dyDescent="0.3">
      <c r="A452" t="s">
        <v>14</v>
      </c>
      <c r="B452" s="1">
        <v>43599</v>
      </c>
      <c r="C452" s="1">
        <v>43615</v>
      </c>
      <c r="D452">
        <v>50.45</v>
      </c>
      <c r="E452">
        <v>50.8</v>
      </c>
      <c r="F452">
        <v>47.7</v>
      </c>
      <c r="G452">
        <v>47.95</v>
      </c>
      <c r="H452">
        <v>47.85</v>
      </c>
      <c r="I452">
        <v>47.95</v>
      </c>
      <c r="J452">
        <v>7238</v>
      </c>
      <c r="K452">
        <v>42419.42</v>
      </c>
      <c r="L452">
        <v>82824000</v>
      </c>
      <c r="M452">
        <v>612000</v>
      </c>
      <c r="N452">
        <v>47.75</v>
      </c>
      <c r="O452">
        <f t="shared" si="7"/>
        <v>2</v>
      </c>
    </row>
    <row r="453" spans="1:15" hidden="1" x14ac:dyDescent="0.3">
      <c r="A453" t="s">
        <v>14</v>
      </c>
      <c r="B453" s="1">
        <v>43599</v>
      </c>
      <c r="C453" s="1">
        <v>43643</v>
      </c>
      <c r="D453">
        <v>51.15</v>
      </c>
      <c r="E453">
        <v>51.15</v>
      </c>
      <c r="F453">
        <v>48.05</v>
      </c>
      <c r="G453">
        <v>48.3</v>
      </c>
      <c r="H453">
        <v>48.05</v>
      </c>
      <c r="I453">
        <v>48.3</v>
      </c>
      <c r="J453">
        <v>350</v>
      </c>
      <c r="K453">
        <v>2062.94</v>
      </c>
      <c r="L453">
        <v>4740000</v>
      </c>
      <c r="M453">
        <v>1440000</v>
      </c>
      <c r="N453">
        <v>47.75</v>
      </c>
      <c r="O453">
        <f t="shared" si="7"/>
        <v>0</v>
      </c>
    </row>
    <row r="454" spans="1:15" hidden="1" x14ac:dyDescent="0.3">
      <c r="A454" t="s">
        <v>14</v>
      </c>
      <c r="B454" s="1">
        <v>43599</v>
      </c>
      <c r="C454" s="1">
        <v>43671</v>
      </c>
      <c r="D454">
        <v>49.75</v>
      </c>
      <c r="E454">
        <v>49.75</v>
      </c>
      <c r="F454">
        <v>48.4</v>
      </c>
      <c r="G454">
        <v>48.4</v>
      </c>
      <c r="H454">
        <v>48.4</v>
      </c>
      <c r="I454">
        <v>48.4</v>
      </c>
      <c r="J454">
        <v>4</v>
      </c>
      <c r="K454">
        <v>23.67</v>
      </c>
      <c r="L454">
        <v>84000</v>
      </c>
      <c r="M454">
        <v>12000</v>
      </c>
      <c r="N454">
        <v>47.75</v>
      </c>
      <c r="O454">
        <f t="shared" si="7"/>
        <v>1</v>
      </c>
    </row>
    <row r="455" spans="1:15" x14ac:dyDescent="0.3">
      <c r="A455" t="s">
        <v>14</v>
      </c>
      <c r="B455" s="1">
        <v>43600</v>
      </c>
      <c r="C455" s="1">
        <v>43615</v>
      </c>
      <c r="D455">
        <v>48</v>
      </c>
      <c r="E455">
        <v>49.05</v>
      </c>
      <c r="F455">
        <v>46</v>
      </c>
      <c r="G455">
        <v>46.25</v>
      </c>
      <c r="H455">
        <v>46.1</v>
      </c>
      <c r="I455">
        <v>46.25</v>
      </c>
      <c r="J455">
        <v>5816</v>
      </c>
      <c r="K455">
        <v>33239.78</v>
      </c>
      <c r="L455">
        <v>80772000</v>
      </c>
      <c r="M455">
        <v>-2052000</v>
      </c>
      <c r="N455">
        <v>46.2</v>
      </c>
      <c r="O455">
        <f t="shared" si="7"/>
        <v>2</v>
      </c>
    </row>
    <row r="456" spans="1:15" hidden="1" x14ac:dyDescent="0.3">
      <c r="A456" t="s">
        <v>14</v>
      </c>
      <c r="B456" s="1">
        <v>43600</v>
      </c>
      <c r="C456" s="1">
        <v>43643</v>
      </c>
      <c r="D456">
        <v>48.5</v>
      </c>
      <c r="E456">
        <v>49.3</v>
      </c>
      <c r="F456">
        <v>46.2</v>
      </c>
      <c r="G456">
        <v>46.5</v>
      </c>
      <c r="H456">
        <v>46.2</v>
      </c>
      <c r="I456">
        <v>46.5</v>
      </c>
      <c r="J456">
        <v>301</v>
      </c>
      <c r="K456">
        <v>1724.8</v>
      </c>
      <c r="L456">
        <v>5844000</v>
      </c>
      <c r="M456">
        <v>1104000</v>
      </c>
      <c r="N456">
        <v>46.2</v>
      </c>
      <c r="O456">
        <f t="shared" si="7"/>
        <v>0</v>
      </c>
    </row>
    <row r="457" spans="1:15" hidden="1" x14ac:dyDescent="0.3">
      <c r="A457" t="s">
        <v>14</v>
      </c>
      <c r="B457" s="1">
        <v>43600</v>
      </c>
      <c r="C457" s="1">
        <v>43671</v>
      </c>
      <c r="D457">
        <v>49.4</v>
      </c>
      <c r="E457">
        <v>49.4</v>
      </c>
      <c r="F457">
        <v>46.75</v>
      </c>
      <c r="G457">
        <v>46.95</v>
      </c>
      <c r="H457">
        <v>47</v>
      </c>
      <c r="I457">
        <v>46.95</v>
      </c>
      <c r="J457">
        <v>13</v>
      </c>
      <c r="K457">
        <v>74.42</v>
      </c>
      <c r="L457">
        <v>144000</v>
      </c>
      <c r="M457">
        <v>60000</v>
      </c>
      <c r="N457">
        <v>46.2</v>
      </c>
      <c r="O457">
        <f t="shared" si="7"/>
        <v>1</v>
      </c>
    </row>
    <row r="458" spans="1:15" x14ac:dyDescent="0.3">
      <c r="A458" t="s">
        <v>14</v>
      </c>
      <c r="B458" s="1">
        <v>43601</v>
      </c>
      <c r="C458" s="1">
        <v>43615</v>
      </c>
      <c r="D458">
        <v>46.5</v>
      </c>
      <c r="E458">
        <v>48.35</v>
      </c>
      <c r="F458">
        <v>46.15</v>
      </c>
      <c r="G458">
        <v>48.1</v>
      </c>
      <c r="H458">
        <v>47.95</v>
      </c>
      <c r="I458">
        <v>48.1</v>
      </c>
      <c r="J458">
        <v>4299</v>
      </c>
      <c r="K458">
        <v>24378.86</v>
      </c>
      <c r="L458">
        <v>74892000</v>
      </c>
      <c r="M458">
        <v>-5880000</v>
      </c>
      <c r="N458">
        <v>48</v>
      </c>
      <c r="O458">
        <f t="shared" si="7"/>
        <v>2</v>
      </c>
    </row>
    <row r="459" spans="1:15" hidden="1" x14ac:dyDescent="0.3">
      <c r="A459" t="s">
        <v>14</v>
      </c>
      <c r="B459" s="1">
        <v>43601</v>
      </c>
      <c r="C459" s="1">
        <v>43643</v>
      </c>
      <c r="D459">
        <v>46.8</v>
      </c>
      <c r="E459">
        <v>48.65</v>
      </c>
      <c r="F459">
        <v>46.6</v>
      </c>
      <c r="G459">
        <v>48.45</v>
      </c>
      <c r="H459">
        <v>48.25</v>
      </c>
      <c r="I459">
        <v>48.45</v>
      </c>
      <c r="J459">
        <v>230</v>
      </c>
      <c r="K459">
        <v>1317.23</v>
      </c>
      <c r="L459">
        <v>5988000</v>
      </c>
      <c r="M459">
        <v>144000</v>
      </c>
      <c r="N459">
        <v>48</v>
      </c>
      <c r="O459">
        <f t="shared" si="7"/>
        <v>0</v>
      </c>
    </row>
    <row r="460" spans="1:15" hidden="1" x14ac:dyDescent="0.3">
      <c r="A460" t="s">
        <v>14</v>
      </c>
      <c r="B460" s="1">
        <v>43601</v>
      </c>
      <c r="C460" s="1">
        <v>43671</v>
      </c>
      <c r="D460">
        <v>47.4</v>
      </c>
      <c r="E460">
        <v>48.35</v>
      </c>
      <c r="F460">
        <v>47.4</v>
      </c>
      <c r="G460">
        <v>48.35</v>
      </c>
      <c r="H460">
        <v>48.35</v>
      </c>
      <c r="I460">
        <v>48.7</v>
      </c>
      <c r="J460">
        <v>8</v>
      </c>
      <c r="K460">
        <v>45.83</v>
      </c>
      <c r="L460">
        <v>168000</v>
      </c>
      <c r="M460">
        <v>24000</v>
      </c>
      <c r="N460">
        <v>48</v>
      </c>
      <c r="O460">
        <f t="shared" si="7"/>
        <v>1</v>
      </c>
    </row>
    <row r="461" spans="1:15" x14ac:dyDescent="0.3">
      <c r="A461" t="s">
        <v>14</v>
      </c>
      <c r="B461" s="1">
        <v>43602</v>
      </c>
      <c r="C461" s="1">
        <v>43615</v>
      </c>
      <c r="D461">
        <v>47.85</v>
      </c>
      <c r="E461">
        <v>48.35</v>
      </c>
      <c r="F461">
        <v>47.1</v>
      </c>
      <c r="G461">
        <v>47.8</v>
      </c>
      <c r="H461">
        <v>47.8</v>
      </c>
      <c r="I461">
        <v>47.8</v>
      </c>
      <c r="J461">
        <v>2784</v>
      </c>
      <c r="K461">
        <v>15909.81</v>
      </c>
      <c r="L461">
        <v>73812000</v>
      </c>
      <c r="M461">
        <v>-1080000</v>
      </c>
      <c r="N461">
        <v>47.65</v>
      </c>
      <c r="O461">
        <f t="shared" si="7"/>
        <v>2</v>
      </c>
    </row>
    <row r="462" spans="1:15" hidden="1" x14ac:dyDescent="0.3">
      <c r="A462" t="s">
        <v>14</v>
      </c>
      <c r="B462" s="1">
        <v>43602</v>
      </c>
      <c r="C462" s="1">
        <v>43643</v>
      </c>
      <c r="D462">
        <v>48.3</v>
      </c>
      <c r="E462">
        <v>48.6</v>
      </c>
      <c r="F462">
        <v>47.55</v>
      </c>
      <c r="G462">
        <v>48.05</v>
      </c>
      <c r="H462">
        <v>48.2</v>
      </c>
      <c r="I462">
        <v>48.05</v>
      </c>
      <c r="J462">
        <v>361</v>
      </c>
      <c r="K462">
        <v>2077.06</v>
      </c>
      <c r="L462">
        <v>7344000</v>
      </c>
      <c r="M462">
        <v>1356000</v>
      </c>
      <c r="N462">
        <v>47.65</v>
      </c>
      <c r="O462">
        <f t="shared" si="7"/>
        <v>0</v>
      </c>
    </row>
    <row r="463" spans="1:15" hidden="1" x14ac:dyDescent="0.3">
      <c r="A463" t="s">
        <v>14</v>
      </c>
      <c r="B463" s="1">
        <v>43602</v>
      </c>
      <c r="C463" s="1">
        <v>43671</v>
      </c>
      <c r="D463">
        <v>48.2</v>
      </c>
      <c r="E463">
        <v>48.2</v>
      </c>
      <c r="F463">
        <v>48.2</v>
      </c>
      <c r="G463">
        <v>48.2</v>
      </c>
      <c r="H463">
        <v>48.2</v>
      </c>
      <c r="I463">
        <v>48.3</v>
      </c>
      <c r="J463">
        <v>1</v>
      </c>
      <c r="K463">
        <v>5.78</v>
      </c>
      <c r="L463">
        <v>180000</v>
      </c>
      <c r="M463">
        <v>12000</v>
      </c>
      <c r="N463">
        <v>47.65</v>
      </c>
      <c r="O463">
        <f t="shared" si="7"/>
        <v>1</v>
      </c>
    </row>
    <row r="464" spans="1:15" x14ac:dyDescent="0.3">
      <c r="A464" t="s">
        <v>14</v>
      </c>
      <c r="B464" s="1">
        <v>43605</v>
      </c>
      <c r="C464" s="1">
        <v>43615</v>
      </c>
      <c r="D464">
        <v>48.95</v>
      </c>
      <c r="E464">
        <v>51.9</v>
      </c>
      <c r="F464">
        <v>48.85</v>
      </c>
      <c r="G464">
        <v>51.65</v>
      </c>
      <c r="H464">
        <v>51.7</v>
      </c>
      <c r="I464">
        <v>51.65</v>
      </c>
      <c r="J464">
        <v>5217</v>
      </c>
      <c r="K464">
        <v>31847.37</v>
      </c>
      <c r="L464">
        <v>73728000</v>
      </c>
      <c r="M464">
        <v>-84000</v>
      </c>
      <c r="N464">
        <v>51.45</v>
      </c>
      <c r="O464">
        <f t="shared" si="7"/>
        <v>2</v>
      </c>
    </row>
    <row r="465" spans="1:15" hidden="1" x14ac:dyDescent="0.3">
      <c r="A465" t="s">
        <v>14</v>
      </c>
      <c r="B465" s="1">
        <v>43605</v>
      </c>
      <c r="C465" s="1">
        <v>43643</v>
      </c>
      <c r="D465">
        <v>50</v>
      </c>
      <c r="E465">
        <v>52.15</v>
      </c>
      <c r="F465">
        <v>49.1</v>
      </c>
      <c r="G465">
        <v>52</v>
      </c>
      <c r="H465">
        <v>51.9</v>
      </c>
      <c r="I465">
        <v>52</v>
      </c>
      <c r="J465">
        <v>567</v>
      </c>
      <c r="K465">
        <v>3462.88</v>
      </c>
      <c r="L465">
        <v>7380000</v>
      </c>
      <c r="M465">
        <v>36000</v>
      </c>
      <c r="N465">
        <v>51.45</v>
      </c>
      <c r="O465">
        <f t="shared" si="7"/>
        <v>0</v>
      </c>
    </row>
    <row r="466" spans="1:15" hidden="1" x14ac:dyDescent="0.3">
      <c r="A466" t="s">
        <v>14</v>
      </c>
      <c r="B466" s="1">
        <v>43605</v>
      </c>
      <c r="C466" s="1">
        <v>43671</v>
      </c>
      <c r="D466">
        <v>49.9</v>
      </c>
      <c r="E466">
        <v>52.2</v>
      </c>
      <c r="F466">
        <v>49.9</v>
      </c>
      <c r="G466">
        <v>52.2</v>
      </c>
      <c r="H466">
        <v>52.2</v>
      </c>
      <c r="I466">
        <v>52.15</v>
      </c>
      <c r="J466">
        <v>11</v>
      </c>
      <c r="K466">
        <v>66.87</v>
      </c>
      <c r="L466">
        <v>180000</v>
      </c>
      <c r="M466">
        <v>0</v>
      </c>
      <c r="N466">
        <v>51.45</v>
      </c>
      <c r="O466">
        <f t="shared" si="7"/>
        <v>1</v>
      </c>
    </row>
    <row r="467" spans="1:15" x14ac:dyDescent="0.3">
      <c r="A467" t="s">
        <v>14</v>
      </c>
      <c r="B467" s="1">
        <v>43606</v>
      </c>
      <c r="C467" s="1">
        <v>43615</v>
      </c>
      <c r="D467">
        <v>51.95</v>
      </c>
      <c r="E467">
        <v>52.1</v>
      </c>
      <c r="F467">
        <v>50.15</v>
      </c>
      <c r="G467">
        <v>50.65</v>
      </c>
      <c r="H467">
        <v>50.8</v>
      </c>
      <c r="I467">
        <v>50.65</v>
      </c>
      <c r="J467">
        <v>2666</v>
      </c>
      <c r="K467">
        <v>16291.39</v>
      </c>
      <c r="L467">
        <v>72360000</v>
      </c>
      <c r="M467">
        <v>-1368000</v>
      </c>
      <c r="N467">
        <v>50.4</v>
      </c>
      <c r="O467">
        <f t="shared" si="7"/>
        <v>2</v>
      </c>
    </row>
    <row r="468" spans="1:15" hidden="1" x14ac:dyDescent="0.3">
      <c r="A468" t="s">
        <v>14</v>
      </c>
      <c r="B468" s="1">
        <v>43606</v>
      </c>
      <c r="C468" s="1">
        <v>43643</v>
      </c>
      <c r="D468">
        <v>52.3</v>
      </c>
      <c r="E468">
        <v>52.3</v>
      </c>
      <c r="F468">
        <v>50.5</v>
      </c>
      <c r="G468">
        <v>51</v>
      </c>
      <c r="H468">
        <v>51</v>
      </c>
      <c r="I468">
        <v>51</v>
      </c>
      <c r="J468">
        <v>318</v>
      </c>
      <c r="K468">
        <v>1955.46</v>
      </c>
      <c r="L468">
        <v>8100000</v>
      </c>
      <c r="M468">
        <v>720000</v>
      </c>
      <c r="N468">
        <v>50.4</v>
      </c>
      <c r="O468">
        <f t="shared" si="7"/>
        <v>0</v>
      </c>
    </row>
    <row r="469" spans="1:15" hidden="1" x14ac:dyDescent="0.3">
      <c r="A469" t="s">
        <v>14</v>
      </c>
      <c r="B469" s="1">
        <v>43606</v>
      </c>
      <c r="C469" s="1">
        <v>43671</v>
      </c>
      <c r="D469">
        <v>52.2</v>
      </c>
      <c r="E469">
        <v>52.2</v>
      </c>
      <c r="F469">
        <v>51.7</v>
      </c>
      <c r="G469">
        <v>51.7</v>
      </c>
      <c r="H469">
        <v>51.7</v>
      </c>
      <c r="I469">
        <v>51.05</v>
      </c>
      <c r="J469">
        <v>3</v>
      </c>
      <c r="K469">
        <v>18.73</v>
      </c>
      <c r="L469">
        <v>180000</v>
      </c>
      <c r="M469">
        <v>0</v>
      </c>
      <c r="N469">
        <v>50.4</v>
      </c>
      <c r="O469">
        <f t="shared" si="7"/>
        <v>1</v>
      </c>
    </row>
    <row r="470" spans="1:15" x14ac:dyDescent="0.3">
      <c r="A470" t="s">
        <v>14</v>
      </c>
      <c r="B470" s="1">
        <v>43607</v>
      </c>
      <c r="C470" s="1">
        <v>43615</v>
      </c>
      <c r="D470">
        <v>50.7</v>
      </c>
      <c r="E470">
        <v>51.3</v>
      </c>
      <c r="F470">
        <v>49.25</v>
      </c>
      <c r="G470">
        <v>51</v>
      </c>
      <c r="H470">
        <v>50.95</v>
      </c>
      <c r="I470">
        <v>51</v>
      </c>
      <c r="J470">
        <v>3514</v>
      </c>
      <c r="K470">
        <v>21205.02</v>
      </c>
      <c r="L470">
        <v>70476000</v>
      </c>
      <c r="M470">
        <v>-1884000</v>
      </c>
      <c r="N470">
        <v>50.85</v>
      </c>
      <c r="O470">
        <f t="shared" si="7"/>
        <v>2</v>
      </c>
    </row>
    <row r="471" spans="1:15" hidden="1" x14ac:dyDescent="0.3">
      <c r="A471" t="s">
        <v>14</v>
      </c>
      <c r="B471" s="1">
        <v>43607</v>
      </c>
      <c r="C471" s="1">
        <v>43643</v>
      </c>
      <c r="D471">
        <v>50.85</v>
      </c>
      <c r="E471">
        <v>51.6</v>
      </c>
      <c r="F471">
        <v>49.6</v>
      </c>
      <c r="G471">
        <v>51.35</v>
      </c>
      <c r="H471">
        <v>51.3</v>
      </c>
      <c r="I471">
        <v>51.35</v>
      </c>
      <c r="J471">
        <v>473</v>
      </c>
      <c r="K471">
        <v>2874.14</v>
      </c>
      <c r="L471">
        <v>9912000</v>
      </c>
      <c r="M471">
        <v>1812000</v>
      </c>
      <c r="N471">
        <v>50.85</v>
      </c>
      <c r="O471">
        <f t="shared" si="7"/>
        <v>0</v>
      </c>
    </row>
    <row r="472" spans="1:15" hidden="1" x14ac:dyDescent="0.3">
      <c r="A472" t="s">
        <v>14</v>
      </c>
      <c r="B472" s="1">
        <v>43607</v>
      </c>
      <c r="C472" s="1">
        <v>43671</v>
      </c>
      <c r="D472">
        <v>51</v>
      </c>
      <c r="E472">
        <v>51</v>
      </c>
      <c r="F472">
        <v>50.3</v>
      </c>
      <c r="G472">
        <v>50.65</v>
      </c>
      <c r="H472">
        <v>50.65</v>
      </c>
      <c r="I472">
        <v>51.5</v>
      </c>
      <c r="J472">
        <v>11</v>
      </c>
      <c r="K472">
        <v>66.72</v>
      </c>
      <c r="L472">
        <v>228000</v>
      </c>
      <c r="M472">
        <v>48000</v>
      </c>
      <c r="N472">
        <v>50.85</v>
      </c>
      <c r="O472">
        <f t="shared" si="7"/>
        <v>1</v>
      </c>
    </row>
    <row r="473" spans="1:15" x14ac:dyDescent="0.3">
      <c r="A473" t="s">
        <v>14</v>
      </c>
      <c r="B473" s="1">
        <v>43608</v>
      </c>
      <c r="C473" s="1">
        <v>43615</v>
      </c>
      <c r="D473">
        <v>51.95</v>
      </c>
      <c r="E473">
        <v>52.9</v>
      </c>
      <c r="F473">
        <v>48.7</v>
      </c>
      <c r="G473">
        <v>49.1</v>
      </c>
      <c r="H473">
        <v>49.1</v>
      </c>
      <c r="I473">
        <v>49.1</v>
      </c>
      <c r="J473">
        <v>5969</v>
      </c>
      <c r="K473">
        <v>36512.58</v>
      </c>
      <c r="L473">
        <v>71628000</v>
      </c>
      <c r="M473">
        <v>1152000</v>
      </c>
      <c r="N473">
        <v>49.05</v>
      </c>
      <c r="O473">
        <f t="shared" si="7"/>
        <v>2</v>
      </c>
    </row>
    <row r="474" spans="1:15" hidden="1" x14ac:dyDescent="0.3">
      <c r="A474" t="s">
        <v>14</v>
      </c>
      <c r="B474" s="1">
        <v>43608</v>
      </c>
      <c r="C474" s="1">
        <v>43643</v>
      </c>
      <c r="D474">
        <v>52.4</v>
      </c>
      <c r="E474">
        <v>53.3</v>
      </c>
      <c r="F474">
        <v>49.1</v>
      </c>
      <c r="G474">
        <v>49.5</v>
      </c>
      <c r="H474">
        <v>49.55</v>
      </c>
      <c r="I474">
        <v>49.5</v>
      </c>
      <c r="J474">
        <v>1100</v>
      </c>
      <c r="K474">
        <v>6761.46</v>
      </c>
      <c r="L474">
        <v>14616000</v>
      </c>
      <c r="M474">
        <v>4704000</v>
      </c>
      <c r="N474">
        <v>49.05</v>
      </c>
      <c r="O474">
        <f t="shared" si="7"/>
        <v>0</v>
      </c>
    </row>
    <row r="475" spans="1:15" hidden="1" x14ac:dyDescent="0.3">
      <c r="A475" t="s">
        <v>14</v>
      </c>
      <c r="B475" s="1">
        <v>43608</v>
      </c>
      <c r="C475" s="1">
        <v>43671</v>
      </c>
      <c r="D475">
        <v>52</v>
      </c>
      <c r="E475">
        <v>52</v>
      </c>
      <c r="F475">
        <v>49.5</v>
      </c>
      <c r="G475">
        <v>49.8</v>
      </c>
      <c r="H475">
        <v>49.8</v>
      </c>
      <c r="I475">
        <v>49.8</v>
      </c>
      <c r="J475">
        <v>16</v>
      </c>
      <c r="K475">
        <v>97.32</v>
      </c>
      <c r="L475">
        <v>300000</v>
      </c>
      <c r="M475">
        <v>72000</v>
      </c>
      <c r="N475">
        <v>49.05</v>
      </c>
      <c r="O475">
        <f t="shared" si="7"/>
        <v>1</v>
      </c>
    </row>
    <row r="476" spans="1:15" x14ac:dyDescent="0.3">
      <c r="A476" t="s">
        <v>14</v>
      </c>
      <c r="B476" s="1">
        <v>43609</v>
      </c>
      <c r="C476" s="1">
        <v>43615</v>
      </c>
      <c r="D476">
        <v>49.8</v>
      </c>
      <c r="E476">
        <v>52.05</v>
      </c>
      <c r="F476">
        <v>48.8</v>
      </c>
      <c r="G476">
        <v>51.85</v>
      </c>
      <c r="H476">
        <v>51.9</v>
      </c>
      <c r="I476">
        <v>51.85</v>
      </c>
      <c r="J476">
        <v>5031</v>
      </c>
      <c r="K476">
        <v>30432.07</v>
      </c>
      <c r="L476">
        <v>66732000</v>
      </c>
      <c r="M476">
        <v>-4896000</v>
      </c>
      <c r="N476">
        <v>51.65</v>
      </c>
      <c r="O476">
        <f t="shared" si="7"/>
        <v>2</v>
      </c>
    </row>
    <row r="477" spans="1:15" hidden="1" x14ac:dyDescent="0.3">
      <c r="A477" t="s">
        <v>14</v>
      </c>
      <c r="B477" s="1">
        <v>43609</v>
      </c>
      <c r="C477" s="1">
        <v>43643</v>
      </c>
      <c r="D477">
        <v>50.05</v>
      </c>
      <c r="E477">
        <v>52.4</v>
      </c>
      <c r="F477">
        <v>49.2</v>
      </c>
      <c r="G477">
        <v>52.2</v>
      </c>
      <c r="H477">
        <v>52.35</v>
      </c>
      <c r="I477">
        <v>52.2</v>
      </c>
      <c r="J477">
        <v>1495</v>
      </c>
      <c r="K477">
        <v>9133.1200000000008</v>
      </c>
      <c r="L477">
        <v>20124000</v>
      </c>
      <c r="M477">
        <v>5508000</v>
      </c>
      <c r="N477">
        <v>51.65</v>
      </c>
      <c r="O477">
        <f t="shared" si="7"/>
        <v>0</v>
      </c>
    </row>
    <row r="478" spans="1:15" hidden="1" x14ac:dyDescent="0.3">
      <c r="A478" t="s">
        <v>14</v>
      </c>
      <c r="B478" s="1">
        <v>43609</v>
      </c>
      <c r="C478" s="1">
        <v>43671</v>
      </c>
      <c r="D478">
        <v>50</v>
      </c>
      <c r="E478">
        <v>52.5</v>
      </c>
      <c r="F478">
        <v>50</v>
      </c>
      <c r="G478">
        <v>52.5</v>
      </c>
      <c r="H478">
        <v>52.5</v>
      </c>
      <c r="I478">
        <v>52.5</v>
      </c>
      <c r="J478">
        <v>17</v>
      </c>
      <c r="K478">
        <v>104.05</v>
      </c>
      <c r="L478">
        <v>312000</v>
      </c>
      <c r="M478">
        <v>12000</v>
      </c>
      <c r="N478">
        <v>51.65</v>
      </c>
      <c r="O478">
        <f t="shared" si="7"/>
        <v>1</v>
      </c>
    </row>
    <row r="479" spans="1:15" x14ac:dyDescent="0.3">
      <c r="A479" t="s">
        <v>14</v>
      </c>
      <c r="B479" s="1">
        <v>43612</v>
      </c>
      <c r="C479" s="1">
        <v>43615</v>
      </c>
      <c r="D479">
        <v>52.15</v>
      </c>
      <c r="E479">
        <v>53.9</v>
      </c>
      <c r="F479">
        <v>51.6</v>
      </c>
      <c r="G479">
        <v>53.65</v>
      </c>
      <c r="H479">
        <v>53.7</v>
      </c>
      <c r="I479">
        <v>53.65</v>
      </c>
      <c r="J479">
        <v>4761</v>
      </c>
      <c r="K479">
        <v>30299.77</v>
      </c>
      <c r="L479">
        <v>54948000</v>
      </c>
      <c r="M479">
        <v>-11784000</v>
      </c>
      <c r="N479">
        <v>53.6</v>
      </c>
      <c r="O479">
        <f t="shared" si="7"/>
        <v>2</v>
      </c>
    </row>
    <row r="480" spans="1:15" hidden="1" x14ac:dyDescent="0.3">
      <c r="A480" t="s">
        <v>14</v>
      </c>
      <c r="B480" s="1">
        <v>43612</v>
      </c>
      <c r="C480" s="1">
        <v>43643</v>
      </c>
      <c r="D480">
        <v>52.4</v>
      </c>
      <c r="E480">
        <v>54.2</v>
      </c>
      <c r="F480">
        <v>52.05</v>
      </c>
      <c r="G480">
        <v>53.95</v>
      </c>
      <c r="H480">
        <v>53.8</v>
      </c>
      <c r="I480">
        <v>53.95</v>
      </c>
      <c r="J480">
        <v>2607</v>
      </c>
      <c r="K480">
        <v>16678.27</v>
      </c>
      <c r="L480">
        <v>33012000</v>
      </c>
      <c r="M480">
        <v>12888000</v>
      </c>
      <c r="N480">
        <v>53.6</v>
      </c>
      <c r="O480">
        <f t="shared" si="7"/>
        <v>0</v>
      </c>
    </row>
    <row r="481" spans="1:15" hidden="1" x14ac:dyDescent="0.3">
      <c r="A481" t="s">
        <v>14</v>
      </c>
      <c r="B481" s="1">
        <v>43612</v>
      </c>
      <c r="C481" s="1">
        <v>43671</v>
      </c>
      <c r="D481">
        <v>53</v>
      </c>
      <c r="E481">
        <v>54.4</v>
      </c>
      <c r="F481">
        <v>52.95</v>
      </c>
      <c r="G481">
        <v>54.25</v>
      </c>
      <c r="H481">
        <v>54.15</v>
      </c>
      <c r="I481">
        <v>54.25</v>
      </c>
      <c r="J481">
        <v>22</v>
      </c>
      <c r="K481">
        <v>142.4</v>
      </c>
      <c r="L481">
        <v>360000</v>
      </c>
      <c r="M481">
        <v>48000</v>
      </c>
      <c r="N481">
        <v>53.6</v>
      </c>
      <c r="O481">
        <f t="shared" si="7"/>
        <v>1</v>
      </c>
    </row>
    <row r="482" spans="1:15" x14ac:dyDescent="0.3">
      <c r="A482" t="s">
        <v>14</v>
      </c>
      <c r="B482" s="1">
        <v>43613</v>
      </c>
      <c r="C482" s="1">
        <v>43615</v>
      </c>
      <c r="D482">
        <v>53.8</v>
      </c>
      <c r="E482">
        <v>54.3</v>
      </c>
      <c r="F482">
        <v>52.8</v>
      </c>
      <c r="G482">
        <v>53.25</v>
      </c>
      <c r="H482">
        <v>53.2</v>
      </c>
      <c r="I482">
        <v>53.25</v>
      </c>
      <c r="J482">
        <v>4178</v>
      </c>
      <c r="K482">
        <v>26799.91</v>
      </c>
      <c r="L482">
        <v>43140000</v>
      </c>
      <c r="M482">
        <v>-11808000</v>
      </c>
      <c r="N482">
        <v>53.25</v>
      </c>
      <c r="O482">
        <f t="shared" si="7"/>
        <v>2</v>
      </c>
    </row>
    <row r="483" spans="1:15" hidden="1" x14ac:dyDescent="0.3">
      <c r="A483" t="s">
        <v>14</v>
      </c>
      <c r="B483" s="1">
        <v>43613</v>
      </c>
      <c r="C483" s="1">
        <v>43643</v>
      </c>
      <c r="D483">
        <v>54.15</v>
      </c>
      <c r="E483">
        <v>54.65</v>
      </c>
      <c r="F483">
        <v>53.1</v>
      </c>
      <c r="G483">
        <v>53.55</v>
      </c>
      <c r="H483">
        <v>53.55</v>
      </c>
      <c r="I483">
        <v>53.55</v>
      </c>
      <c r="J483">
        <v>3247</v>
      </c>
      <c r="K483">
        <v>20957.21</v>
      </c>
      <c r="L483">
        <v>49140000</v>
      </c>
      <c r="M483">
        <v>16128000</v>
      </c>
      <c r="N483">
        <v>53.25</v>
      </c>
      <c r="O483">
        <f t="shared" si="7"/>
        <v>0</v>
      </c>
    </row>
    <row r="484" spans="1:15" hidden="1" x14ac:dyDescent="0.3">
      <c r="A484" t="s">
        <v>14</v>
      </c>
      <c r="B484" s="1">
        <v>43613</v>
      </c>
      <c r="C484" s="1">
        <v>43671</v>
      </c>
      <c r="D484">
        <v>54.3</v>
      </c>
      <c r="E484">
        <v>55</v>
      </c>
      <c r="F484">
        <v>53.5</v>
      </c>
      <c r="G484">
        <v>53.8</v>
      </c>
      <c r="H484">
        <v>53.75</v>
      </c>
      <c r="I484">
        <v>53.8</v>
      </c>
      <c r="J484">
        <v>41</v>
      </c>
      <c r="K484">
        <v>265.73</v>
      </c>
      <c r="L484">
        <v>516000</v>
      </c>
      <c r="M484">
        <v>156000</v>
      </c>
      <c r="N484">
        <v>53.25</v>
      </c>
      <c r="O484">
        <f t="shared" si="7"/>
        <v>1</v>
      </c>
    </row>
    <row r="485" spans="1:15" x14ac:dyDescent="0.3">
      <c r="A485" t="s">
        <v>14</v>
      </c>
      <c r="B485" s="1">
        <v>43614</v>
      </c>
      <c r="C485" s="1">
        <v>43615</v>
      </c>
      <c r="D485">
        <v>52.8</v>
      </c>
      <c r="E485">
        <v>52.9</v>
      </c>
      <c r="F485">
        <v>50.75</v>
      </c>
      <c r="G485">
        <v>51.3</v>
      </c>
      <c r="H485">
        <v>51.3</v>
      </c>
      <c r="I485">
        <v>51.3</v>
      </c>
      <c r="J485">
        <v>3829</v>
      </c>
      <c r="K485">
        <v>23745.23</v>
      </c>
      <c r="L485">
        <v>30156000</v>
      </c>
      <c r="M485">
        <v>-12984000</v>
      </c>
      <c r="N485">
        <v>51.35</v>
      </c>
      <c r="O485">
        <f t="shared" si="7"/>
        <v>2</v>
      </c>
    </row>
    <row r="486" spans="1:15" hidden="1" x14ac:dyDescent="0.3">
      <c r="A486" t="s">
        <v>14</v>
      </c>
      <c r="B486" s="1">
        <v>43614</v>
      </c>
      <c r="C486" s="1">
        <v>43643</v>
      </c>
      <c r="D486">
        <v>53.25</v>
      </c>
      <c r="E486">
        <v>53.25</v>
      </c>
      <c r="F486">
        <v>51.1</v>
      </c>
      <c r="G486">
        <v>51.65</v>
      </c>
      <c r="H486">
        <v>51.7</v>
      </c>
      <c r="I486">
        <v>51.65</v>
      </c>
      <c r="J486">
        <v>3129</v>
      </c>
      <c r="K486">
        <v>19539.490000000002</v>
      </c>
      <c r="L486">
        <v>64572000</v>
      </c>
      <c r="M486">
        <v>15432000</v>
      </c>
      <c r="N486">
        <v>51.35</v>
      </c>
      <c r="O486">
        <f t="shared" si="7"/>
        <v>0</v>
      </c>
    </row>
    <row r="487" spans="1:15" hidden="1" x14ac:dyDescent="0.3">
      <c r="A487" t="s">
        <v>14</v>
      </c>
      <c r="B487" s="1">
        <v>43614</v>
      </c>
      <c r="C487" s="1">
        <v>43671</v>
      </c>
      <c r="D487">
        <v>53.45</v>
      </c>
      <c r="E487">
        <v>53.55</v>
      </c>
      <c r="F487">
        <v>51.65</v>
      </c>
      <c r="G487">
        <v>51.95</v>
      </c>
      <c r="H487">
        <v>51.9</v>
      </c>
      <c r="I487">
        <v>51.95</v>
      </c>
      <c r="J487">
        <v>37</v>
      </c>
      <c r="K487">
        <v>233.01</v>
      </c>
      <c r="L487">
        <v>684000</v>
      </c>
      <c r="M487">
        <v>168000</v>
      </c>
      <c r="N487">
        <v>51.35</v>
      </c>
      <c r="O487">
        <f t="shared" si="7"/>
        <v>1</v>
      </c>
    </row>
    <row r="488" spans="1:15" x14ac:dyDescent="0.3">
      <c r="A488" t="s">
        <v>14</v>
      </c>
      <c r="B488" s="1">
        <v>43615</v>
      </c>
      <c r="C488" s="1">
        <v>43615</v>
      </c>
      <c r="D488">
        <v>51.55</v>
      </c>
      <c r="E488">
        <v>51.6</v>
      </c>
      <c r="F488">
        <v>49.65</v>
      </c>
      <c r="G488">
        <v>50.5</v>
      </c>
      <c r="H488">
        <v>50.4</v>
      </c>
      <c r="I488">
        <v>50.55</v>
      </c>
      <c r="J488">
        <v>3893</v>
      </c>
      <c r="K488">
        <v>23557.95</v>
      </c>
      <c r="L488">
        <v>1680000</v>
      </c>
      <c r="M488">
        <v>-28476000</v>
      </c>
      <c r="N488">
        <v>50.55</v>
      </c>
      <c r="O488">
        <f t="shared" si="7"/>
        <v>2</v>
      </c>
    </row>
    <row r="489" spans="1:15" hidden="1" x14ac:dyDescent="0.3">
      <c r="A489" t="s">
        <v>14</v>
      </c>
      <c r="B489" s="1">
        <v>43615</v>
      </c>
      <c r="C489" s="1">
        <v>43643</v>
      </c>
      <c r="D489">
        <v>51.95</v>
      </c>
      <c r="E489">
        <v>51.95</v>
      </c>
      <c r="F489">
        <v>49.95</v>
      </c>
      <c r="G489">
        <v>50.9</v>
      </c>
      <c r="H489">
        <v>50.85</v>
      </c>
      <c r="I489">
        <v>50.9</v>
      </c>
      <c r="J489">
        <v>6189</v>
      </c>
      <c r="K489">
        <v>37711.279999999999</v>
      </c>
      <c r="L489">
        <v>84696000</v>
      </c>
      <c r="M489">
        <v>20124000</v>
      </c>
      <c r="N489">
        <v>50.55</v>
      </c>
      <c r="O489">
        <f t="shared" si="7"/>
        <v>0</v>
      </c>
    </row>
    <row r="490" spans="1:15" hidden="1" x14ac:dyDescent="0.3">
      <c r="A490" t="s">
        <v>14</v>
      </c>
      <c r="B490" s="1">
        <v>43615</v>
      </c>
      <c r="C490" s="1">
        <v>43671</v>
      </c>
      <c r="D490">
        <v>51.95</v>
      </c>
      <c r="E490">
        <v>52.2</v>
      </c>
      <c r="F490">
        <v>50.4</v>
      </c>
      <c r="G490">
        <v>51.1</v>
      </c>
      <c r="H490">
        <v>51</v>
      </c>
      <c r="I490">
        <v>51.1</v>
      </c>
      <c r="J490">
        <v>77</v>
      </c>
      <c r="K490">
        <v>471.51</v>
      </c>
      <c r="L490">
        <v>984000</v>
      </c>
      <c r="M490">
        <v>300000</v>
      </c>
      <c r="N490">
        <v>50.55</v>
      </c>
      <c r="O490">
        <f t="shared" si="7"/>
        <v>1</v>
      </c>
    </row>
    <row r="491" spans="1:15" x14ac:dyDescent="0.3">
      <c r="A491" t="s">
        <v>14</v>
      </c>
      <c r="B491" s="1">
        <v>43616</v>
      </c>
      <c r="C491" s="1">
        <v>43643</v>
      </c>
      <c r="D491">
        <v>50.2</v>
      </c>
      <c r="E491">
        <v>51.4</v>
      </c>
      <c r="F491">
        <v>48.55</v>
      </c>
      <c r="G491">
        <v>50.3</v>
      </c>
      <c r="H491">
        <v>50.05</v>
      </c>
      <c r="I491">
        <v>50.3</v>
      </c>
      <c r="J491">
        <v>6684</v>
      </c>
      <c r="K491">
        <v>40081.370000000003</v>
      </c>
      <c r="L491">
        <v>88056000</v>
      </c>
      <c r="M491">
        <v>3360000</v>
      </c>
      <c r="N491">
        <v>50.15</v>
      </c>
      <c r="O491">
        <f t="shared" si="7"/>
        <v>2</v>
      </c>
    </row>
    <row r="492" spans="1:15" hidden="1" x14ac:dyDescent="0.3">
      <c r="A492" t="s">
        <v>14</v>
      </c>
      <c r="B492" s="1">
        <v>43616</v>
      </c>
      <c r="C492" s="1">
        <v>43671</v>
      </c>
      <c r="D492">
        <v>51.35</v>
      </c>
      <c r="E492">
        <v>51.65</v>
      </c>
      <c r="F492">
        <v>48.65</v>
      </c>
      <c r="G492">
        <v>50.5</v>
      </c>
      <c r="H492">
        <v>50.45</v>
      </c>
      <c r="I492">
        <v>50.5</v>
      </c>
      <c r="J492">
        <v>108</v>
      </c>
      <c r="K492">
        <v>651.79999999999995</v>
      </c>
      <c r="L492">
        <v>1296000</v>
      </c>
      <c r="M492">
        <v>312000</v>
      </c>
      <c r="N492">
        <v>50.15</v>
      </c>
      <c r="O492">
        <f t="shared" si="7"/>
        <v>0</v>
      </c>
    </row>
    <row r="493" spans="1:15" hidden="1" x14ac:dyDescent="0.3">
      <c r="A493" t="s">
        <v>14</v>
      </c>
      <c r="B493" s="1">
        <v>43616</v>
      </c>
      <c r="C493" s="1">
        <v>43706</v>
      </c>
      <c r="D493">
        <v>0</v>
      </c>
      <c r="E493">
        <v>0</v>
      </c>
      <c r="F493">
        <v>0</v>
      </c>
      <c r="G493">
        <v>51.45</v>
      </c>
      <c r="H493">
        <v>0</v>
      </c>
      <c r="I493">
        <v>51.05</v>
      </c>
      <c r="J493">
        <v>0</v>
      </c>
      <c r="K493">
        <v>0</v>
      </c>
      <c r="L493">
        <v>0</v>
      </c>
      <c r="M493">
        <v>0</v>
      </c>
      <c r="N493">
        <v>50.15</v>
      </c>
      <c r="O493">
        <f t="shared" si="7"/>
        <v>1</v>
      </c>
    </row>
    <row r="494" spans="1:15" x14ac:dyDescent="0.3">
      <c r="A494" t="s">
        <v>14</v>
      </c>
      <c r="B494" s="1">
        <v>43619</v>
      </c>
      <c r="C494" s="1">
        <v>43643</v>
      </c>
      <c r="D494">
        <v>50.3</v>
      </c>
      <c r="E494">
        <v>51.7</v>
      </c>
      <c r="F494">
        <v>49.4</v>
      </c>
      <c r="G494">
        <v>51.45</v>
      </c>
      <c r="H494">
        <v>51.35</v>
      </c>
      <c r="I494">
        <v>51.45</v>
      </c>
      <c r="J494">
        <v>3968</v>
      </c>
      <c r="K494">
        <v>24140.98</v>
      </c>
      <c r="L494">
        <v>86976000</v>
      </c>
      <c r="M494">
        <v>-1080000</v>
      </c>
      <c r="N494">
        <v>51.25</v>
      </c>
      <c r="O494">
        <f t="shared" si="7"/>
        <v>2</v>
      </c>
    </row>
    <row r="495" spans="1:15" hidden="1" x14ac:dyDescent="0.3">
      <c r="A495" t="s">
        <v>14</v>
      </c>
      <c r="B495" s="1">
        <v>43619</v>
      </c>
      <c r="C495" s="1">
        <v>43671</v>
      </c>
      <c r="D495">
        <v>49.9</v>
      </c>
      <c r="E495">
        <v>52.05</v>
      </c>
      <c r="F495">
        <v>49.65</v>
      </c>
      <c r="G495">
        <v>51.8</v>
      </c>
      <c r="H495">
        <v>51.75</v>
      </c>
      <c r="I495">
        <v>51.8</v>
      </c>
      <c r="J495">
        <v>73</v>
      </c>
      <c r="K495">
        <v>449.89</v>
      </c>
      <c r="L495">
        <v>1368000</v>
      </c>
      <c r="M495">
        <v>72000</v>
      </c>
      <c r="N495">
        <v>51.25</v>
      </c>
      <c r="O495">
        <f t="shared" si="7"/>
        <v>0</v>
      </c>
    </row>
    <row r="496" spans="1:15" hidden="1" x14ac:dyDescent="0.3">
      <c r="A496" t="s">
        <v>14</v>
      </c>
      <c r="B496" s="1">
        <v>43619</v>
      </c>
      <c r="C496" s="1">
        <v>43706</v>
      </c>
      <c r="D496">
        <v>0</v>
      </c>
      <c r="E496">
        <v>0</v>
      </c>
      <c r="F496">
        <v>0</v>
      </c>
      <c r="G496">
        <v>51.45</v>
      </c>
      <c r="H496">
        <v>0</v>
      </c>
      <c r="I496">
        <v>52.15</v>
      </c>
      <c r="J496">
        <v>0</v>
      </c>
      <c r="K496">
        <v>0</v>
      </c>
      <c r="L496">
        <v>0</v>
      </c>
      <c r="M496">
        <v>0</v>
      </c>
      <c r="N496">
        <v>51.25</v>
      </c>
      <c r="O496">
        <f t="shared" si="7"/>
        <v>1</v>
      </c>
    </row>
    <row r="497" spans="1:15" x14ac:dyDescent="0.3">
      <c r="A497" t="s">
        <v>14</v>
      </c>
      <c r="B497" s="1">
        <v>43620</v>
      </c>
      <c r="C497" s="1">
        <v>43643</v>
      </c>
      <c r="D497">
        <v>51.25</v>
      </c>
      <c r="E497">
        <v>52.5</v>
      </c>
      <c r="F497">
        <v>50.3</v>
      </c>
      <c r="G497">
        <v>50.85</v>
      </c>
      <c r="H497">
        <v>50.85</v>
      </c>
      <c r="I497">
        <v>50.85</v>
      </c>
      <c r="J497">
        <v>3845</v>
      </c>
      <c r="K497">
        <v>23645.89</v>
      </c>
      <c r="L497">
        <v>90252000</v>
      </c>
      <c r="M497">
        <v>3276000</v>
      </c>
      <c r="N497">
        <v>50.5</v>
      </c>
      <c r="O497">
        <f t="shared" si="7"/>
        <v>2</v>
      </c>
    </row>
    <row r="498" spans="1:15" hidden="1" x14ac:dyDescent="0.3">
      <c r="A498" t="s">
        <v>14</v>
      </c>
      <c r="B498" s="1">
        <v>43620</v>
      </c>
      <c r="C498" s="1">
        <v>43671</v>
      </c>
      <c r="D498">
        <v>52.25</v>
      </c>
      <c r="E498">
        <v>52.8</v>
      </c>
      <c r="F498">
        <v>50.65</v>
      </c>
      <c r="G498">
        <v>51.05</v>
      </c>
      <c r="H498">
        <v>51.1</v>
      </c>
      <c r="I498">
        <v>51.05</v>
      </c>
      <c r="J498">
        <v>117</v>
      </c>
      <c r="K498">
        <v>723.5</v>
      </c>
      <c r="L498">
        <v>1740000</v>
      </c>
      <c r="M498">
        <v>372000</v>
      </c>
      <c r="N498">
        <v>50.5</v>
      </c>
      <c r="O498">
        <f t="shared" si="7"/>
        <v>0</v>
      </c>
    </row>
    <row r="499" spans="1:15" hidden="1" x14ac:dyDescent="0.3">
      <c r="A499" t="s">
        <v>14</v>
      </c>
      <c r="B499" s="1">
        <v>43620</v>
      </c>
      <c r="C499" s="1">
        <v>43706</v>
      </c>
      <c r="D499">
        <v>0</v>
      </c>
      <c r="E499">
        <v>0</v>
      </c>
      <c r="F499">
        <v>0</v>
      </c>
      <c r="G499">
        <v>51.45</v>
      </c>
      <c r="H499">
        <v>0</v>
      </c>
      <c r="I499">
        <v>51.35</v>
      </c>
      <c r="J499">
        <v>0</v>
      </c>
      <c r="K499">
        <v>0</v>
      </c>
      <c r="L499">
        <v>0</v>
      </c>
      <c r="M499">
        <v>0</v>
      </c>
      <c r="N499">
        <v>50.5</v>
      </c>
      <c r="O499">
        <f t="shared" si="7"/>
        <v>1</v>
      </c>
    </row>
    <row r="500" spans="1:15" x14ac:dyDescent="0.3">
      <c r="A500" t="s">
        <v>14</v>
      </c>
      <c r="B500" s="1">
        <v>43622</v>
      </c>
      <c r="C500" s="1">
        <v>43643</v>
      </c>
      <c r="D500">
        <v>50.8</v>
      </c>
      <c r="E500">
        <v>51</v>
      </c>
      <c r="F500">
        <v>48.4</v>
      </c>
      <c r="G500">
        <v>48.8</v>
      </c>
      <c r="H500">
        <v>48.8</v>
      </c>
      <c r="I500">
        <v>48.8</v>
      </c>
      <c r="J500">
        <v>3558</v>
      </c>
      <c r="K500">
        <v>21096.19</v>
      </c>
      <c r="L500">
        <v>93228000</v>
      </c>
      <c r="M500">
        <v>2976000</v>
      </c>
      <c r="N500">
        <v>48.7</v>
      </c>
      <c r="O500">
        <f t="shared" si="7"/>
        <v>2</v>
      </c>
    </row>
    <row r="501" spans="1:15" hidden="1" x14ac:dyDescent="0.3">
      <c r="A501" t="s">
        <v>14</v>
      </c>
      <c r="B501" s="1">
        <v>43622</v>
      </c>
      <c r="C501" s="1">
        <v>43671</v>
      </c>
      <c r="D501">
        <v>51</v>
      </c>
      <c r="E501">
        <v>51.2</v>
      </c>
      <c r="F501">
        <v>48.75</v>
      </c>
      <c r="G501">
        <v>49</v>
      </c>
      <c r="H501">
        <v>49.05</v>
      </c>
      <c r="I501">
        <v>49</v>
      </c>
      <c r="J501">
        <v>100</v>
      </c>
      <c r="K501">
        <v>597.16999999999996</v>
      </c>
      <c r="L501">
        <v>1968000</v>
      </c>
      <c r="M501">
        <v>228000</v>
      </c>
      <c r="N501">
        <v>48.7</v>
      </c>
      <c r="O501">
        <f t="shared" si="7"/>
        <v>0</v>
      </c>
    </row>
    <row r="502" spans="1:15" hidden="1" x14ac:dyDescent="0.3">
      <c r="A502" t="s">
        <v>14</v>
      </c>
      <c r="B502" s="1">
        <v>43622</v>
      </c>
      <c r="C502" s="1">
        <v>43706</v>
      </c>
      <c r="D502">
        <v>50.3</v>
      </c>
      <c r="E502">
        <v>50.3</v>
      </c>
      <c r="F502">
        <v>48.95</v>
      </c>
      <c r="G502">
        <v>49.2</v>
      </c>
      <c r="H502">
        <v>49.2</v>
      </c>
      <c r="I502">
        <v>49.2</v>
      </c>
      <c r="J502">
        <v>3</v>
      </c>
      <c r="K502">
        <v>17.809999999999999</v>
      </c>
      <c r="L502">
        <v>36000</v>
      </c>
      <c r="M502">
        <v>36000</v>
      </c>
      <c r="N502">
        <v>48.7</v>
      </c>
      <c r="O502">
        <f t="shared" si="7"/>
        <v>1</v>
      </c>
    </row>
    <row r="503" spans="1:15" x14ac:dyDescent="0.3">
      <c r="A503" t="s">
        <v>14</v>
      </c>
      <c r="B503" s="1">
        <v>43623</v>
      </c>
      <c r="C503" s="1">
        <v>43643</v>
      </c>
      <c r="D503">
        <v>49</v>
      </c>
      <c r="E503">
        <v>49.95</v>
      </c>
      <c r="F503">
        <v>47.8</v>
      </c>
      <c r="G503">
        <v>48.45</v>
      </c>
      <c r="H503">
        <v>48.5</v>
      </c>
      <c r="I503">
        <v>48.45</v>
      </c>
      <c r="J503">
        <v>3857</v>
      </c>
      <c r="K503">
        <v>22620.05</v>
      </c>
      <c r="L503">
        <v>94332000</v>
      </c>
      <c r="M503">
        <v>1104000</v>
      </c>
      <c r="N503">
        <v>48.3</v>
      </c>
      <c r="O503">
        <f t="shared" si="7"/>
        <v>2</v>
      </c>
    </row>
    <row r="504" spans="1:15" hidden="1" x14ac:dyDescent="0.3">
      <c r="A504" t="s">
        <v>14</v>
      </c>
      <c r="B504" s="1">
        <v>43623</v>
      </c>
      <c r="C504" s="1">
        <v>43671</v>
      </c>
      <c r="D504">
        <v>49.45</v>
      </c>
      <c r="E504">
        <v>50.1</v>
      </c>
      <c r="F504">
        <v>48.05</v>
      </c>
      <c r="G504">
        <v>48.65</v>
      </c>
      <c r="H504">
        <v>48.75</v>
      </c>
      <c r="I504">
        <v>48.65</v>
      </c>
      <c r="J504">
        <v>154</v>
      </c>
      <c r="K504">
        <v>904.18</v>
      </c>
      <c r="L504">
        <v>2520000</v>
      </c>
      <c r="M504">
        <v>552000</v>
      </c>
      <c r="N504">
        <v>48.3</v>
      </c>
      <c r="O504">
        <f t="shared" si="7"/>
        <v>0</v>
      </c>
    </row>
    <row r="505" spans="1:15" hidden="1" x14ac:dyDescent="0.3">
      <c r="A505" t="s">
        <v>14</v>
      </c>
      <c r="B505" s="1">
        <v>43623</v>
      </c>
      <c r="C505" s="1">
        <v>43706</v>
      </c>
      <c r="D505">
        <v>50</v>
      </c>
      <c r="E505">
        <v>50</v>
      </c>
      <c r="F505">
        <v>48.6</v>
      </c>
      <c r="G505">
        <v>48.6</v>
      </c>
      <c r="H505">
        <v>48.6</v>
      </c>
      <c r="I505">
        <v>49.05</v>
      </c>
      <c r="J505">
        <v>7</v>
      </c>
      <c r="K505">
        <v>41.01</v>
      </c>
      <c r="L505">
        <v>120000</v>
      </c>
      <c r="M505">
        <v>84000</v>
      </c>
      <c r="N505">
        <v>48.3</v>
      </c>
      <c r="O505">
        <f t="shared" si="7"/>
        <v>1</v>
      </c>
    </row>
    <row r="506" spans="1:15" x14ac:dyDescent="0.3">
      <c r="A506" t="s">
        <v>14</v>
      </c>
      <c r="B506" s="1">
        <v>43626</v>
      </c>
      <c r="C506" s="1">
        <v>43643</v>
      </c>
      <c r="D506">
        <v>48.95</v>
      </c>
      <c r="E506">
        <v>49.6</v>
      </c>
      <c r="F506">
        <v>47.65</v>
      </c>
      <c r="G506">
        <v>48.45</v>
      </c>
      <c r="H506">
        <v>48.5</v>
      </c>
      <c r="I506">
        <v>48.45</v>
      </c>
      <c r="J506">
        <v>2735</v>
      </c>
      <c r="K506">
        <v>15906.84</v>
      </c>
      <c r="L506">
        <v>95268000</v>
      </c>
      <c r="M506">
        <v>936000</v>
      </c>
      <c r="N506">
        <v>48.2</v>
      </c>
      <c r="O506">
        <f t="shared" si="7"/>
        <v>2</v>
      </c>
    </row>
    <row r="507" spans="1:15" hidden="1" x14ac:dyDescent="0.3">
      <c r="A507" t="s">
        <v>14</v>
      </c>
      <c r="B507" s="1">
        <v>43626</v>
      </c>
      <c r="C507" s="1">
        <v>43671</v>
      </c>
      <c r="D507">
        <v>49.25</v>
      </c>
      <c r="E507">
        <v>49.7</v>
      </c>
      <c r="F507">
        <v>47.9</v>
      </c>
      <c r="G507">
        <v>48.7</v>
      </c>
      <c r="H507">
        <v>48.8</v>
      </c>
      <c r="I507">
        <v>48.7</v>
      </c>
      <c r="J507">
        <v>101</v>
      </c>
      <c r="K507">
        <v>588.85</v>
      </c>
      <c r="L507">
        <v>2868000</v>
      </c>
      <c r="M507">
        <v>348000</v>
      </c>
      <c r="N507">
        <v>48.2</v>
      </c>
      <c r="O507">
        <f t="shared" si="7"/>
        <v>0</v>
      </c>
    </row>
    <row r="508" spans="1:15" hidden="1" x14ac:dyDescent="0.3">
      <c r="A508" t="s">
        <v>14</v>
      </c>
      <c r="B508" s="1">
        <v>43626</v>
      </c>
      <c r="C508" s="1">
        <v>43706</v>
      </c>
      <c r="D508">
        <v>48.3</v>
      </c>
      <c r="E508">
        <v>48.3</v>
      </c>
      <c r="F508">
        <v>48.3</v>
      </c>
      <c r="G508">
        <v>48.3</v>
      </c>
      <c r="H508">
        <v>48.3</v>
      </c>
      <c r="I508">
        <v>48.95</v>
      </c>
      <c r="J508">
        <v>1</v>
      </c>
      <c r="K508">
        <v>5.8</v>
      </c>
      <c r="L508">
        <v>120000</v>
      </c>
      <c r="M508">
        <v>0</v>
      </c>
      <c r="N508">
        <v>48.2</v>
      </c>
      <c r="O508">
        <f t="shared" si="7"/>
        <v>1</v>
      </c>
    </row>
    <row r="509" spans="1:15" x14ac:dyDescent="0.3">
      <c r="A509" t="s">
        <v>14</v>
      </c>
      <c r="B509" s="1">
        <v>43627</v>
      </c>
      <c r="C509" s="1">
        <v>43643</v>
      </c>
      <c r="D509">
        <v>48.8</v>
      </c>
      <c r="E509">
        <v>50.1</v>
      </c>
      <c r="F509">
        <v>48.3</v>
      </c>
      <c r="G509">
        <v>49.85</v>
      </c>
      <c r="H509">
        <v>49.8</v>
      </c>
      <c r="I509">
        <v>49.85</v>
      </c>
      <c r="J509">
        <v>3418</v>
      </c>
      <c r="K509">
        <v>20239.599999999999</v>
      </c>
      <c r="L509">
        <v>94596000</v>
      </c>
      <c r="M509">
        <v>-672000</v>
      </c>
      <c r="N509">
        <v>49.6</v>
      </c>
      <c r="O509">
        <f t="shared" si="7"/>
        <v>2</v>
      </c>
    </row>
    <row r="510" spans="1:15" hidden="1" x14ac:dyDescent="0.3">
      <c r="A510" t="s">
        <v>14</v>
      </c>
      <c r="B510" s="1">
        <v>43627</v>
      </c>
      <c r="C510" s="1">
        <v>43671</v>
      </c>
      <c r="D510">
        <v>49.1</v>
      </c>
      <c r="E510">
        <v>50.45</v>
      </c>
      <c r="F510">
        <v>48.6</v>
      </c>
      <c r="G510">
        <v>50.05</v>
      </c>
      <c r="H510">
        <v>50.1</v>
      </c>
      <c r="I510">
        <v>50.05</v>
      </c>
      <c r="J510">
        <v>158</v>
      </c>
      <c r="K510">
        <v>942.82</v>
      </c>
      <c r="L510">
        <v>3240000</v>
      </c>
      <c r="M510">
        <v>372000</v>
      </c>
      <c r="N510">
        <v>49.6</v>
      </c>
      <c r="O510">
        <f t="shared" si="7"/>
        <v>0</v>
      </c>
    </row>
    <row r="511" spans="1:15" hidden="1" x14ac:dyDescent="0.3">
      <c r="A511" t="s">
        <v>14</v>
      </c>
      <c r="B511" s="1">
        <v>43627</v>
      </c>
      <c r="C511" s="1">
        <v>43706</v>
      </c>
      <c r="D511">
        <v>49.35</v>
      </c>
      <c r="E511">
        <v>50.2</v>
      </c>
      <c r="F511">
        <v>49.35</v>
      </c>
      <c r="G511">
        <v>50.2</v>
      </c>
      <c r="H511">
        <v>50.2</v>
      </c>
      <c r="I511">
        <v>50.2</v>
      </c>
      <c r="J511">
        <v>2</v>
      </c>
      <c r="K511">
        <v>11.95</v>
      </c>
      <c r="L511">
        <v>132000</v>
      </c>
      <c r="M511">
        <v>12000</v>
      </c>
      <c r="N511">
        <v>49.6</v>
      </c>
      <c r="O511">
        <f t="shared" si="7"/>
        <v>1</v>
      </c>
    </row>
    <row r="512" spans="1:15" x14ac:dyDescent="0.3">
      <c r="A512" t="s">
        <v>14</v>
      </c>
      <c r="B512" s="1">
        <v>43628</v>
      </c>
      <c r="C512" s="1">
        <v>43643</v>
      </c>
      <c r="D512">
        <v>49.75</v>
      </c>
      <c r="E512">
        <v>51.75</v>
      </c>
      <c r="F512">
        <v>49.75</v>
      </c>
      <c r="G512">
        <v>50.45</v>
      </c>
      <c r="H512">
        <v>50.55</v>
      </c>
      <c r="I512">
        <v>50.45</v>
      </c>
      <c r="J512">
        <v>5374</v>
      </c>
      <c r="K512">
        <v>32817.74</v>
      </c>
      <c r="L512">
        <v>97764000</v>
      </c>
      <c r="M512">
        <v>3168000</v>
      </c>
      <c r="N512">
        <v>50.35</v>
      </c>
      <c r="O512">
        <f t="shared" si="7"/>
        <v>2</v>
      </c>
    </row>
    <row r="513" spans="1:15" hidden="1" x14ac:dyDescent="0.3">
      <c r="A513" t="s">
        <v>14</v>
      </c>
      <c r="B513" s="1">
        <v>43628</v>
      </c>
      <c r="C513" s="1">
        <v>43671</v>
      </c>
      <c r="D513">
        <v>50.15</v>
      </c>
      <c r="E513">
        <v>52</v>
      </c>
      <c r="F513">
        <v>50.15</v>
      </c>
      <c r="G513">
        <v>50.7</v>
      </c>
      <c r="H513">
        <v>50.75</v>
      </c>
      <c r="I513">
        <v>50.7</v>
      </c>
      <c r="J513">
        <v>171</v>
      </c>
      <c r="K513">
        <v>1048.8900000000001</v>
      </c>
      <c r="L513">
        <v>3672000</v>
      </c>
      <c r="M513">
        <v>432000</v>
      </c>
      <c r="N513">
        <v>50.35</v>
      </c>
      <c r="O513">
        <f t="shared" si="7"/>
        <v>0</v>
      </c>
    </row>
    <row r="514" spans="1:15" hidden="1" x14ac:dyDescent="0.3">
      <c r="A514" t="s">
        <v>14</v>
      </c>
      <c r="B514" s="1">
        <v>43628</v>
      </c>
      <c r="C514" s="1">
        <v>43706</v>
      </c>
      <c r="D514">
        <v>50.8</v>
      </c>
      <c r="E514">
        <v>50.8</v>
      </c>
      <c r="F514">
        <v>50.8</v>
      </c>
      <c r="G514">
        <v>50.8</v>
      </c>
      <c r="H514">
        <v>50.8</v>
      </c>
      <c r="I514">
        <v>51.1</v>
      </c>
      <c r="J514">
        <v>1</v>
      </c>
      <c r="K514">
        <v>6.1</v>
      </c>
      <c r="L514">
        <v>144000</v>
      </c>
      <c r="M514">
        <v>12000</v>
      </c>
      <c r="N514">
        <v>50.35</v>
      </c>
      <c r="O514">
        <f t="shared" si="7"/>
        <v>1</v>
      </c>
    </row>
    <row r="515" spans="1:15" x14ac:dyDescent="0.3">
      <c r="A515" t="s">
        <v>14</v>
      </c>
      <c r="B515" s="1">
        <v>43629</v>
      </c>
      <c r="C515" s="1">
        <v>43643</v>
      </c>
      <c r="D515">
        <v>51.3</v>
      </c>
      <c r="E515">
        <v>52</v>
      </c>
      <c r="F515">
        <v>49.75</v>
      </c>
      <c r="G515">
        <v>51.65</v>
      </c>
      <c r="H515">
        <v>51.55</v>
      </c>
      <c r="I515">
        <v>51.65</v>
      </c>
      <c r="J515">
        <v>5588</v>
      </c>
      <c r="K515">
        <v>34214.07</v>
      </c>
      <c r="L515">
        <v>97236000</v>
      </c>
      <c r="M515">
        <v>-528000</v>
      </c>
      <c r="N515">
        <v>51.45</v>
      </c>
      <c r="O515">
        <f t="shared" ref="O515:O578" si="8">MOD(ROW(),3)</f>
        <v>2</v>
      </c>
    </row>
    <row r="516" spans="1:15" hidden="1" x14ac:dyDescent="0.3">
      <c r="A516" t="s">
        <v>14</v>
      </c>
      <c r="B516" s="1">
        <v>43629</v>
      </c>
      <c r="C516" s="1">
        <v>43671</v>
      </c>
      <c r="D516">
        <v>51.25</v>
      </c>
      <c r="E516">
        <v>52.1</v>
      </c>
      <c r="F516">
        <v>50.15</v>
      </c>
      <c r="G516">
        <v>51.85</v>
      </c>
      <c r="H516">
        <v>51.8</v>
      </c>
      <c r="I516">
        <v>51.85</v>
      </c>
      <c r="J516">
        <v>192</v>
      </c>
      <c r="K516">
        <v>1181.83</v>
      </c>
      <c r="L516">
        <v>4152000</v>
      </c>
      <c r="M516">
        <v>480000</v>
      </c>
      <c r="N516">
        <v>51.45</v>
      </c>
      <c r="O516">
        <f t="shared" si="8"/>
        <v>0</v>
      </c>
    </row>
    <row r="517" spans="1:15" hidden="1" x14ac:dyDescent="0.3">
      <c r="A517" t="s">
        <v>14</v>
      </c>
      <c r="B517" s="1">
        <v>43629</v>
      </c>
      <c r="C517" s="1">
        <v>43706</v>
      </c>
      <c r="D517">
        <v>0</v>
      </c>
      <c r="E517">
        <v>0</v>
      </c>
      <c r="F517">
        <v>0</v>
      </c>
      <c r="G517">
        <v>50.8</v>
      </c>
      <c r="H517">
        <v>50.8</v>
      </c>
      <c r="I517">
        <v>52.2</v>
      </c>
      <c r="J517">
        <v>0</v>
      </c>
      <c r="K517">
        <v>0</v>
      </c>
      <c r="L517">
        <v>144000</v>
      </c>
      <c r="M517">
        <v>0</v>
      </c>
      <c r="N517">
        <v>51.45</v>
      </c>
      <c r="O517">
        <f t="shared" si="8"/>
        <v>1</v>
      </c>
    </row>
    <row r="518" spans="1:15" x14ac:dyDescent="0.3">
      <c r="A518" t="s">
        <v>14</v>
      </c>
      <c r="B518" s="1">
        <v>43630</v>
      </c>
      <c r="C518" s="1">
        <v>43643</v>
      </c>
      <c r="D518">
        <v>51.75</v>
      </c>
      <c r="E518">
        <v>52.1</v>
      </c>
      <c r="F518">
        <v>50.15</v>
      </c>
      <c r="G518">
        <v>50.5</v>
      </c>
      <c r="H518">
        <v>50.3</v>
      </c>
      <c r="I518">
        <v>50.5</v>
      </c>
      <c r="J518">
        <v>3864</v>
      </c>
      <c r="K518">
        <v>23754.99</v>
      </c>
      <c r="L518">
        <v>98532000</v>
      </c>
      <c r="M518">
        <v>1296000</v>
      </c>
      <c r="N518">
        <v>50.4</v>
      </c>
      <c r="O518">
        <f t="shared" si="8"/>
        <v>2</v>
      </c>
    </row>
    <row r="519" spans="1:15" hidden="1" x14ac:dyDescent="0.3">
      <c r="A519" t="s">
        <v>14</v>
      </c>
      <c r="B519" s="1">
        <v>43630</v>
      </c>
      <c r="C519" s="1">
        <v>43671</v>
      </c>
      <c r="D519">
        <v>51.8</v>
      </c>
      <c r="E519">
        <v>52.3</v>
      </c>
      <c r="F519">
        <v>50.5</v>
      </c>
      <c r="G519">
        <v>50.75</v>
      </c>
      <c r="H519">
        <v>50.6</v>
      </c>
      <c r="I519">
        <v>50.75</v>
      </c>
      <c r="J519">
        <v>303</v>
      </c>
      <c r="K519">
        <v>1871.9</v>
      </c>
      <c r="L519">
        <v>5196000</v>
      </c>
      <c r="M519">
        <v>1044000</v>
      </c>
      <c r="N519">
        <v>50.4</v>
      </c>
      <c r="O519">
        <f t="shared" si="8"/>
        <v>0</v>
      </c>
    </row>
    <row r="520" spans="1:15" hidden="1" x14ac:dyDescent="0.3">
      <c r="A520" t="s">
        <v>14</v>
      </c>
      <c r="B520" s="1">
        <v>43630</v>
      </c>
      <c r="C520" s="1">
        <v>43706</v>
      </c>
      <c r="D520">
        <v>52.4</v>
      </c>
      <c r="E520">
        <v>52.4</v>
      </c>
      <c r="F520">
        <v>50.75</v>
      </c>
      <c r="G520">
        <v>50.75</v>
      </c>
      <c r="H520">
        <v>50.75</v>
      </c>
      <c r="I520">
        <v>50.75</v>
      </c>
      <c r="J520">
        <v>4</v>
      </c>
      <c r="K520">
        <v>24.85</v>
      </c>
      <c r="L520">
        <v>180000</v>
      </c>
      <c r="M520">
        <v>36000</v>
      </c>
      <c r="N520">
        <v>50.4</v>
      </c>
      <c r="O520">
        <f t="shared" si="8"/>
        <v>1</v>
      </c>
    </row>
    <row r="521" spans="1:15" x14ac:dyDescent="0.3">
      <c r="A521" t="s">
        <v>14</v>
      </c>
      <c r="B521" s="1">
        <v>43633</v>
      </c>
      <c r="C521" s="1">
        <v>43643</v>
      </c>
      <c r="D521">
        <v>50.15</v>
      </c>
      <c r="E521">
        <v>50.15</v>
      </c>
      <c r="F521">
        <v>47.5</v>
      </c>
      <c r="G521">
        <v>47.75</v>
      </c>
      <c r="H521">
        <v>47.95</v>
      </c>
      <c r="I521">
        <v>47.75</v>
      </c>
      <c r="J521">
        <v>5192</v>
      </c>
      <c r="K521">
        <v>30286.23</v>
      </c>
      <c r="L521">
        <v>101184000</v>
      </c>
      <c r="M521">
        <v>2652000</v>
      </c>
      <c r="N521">
        <v>47.7</v>
      </c>
      <c r="O521">
        <f t="shared" si="8"/>
        <v>2</v>
      </c>
    </row>
    <row r="522" spans="1:15" hidden="1" x14ac:dyDescent="0.3">
      <c r="A522" t="s">
        <v>14</v>
      </c>
      <c r="B522" s="1">
        <v>43633</v>
      </c>
      <c r="C522" s="1">
        <v>43671</v>
      </c>
      <c r="D522">
        <v>50</v>
      </c>
      <c r="E522">
        <v>50.3</v>
      </c>
      <c r="F522">
        <v>47.85</v>
      </c>
      <c r="G522">
        <v>48.05</v>
      </c>
      <c r="H522">
        <v>48.1</v>
      </c>
      <c r="I522">
        <v>48.05</v>
      </c>
      <c r="J522">
        <v>486</v>
      </c>
      <c r="K522">
        <v>2844.43</v>
      </c>
      <c r="L522">
        <v>7092000</v>
      </c>
      <c r="M522">
        <v>1896000</v>
      </c>
      <c r="N522">
        <v>47.7</v>
      </c>
      <c r="O522">
        <f t="shared" si="8"/>
        <v>0</v>
      </c>
    </row>
    <row r="523" spans="1:15" hidden="1" x14ac:dyDescent="0.3">
      <c r="A523" t="s">
        <v>14</v>
      </c>
      <c r="B523" s="1">
        <v>43633</v>
      </c>
      <c r="C523" s="1">
        <v>43706</v>
      </c>
      <c r="D523">
        <v>49.7</v>
      </c>
      <c r="E523">
        <v>49.7</v>
      </c>
      <c r="F523">
        <v>48.15</v>
      </c>
      <c r="G523">
        <v>48.15</v>
      </c>
      <c r="H523">
        <v>48.15</v>
      </c>
      <c r="I523">
        <v>48.15</v>
      </c>
      <c r="J523">
        <v>12</v>
      </c>
      <c r="K523">
        <v>70.56</v>
      </c>
      <c r="L523">
        <v>276000</v>
      </c>
      <c r="M523">
        <v>96000</v>
      </c>
      <c r="N523">
        <v>47.7</v>
      </c>
      <c r="O523">
        <f t="shared" si="8"/>
        <v>1</v>
      </c>
    </row>
    <row r="524" spans="1:15" x14ac:dyDescent="0.3">
      <c r="A524" t="s">
        <v>14</v>
      </c>
      <c r="B524" s="1">
        <v>43634</v>
      </c>
      <c r="C524" s="1">
        <v>43643</v>
      </c>
      <c r="D524">
        <v>47.9</v>
      </c>
      <c r="E524">
        <v>48.45</v>
      </c>
      <c r="F524">
        <v>47.1</v>
      </c>
      <c r="G524">
        <v>47.7</v>
      </c>
      <c r="H524">
        <v>47.8</v>
      </c>
      <c r="I524">
        <v>47.7</v>
      </c>
      <c r="J524">
        <v>3471</v>
      </c>
      <c r="K524">
        <v>19906.330000000002</v>
      </c>
      <c r="L524">
        <v>99396000</v>
      </c>
      <c r="M524">
        <v>-1788000</v>
      </c>
      <c r="N524">
        <v>47.65</v>
      </c>
      <c r="O524">
        <f t="shared" si="8"/>
        <v>2</v>
      </c>
    </row>
    <row r="525" spans="1:15" hidden="1" x14ac:dyDescent="0.3">
      <c r="A525" t="s">
        <v>14</v>
      </c>
      <c r="B525" s="1">
        <v>43634</v>
      </c>
      <c r="C525" s="1">
        <v>43671</v>
      </c>
      <c r="D525">
        <v>47.85</v>
      </c>
      <c r="E525">
        <v>48.65</v>
      </c>
      <c r="F525">
        <v>47.4</v>
      </c>
      <c r="G525">
        <v>47.95</v>
      </c>
      <c r="H525">
        <v>48.15</v>
      </c>
      <c r="I525">
        <v>47.95</v>
      </c>
      <c r="J525">
        <v>479</v>
      </c>
      <c r="K525">
        <v>2758.07</v>
      </c>
      <c r="L525">
        <v>8772000</v>
      </c>
      <c r="M525">
        <v>1680000</v>
      </c>
      <c r="N525">
        <v>47.65</v>
      </c>
      <c r="O525">
        <f t="shared" si="8"/>
        <v>0</v>
      </c>
    </row>
    <row r="526" spans="1:15" hidden="1" x14ac:dyDescent="0.3">
      <c r="A526" t="s">
        <v>14</v>
      </c>
      <c r="B526" s="1">
        <v>43634</v>
      </c>
      <c r="C526" s="1">
        <v>43706</v>
      </c>
      <c r="D526">
        <v>48</v>
      </c>
      <c r="E526">
        <v>48.7</v>
      </c>
      <c r="F526">
        <v>47.55</v>
      </c>
      <c r="G526">
        <v>47.55</v>
      </c>
      <c r="H526">
        <v>47.55</v>
      </c>
      <c r="I526">
        <v>48.3</v>
      </c>
      <c r="J526">
        <v>7</v>
      </c>
      <c r="K526">
        <v>40.47</v>
      </c>
      <c r="L526">
        <v>276000</v>
      </c>
      <c r="M526">
        <v>0</v>
      </c>
      <c r="N526">
        <v>47.65</v>
      </c>
      <c r="O526">
        <f t="shared" si="8"/>
        <v>1</v>
      </c>
    </row>
    <row r="527" spans="1:15" x14ac:dyDescent="0.3">
      <c r="A527" t="s">
        <v>14</v>
      </c>
      <c r="B527" s="1">
        <v>43635</v>
      </c>
      <c r="C527" s="1">
        <v>43643</v>
      </c>
      <c r="D527">
        <v>48.65</v>
      </c>
      <c r="E527">
        <v>49.6</v>
      </c>
      <c r="F527">
        <v>46.8</v>
      </c>
      <c r="G527">
        <v>47.85</v>
      </c>
      <c r="H527">
        <v>47.9</v>
      </c>
      <c r="I527">
        <v>47.85</v>
      </c>
      <c r="J527">
        <v>5802</v>
      </c>
      <c r="K527">
        <v>33639.67</v>
      </c>
      <c r="L527">
        <v>96300000</v>
      </c>
      <c r="M527">
        <v>-3096000</v>
      </c>
      <c r="N527">
        <v>47.75</v>
      </c>
      <c r="O527">
        <f t="shared" si="8"/>
        <v>2</v>
      </c>
    </row>
    <row r="528" spans="1:15" hidden="1" x14ac:dyDescent="0.3">
      <c r="A528" t="s">
        <v>14</v>
      </c>
      <c r="B528" s="1">
        <v>43635</v>
      </c>
      <c r="C528" s="1">
        <v>43671</v>
      </c>
      <c r="D528">
        <v>49.15</v>
      </c>
      <c r="E528">
        <v>49.9</v>
      </c>
      <c r="F528">
        <v>47.1</v>
      </c>
      <c r="G528">
        <v>48.15</v>
      </c>
      <c r="H528">
        <v>48.15</v>
      </c>
      <c r="I528">
        <v>48.15</v>
      </c>
      <c r="J528">
        <v>936</v>
      </c>
      <c r="K528">
        <v>5463.67</v>
      </c>
      <c r="L528">
        <v>11136000</v>
      </c>
      <c r="M528">
        <v>2364000</v>
      </c>
      <c r="N528">
        <v>47.75</v>
      </c>
      <c r="O528">
        <f t="shared" si="8"/>
        <v>0</v>
      </c>
    </row>
    <row r="529" spans="1:15" hidden="1" x14ac:dyDescent="0.3">
      <c r="A529" t="s">
        <v>14</v>
      </c>
      <c r="B529" s="1">
        <v>43635</v>
      </c>
      <c r="C529" s="1">
        <v>43706</v>
      </c>
      <c r="D529">
        <v>49.5</v>
      </c>
      <c r="E529">
        <v>49.75</v>
      </c>
      <c r="F529">
        <v>47.7</v>
      </c>
      <c r="G529">
        <v>48.2</v>
      </c>
      <c r="H529">
        <v>48.3</v>
      </c>
      <c r="I529">
        <v>48.2</v>
      </c>
      <c r="J529">
        <v>29</v>
      </c>
      <c r="K529">
        <v>167.49</v>
      </c>
      <c r="L529">
        <v>516000</v>
      </c>
      <c r="M529">
        <v>240000</v>
      </c>
      <c r="N529">
        <v>47.75</v>
      </c>
      <c r="O529">
        <f t="shared" si="8"/>
        <v>1</v>
      </c>
    </row>
    <row r="530" spans="1:15" x14ac:dyDescent="0.3">
      <c r="A530" t="s">
        <v>14</v>
      </c>
      <c r="B530" s="1">
        <v>43636</v>
      </c>
      <c r="C530" s="1">
        <v>43643</v>
      </c>
      <c r="D530">
        <v>48.05</v>
      </c>
      <c r="E530">
        <v>50</v>
      </c>
      <c r="F530">
        <v>47.2</v>
      </c>
      <c r="G530">
        <v>49.75</v>
      </c>
      <c r="H530">
        <v>49.9</v>
      </c>
      <c r="I530">
        <v>49.75</v>
      </c>
      <c r="J530">
        <v>4881</v>
      </c>
      <c r="K530">
        <v>28573.93</v>
      </c>
      <c r="L530">
        <v>91872000</v>
      </c>
      <c r="M530">
        <v>-4428000</v>
      </c>
      <c r="N530">
        <v>49.6</v>
      </c>
      <c r="O530">
        <f t="shared" si="8"/>
        <v>2</v>
      </c>
    </row>
    <row r="531" spans="1:15" hidden="1" x14ac:dyDescent="0.3">
      <c r="A531" t="s">
        <v>14</v>
      </c>
      <c r="B531" s="1">
        <v>43636</v>
      </c>
      <c r="C531" s="1">
        <v>43671</v>
      </c>
      <c r="D531">
        <v>48.3</v>
      </c>
      <c r="E531">
        <v>50.3</v>
      </c>
      <c r="F531">
        <v>47.55</v>
      </c>
      <c r="G531">
        <v>50.05</v>
      </c>
      <c r="H531">
        <v>50.2</v>
      </c>
      <c r="I531">
        <v>50.05</v>
      </c>
      <c r="J531">
        <v>1230</v>
      </c>
      <c r="K531">
        <v>7256.17</v>
      </c>
      <c r="L531">
        <v>14112000</v>
      </c>
      <c r="M531">
        <v>2976000</v>
      </c>
      <c r="N531">
        <v>49.6</v>
      </c>
      <c r="O531">
        <f t="shared" si="8"/>
        <v>0</v>
      </c>
    </row>
    <row r="532" spans="1:15" hidden="1" x14ac:dyDescent="0.3">
      <c r="A532" t="s">
        <v>14</v>
      </c>
      <c r="B532" s="1">
        <v>43636</v>
      </c>
      <c r="C532" s="1">
        <v>43706</v>
      </c>
      <c r="D532">
        <v>47.65</v>
      </c>
      <c r="E532">
        <v>50.3</v>
      </c>
      <c r="F532">
        <v>47.65</v>
      </c>
      <c r="G532">
        <v>50.3</v>
      </c>
      <c r="H532">
        <v>50.3</v>
      </c>
      <c r="I532">
        <v>50.3</v>
      </c>
      <c r="J532">
        <v>19</v>
      </c>
      <c r="K532">
        <v>111.35</v>
      </c>
      <c r="L532">
        <v>696000</v>
      </c>
      <c r="M532">
        <v>180000</v>
      </c>
      <c r="N532">
        <v>49.6</v>
      </c>
      <c r="O532">
        <f t="shared" si="8"/>
        <v>1</v>
      </c>
    </row>
    <row r="533" spans="1:15" x14ac:dyDescent="0.3">
      <c r="A533" t="s">
        <v>14</v>
      </c>
      <c r="B533" s="1">
        <v>43637</v>
      </c>
      <c r="C533" s="1">
        <v>43643</v>
      </c>
      <c r="D533">
        <v>49.65</v>
      </c>
      <c r="E533">
        <v>50.55</v>
      </c>
      <c r="F533">
        <v>49.2</v>
      </c>
      <c r="G533">
        <v>50.15</v>
      </c>
      <c r="H533">
        <v>50</v>
      </c>
      <c r="I533">
        <v>50.15</v>
      </c>
      <c r="J533">
        <v>4543</v>
      </c>
      <c r="K533">
        <v>27264.7</v>
      </c>
      <c r="L533">
        <v>83304000</v>
      </c>
      <c r="M533">
        <v>-8568000</v>
      </c>
      <c r="N533">
        <v>50.05</v>
      </c>
      <c r="O533">
        <f t="shared" si="8"/>
        <v>2</v>
      </c>
    </row>
    <row r="534" spans="1:15" hidden="1" x14ac:dyDescent="0.3">
      <c r="A534" t="s">
        <v>14</v>
      </c>
      <c r="B534" s="1">
        <v>43637</v>
      </c>
      <c r="C534" s="1">
        <v>43671</v>
      </c>
      <c r="D534">
        <v>49.6</v>
      </c>
      <c r="E534">
        <v>50.85</v>
      </c>
      <c r="F534">
        <v>49.55</v>
      </c>
      <c r="G534">
        <v>50.45</v>
      </c>
      <c r="H534">
        <v>50.4</v>
      </c>
      <c r="I534">
        <v>50.45</v>
      </c>
      <c r="J534">
        <v>1654</v>
      </c>
      <c r="K534">
        <v>9992.48</v>
      </c>
      <c r="L534">
        <v>23172000</v>
      </c>
      <c r="M534">
        <v>9060000</v>
      </c>
      <c r="N534">
        <v>50.05</v>
      </c>
      <c r="O534">
        <f t="shared" si="8"/>
        <v>0</v>
      </c>
    </row>
    <row r="535" spans="1:15" hidden="1" x14ac:dyDescent="0.3">
      <c r="A535" t="s">
        <v>14</v>
      </c>
      <c r="B535" s="1">
        <v>43637</v>
      </c>
      <c r="C535" s="1">
        <v>43706</v>
      </c>
      <c r="D535">
        <v>50.6</v>
      </c>
      <c r="E535">
        <v>50.95</v>
      </c>
      <c r="F535">
        <v>49.85</v>
      </c>
      <c r="G535">
        <v>50.65</v>
      </c>
      <c r="H535">
        <v>50.6</v>
      </c>
      <c r="I535">
        <v>50.65</v>
      </c>
      <c r="J535">
        <v>27</v>
      </c>
      <c r="K535">
        <v>163.92</v>
      </c>
      <c r="L535">
        <v>936000</v>
      </c>
      <c r="M535">
        <v>240000</v>
      </c>
      <c r="N535">
        <v>50.05</v>
      </c>
      <c r="O535">
        <f t="shared" si="8"/>
        <v>1</v>
      </c>
    </row>
    <row r="536" spans="1:15" x14ac:dyDescent="0.3">
      <c r="A536" t="s">
        <v>14</v>
      </c>
      <c r="B536" s="1">
        <v>43640</v>
      </c>
      <c r="C536" s="1">
        <v>43643</v>
      </c>
      <c r="D536">
        <v>49.8</v>
      </c>
      <c r="E536">
        <v>50.85</v>
      </c>
      <c r="F536">
        <v>48.6</v>
      </c>
      <c r="G536">
        <v>49.2</v>
      </c>
      <c r="H536">
        <v>49.1</v>
      </c>
      <c r="I536">
        <v>49.2</v>
      </c>
      <c r="J536">
        <v>4984</v>
      </c>
      <c r="K536">
        <v>29746.37</v>
      </c>
      <c r="L536">
        <v>68472000</v>
      </c>
      <c r="M536">
        <v>-14832000</v>
      </c>
      <c r="N536">
        <v>49.15</v>
      </c>
      <c r="O536">
        <f t="shared" si="8"/>
        <v>2</v>
      </c>
    </row>
    <row r="537" spans="1:15" hidden="1" x14ac:dyDescent="0.3">
      <c r="A537" t="s">
        <v>14</v>
      </c>
      <c r="B537" s="1">
        <v>43640</v>
      </c>
      <c r="C537" s="1">
        <v>43671</v>
      </c>
      <c r="D537">
        <v>50.4</v>
      </c>
      <c r="E537">
        <v>51.15</v>
      </c>
      <c r="F537">
        <v>48.85</v>
      </c>
      <c r="G537">
        <v>49.5</v>
      </c>
      <c r="H537">
        <v>49.3</v>
      </c>
      <c r="I537">
        <v>49.5</v>
      </c>
      <c r="J537">
        <v>2951</v>
      </c>
      <c r="K537">
        <v>17722.689999999999</v>
      </c>
      <c r="L537">
        <v>41844000</v>
      </c>
      <c r="M537">
        <v>18672000</v>
      </c>
      <c r="N537">
        <v>49.15</v>
      </c>
      <c r="O537">
        <f t="shared" si="8"/>
        <v>0</v>
      </c>
    </row>
    <row r="538" spans="1:15" hidden="1" x14ac:dyDescent="0.3">
      <c r="A538" t="s">
        <v>14</v>
      </c>
      <c r="B538" s="1">
        <v>43640</v>
      </c>
      <c r="C538" s="1">
        <v>43706</v>
      </c>
      <c r="D538">
        <v>50.4</v>
      </c>
      <c r="E538">
        <v>51.25</v>
      </c>
      <c r="F538">
        <v>49.05</v>
      </c>
      <c r="G538">
        <v>49.4</v>
      </c>
      <c r="H538">
        <v>49.4</v>
      </c>
      <c r="I538">
        <v>49.75</v>
      </c>
      <c r="J538">
        <v>24</v>
      </c>
      <c r="K538">
        <v>143.69</v>
      </c>
      <c r="L538">
        <v>1104000</v>
      </c>
      <c r="M538">
        <v>168000</v>
      </c>
      <c r="N538">
        <v>49.15</v>
      </c>
      <c r="O538">
        <f t="shared" si="8"/>
        <v>1</v>
      </c>
    </row>
    <row r="539" spans="1:15" x14ac:dyDescent="0.3">
      <c r="A539" t="s">
        <v>14</v>
      </c>
      <c r="B539" s="1">
        <v>43641</v>
      </c>
      <c r="C539" s="1">
        <v>43643</v>
      </c>
      <c r="D539">
        <v>48.95</v>
      </c>
      <c r="E539">
        <v>50.7</v>
      </c>
      <c r="F539">
        <v>48.25</v>
      </c>
      <c r="G539">
        <v>50.5</v>
      </c>
      <c r="H539">
        <v>50.3</v>
      </c>
      <c r="I539">
        <v>50.5</v>
      </c>
      <c r="J539">
        <v>6021</v>
      </c>
      <c r="K539">
        <v>36048.83</v>
      </c>
      <c r="L539">
        <v>45780000</v>
      </c>
      <c r="M539">
        <v>-22692000</v>
      </c>
      <c r="N539">
        <v>50.35</v>
      </c>
      <c r="O539">
        <f t="shared" si="8"/>
        <v>2</v>
      </c>
    </row>
    <row r="540" spans="1:15" hidden="1" x14ac:dyDescent="0.3">
      <c r="A540" t="s">
        <v>14</v>
      </c>
      <c r="B540" s="1">
        <v>43641</v>
      </c>
      <c r="C540" s="1">
        <v>43671</v>
      </c>
      <c r="D540">
        <v>48.7</v>
      </c>
      <c r="E540">
        <v>51</v>
      </c>
      <c r="F540">
        <v>48.7</v>
      </c>
      <c r="G540">
        <v>50.8</v>
      </c>
      <c r="H540">
        <v>50.6</v>
      </c>
      <c r="I540">
        <v>50.8</v>
      </c>
      <c r="J540">
        <v>4842</v>
      </c>
      <c r="K540">
        <v>29166.43</v>
      </c>
      <c r="L540">
        <v>62244000</v>
      </c>
      <c r="M540">
        <v>20400000</v>
      </c>
      <c r="N540">
        <v>50.35</v>
      </c>
      <c r="O540">
        <f t="shared" si="8"/>
        <v>0</v>
      </c>
    </row>
    <row r="541" spans="1:15" hidden="1" x14ac:dyDescent="0.3">
      <c r="A541" t="s">
        <v>14</v>
      </c>
      <c r="B541" s="1">
        <v>43641</v>
      </c>
      <c r="C541" s="1">
        <v>43706</v>
      </c>
      <c r="D541">
        <v>49</v>
      </c>
      <c r="E541">
        <v>50.9</v>
      </c>
      <c r="F541">
        <v>49</v>
      </c>
      <c r="G541">
        <v>50.8</v>
      </c>
      <c r="H541">
        <v>50.75</v>
      </c>
      <c r="I541">
        <v>50.8</v>
      </c>
      <c r="J541">
        <v>39</v>
      </c>
      <c r="K541">
        <v>235.14</v>
      </c>
      <c r="L541">
        <v>1152000</v>
      </c>
      <c r="M541">
        <v>48000</v>
      </c>
      <c r="N541">
        <v>50.35</v>
      </c>
      <c r="O541">
        <f t="shared" si="8"/>
        <v>1</v>
      </c>
    </row>
    <row r="542" spans="1:15" x14ac:dyDescent="0.3">
      <c r="A542" t="s">
        <v>14</v>
      </c>
      <c r="B542" s="1">
        <v>43642</v>
      </c>
      <c r="C542" s="1">
        <v>43643</v>
      </c>
      <c r="D542">
        <v>50</v>
      </c>
      <c r="E542">
        <v>52.9</v>
      </c>
      <c r="F542">
        <v>49.9</v>
      </c>
      <c r="G542">
        <v>52.7</v>
      </c>
      <c r="H542">
        <v>52.4</v>
      </c>
      <c r="I542">
        <v>52.7</v>
      </c>
      <c r="J542">
        <v>5349</v>
      </c>
      <c r="K542">
        <v>33089.339999999997</v>
      </c>
      <c r="L542">
        <v>30792000</v>
      </c>
      <c r="M542">
        <v>-14988000</v>
      </c>
      <c r="N542">
        <v>52.55</v>
      </c>
      <c r="O542">
        <f t="shared" si="8"/>
        <v>2</v>
      </c>
    </row>
    <row r="543" spans="1:15" hidden="1" x14ac:dyDescent="0.3">
      <c r="A543" t="s">
        <v>14</v>
      </c>
      <c r="B543" s="1">
        <v>43642</v>
      </c>
      <c r="C543" s="1">
        <v>43671</v>
      </c>
      <c r="D543">
        <v>50.45</v>
      </c>
      <c r="E543">
        <v>53.25</v>
      </c>
      <c r="F543">
        <v>50.25</v>
      </c>
      <c r="G543">
        <v>53</v>
      </c>
      <c r="H543">
        <v>52.8</v>
      </c>
      <c r="I543">
        <v>53</v>
      </c>
      <c r="J543">
        <v>5142</v>
      </c>
      <c r="K543">
        <v>32038.240000000002</v>
      </c>
      <c r="L543">
        <v>79008000</v>
      </c>
      <c r="M543">
        <v>16764000</v>
      </c>
      <c r="N543">
        <v>52.55</v>
      </c>
      <c r="O543">
        <f t="shared" si="8"/>
        <v>0</v>
      </c>
    </row>
    <row r="544" spans="1:15" hidden="1" x14ac:dyDescent="0.3">
      <c r="A544" t="s">
        <v>14</v>
      </c>
      <c r="B544" s="1">
        <v>43642</v>
      </c>
      <c r="C544" s="1">
        <v>43706</v>
      </c>
      <c r="D544">
        <v>50.95</v>
      </c>
      <c r="E544">
        <v>53.1</v>
      </c>
      <c r="F544">
        <v>50.45</v>
      </c>
      <c r="G544">
        <v>53.05</v>
      </c>
      <c r="H544">
        <v>53.1</v>
      </c>
      <c r="I544">
        <v>53.05</v>
      </c>
      <c r="J544">
        <v>49</v>
      </c>
      <c r="K544">
        <v>306.26</v>
      </c>
      <c r="L544">
        <v>1200000</v>
      </c>
      <c r="M544">
        <v>48000</v>
      </c>
      <c r="N544">
        <v>52.55</v>
      </c>
      <c r="O544">
        <f t="shared" si="8"/>
        <v>1</v>
      </c>
    </row>
    <row r="545" spans="1:15" x14ac:dyDescent="0.3">
      <c r="A545" t="s">
        <v>14</v>
      </c>
      <c r="B545" s="1">
        <v>43643</v>
      </c>
      <c r="C545" s="1">
        <v>43643</v>
      </c>
      <c r="D545">
        <v>52.4</v>
      </c>
      <c r="E545">
        <v>52.7</v>
      </c>
      <c r="F545">
        <v>51.45</v>
      </c>
      <c r="G545">
        <v>51.9</v>
      </c>
      <c r="H545">
        <v>52.1</v>
      </c>
      <c r="I545">
        <v>52.2</v>
      </c>
      <c r="J545">
        <v>4645</v>
      </c>
      <c r="K545">
        <v>29009.94</v>
      </c>
      <c r="L545">
        <v>1848000</v>
      </c>
      <c r="M545">
        <v>-28944000</v>
      </c>
      <c r="N545">
        <v>52.2</v>
      </c>
      <c r="O545">
        <f t="shared" si="8"/>
        <v>2</v>
      </c>
    </row>
    <row r="546" spans="1:15" hidden="1" x14ac:dyDescent="0.3">
      <c r="A546" t="s">
        <v>14</v>
      </c>
      <c r="B546" s="1">
        <v>43643</v>
      </c>
      <c r="C546" s="1">
        <v>43671</v>
      </c>
      <c r="D546">
        <v>53.1</v>
      </c>
      <c r="E546">
        <v>53.15</v>
      </c>
      <c r="F546">
        <v>51.8</v>
      </c>
      <c r="G546">
        <v>52.35</v>
      </c>
      <c r="H546">
        <v>52.55</v>
      </c>
      <c r="I546">
        <v>52.35</v>
      </c>
      <c r="J546">
        <v>6454</v>
      </c>
      <c r="K546">
        <v>40595.769999999997</v>
      </c>
      <c r="L546">
        <v>89460000</v>
      </c>
      <c r="M546">
        <v>10452000</v>
      </c>
      <c r="N546">
        <v>52.2</v>
      </c>
      <c r="O546">
        <f t="shared" si="8"/>
        <v>0</v>
      </c>
    </row>
    <row r="547" spans="1:15" hidden="1" x14ac:dyDescent="0.3">
      <c r="A547" t="s">
        <v>14</v>
      </c>
      <c r="B547" s="1">
        <v>43643</v>
      </c>
      <c r="C547" s="1">
        <v>43706</v>
      </c>
      <c r="D547">
        <v>53</v>
      </c>
      <c r="E547">
        <v>53.1</v>
      </c>
      <c r="F547">
        <v>52.05</v>
      </c>
      <c r="G547">
        <v>52.8</v>
      </c>
      <c r="H547">
        <v>52.75</v>
      </c>
      <c r="I547">
        <v>52.8</v>
      </c>
      <c r="J547">
        <v>113</v>
      </c>
      <c r="K547">
        <v>713.7</v>
      </c>
      <c r="L547">
        <v>2292000</v>
      </c>
      <c r="M547">
        <v>1092000</v>
      </c>
      <c r="N547">
        <v>52.2</v>
      </c>
      <c r="O547">
        <f t="shared" si="8"/>
        <v>1</v>
      </c>
    </row>
    <row r="548" spans="1:15" x14ac:dyDescent="0.3">
      <c r="A548" t="s">
        <v>14</v>
      </c>
      <c r="B548" s="1">
        <v>43644</v>
      </c>
      <c r="C548" s="1">
        <v>43671</v>
      </c>
      <c r="D548">
        <v>52.5</v>
      </c>
      <c r="E548">
        <v>53.1</v>
      </c>
      <c r="F548">
        <v>50.4</v>
      </c>
      <c r="G548">
        <v>50.95</v>
      </c>
      <c r="H548">
        <v>50.95</v>
      </c>
      <c r="I548">
        <v>50.95</v>
      </c>
      <c r="J548">
        <v>4705</v>
      </c>
      <c r="K548">
        <v>29227.05</v>
      </c>
      <c r="L548">
        <v>90708000</v>
      </c>
      <c r="M548">
        <v>1248000</v>
      </c>
      <c r="N548">
        <v>50.75</v>
      </c>
      <c r="O548">
        <f t="shared" si="8"/>
        <v>2</v>
      </c>
    </row>
    <row r="549" spans="1:15" hidden="1" x14ac:dyDescent="0.3">
      <c r="A549" t="s">
        <v>14</v>
      </c>
      <c r="B549" s="1">
        <v>43644</v>
      </c>
      <c r="C549" s="1">
        <v>43706</v>
      </c>
      <c r="D549">
        <v>52.9</v>
      </c>
      <c r="E549">
        <v>53</v>
      </c>
      <c r="F549">
        <v>50.4</v>
      </c>
      <c r="G549">
        <v>50.9</v>
      </c>
      <c r="H549">
        <v>50.85</v>
      </c>
      <c r="I549">
        <v>50.9</v>
      </c>
      <c r="J549">
        <v>209</v>
      </c>
      <c r="K549">
        <v>1297.8699999999999</v>
      </c>
      <c r="L549">
        <v>3072000</v>
      </c>
      <c r="M549">
        <v>780000</v>
      </c>
      <c r="N549">
        <v>50.75</v>
      </c>
      <c r="O549">
        <f t="shared" si="8"/>
        <v>0</v>
      </c>
    </row>
    <row r="550" spans="1:15" hidden="1" x14ac:dyDescent="0.3">
      <c r="A550" t="s">
        <v>14</v>
      </c>
      <c r="B550" s="1">
        <v>43644</v>
      </c>
      <c r="C550" s="1">
        <v>43734</v>
      </c>
      <c r="D550">
        <v>0</v>
      </c>
      <c r="E550">
        <v>0</v>
      </c>
      <c r="F550">
        <v>0</v>
      </c>
      <c r="G550">
        <v>53.1</v>
      </c>
      <c r="H550">
        <v>0</v>
      </c>
      <c r="I550">
        <v>51.6</v>
      </c>
      <c r="J550">
        <v>0</v>
      </c>
      <c r="K550">
        <v>0</v>
      </c>
      <c r="L550">
        <v>0</v>
      </c>
      <c r="M550">
        <v>0</v>
      </c>
      <c r="N550">
        <v>50.75</v>
      </c>
      <c r="O550">
        <f t="shared" si="8"/>
        <v>1</v>
      </c>
    </row>
    <row r="551" spans="1:15" x14ac:dyDescent="0.3">
      <c r="A551" t="s">
        <v>14</v>
      </c>
      <c r="B551" s="1">
        <v>43647</v>
      </c>
      <c r="C551" s="1">
        <v>43671</v>
      </c>
      <c r="D551">
        <v>51.6</v>
      </c>
      <c r="E551">
        <v>52.1</v>
      </c>
      <c r="F551">
        <v>50.25</v>
      </c>
      <c r="G551">
        <v>51.35</v>
      </c>
      <c r="H551">
        <v>51.3</v>
      </c>
      <c r="I551">
        <v>51.35</v>
      </c>
      <c r="J551">
        <v>3681</v>
      </c>
      <c r="K551">
        <v>22618.16</v>
      </c>
      <c r="L551">
        <v>93660000</v>
      </c>
      <c r="M551">
        <v>2952000</v>
      </c>
      <c r="N551">
        <v>51.1</v>
      </c>
      <c r="O551">
        <f t="shared" si="8"/>
        <v>2</v>
      </c>
    </row>
    <row r="552" spans="1:15" hidden="1" x14ac:dyDescent="0.3">
      <c r="A552" t="s">
        <v>14</v>
      </c>
      <c r="B552" s="1">
        <v>43647</v>
      </c>
      <c r="C552" s="1">
        <v>43706</v>
      </c>
      <c r="D552">
        <v>51.6</v>
      </c>
      <c r="E552">
        <v>52</v>
      </c>
      <c r="F552">
        <v>50.3</v>
      </c>
      <c r="G552">
        <v>51.3</v>
      </c>
      <c r="H552">
        <v>51.2</v>
      </c>
      <c r="I552">
        <v>51.3</v>
      </c>
      <c r="J552">
        <v>159</v>
      </c>
      <c r="K552">
        <v>976.1</v>
      </c>
      <c r="L552">
        <v>3624000</v>
      </c>
      <c r="M552">
        <v>552000</v>
      </c>
      <c r="N552">
        <v>51.1</v>
      </c>
      <c r="O552">
        <f t="shared" si="8"/>
        <v>0</v>
      </c>
    </row>
    <row r="553" spans="1:15" hidden="1" x14ac:dyDescent="0.3">
      <c r="A553" t="s">
        <v>14</v>
      </c>
      <c r="B553" s="1">
        <v>43647</v>
      </c>
      <c r="C553" s="1">
        <v>43734</v>
      </c>
      <c r="D553">
        <v>0</v>
      </c>
      <c r="E553">
        <v>0</v>
      </c>
      <c r="F553">
        <v>0</v>
      </c>
      <c r="G553">
        <v>53.1</v>
      </c>
      <c r="H553">
        <v>0</v>
      </c>
      <c r="I553">
        <v>51.95</v>
      </c>
      <c r="J553">
        <v>0</v>
      </c>
      <c r="K553">
        <v>0</v>
      </c>
      <c r="L553">
        <v>0</v>
      </c>
      <c r="M553">
        <v>0</v>
      </c>
      <c r="N553">
        <v>51.1</v>
      </c>
      <c r="O553">
        <f t="shared" si="8"/>
        <v>1</v>
      </c>
    </row>
    <row r="554" spans="1:15" x14ac:dyDescent="0.3">
      <c r="A554" t="s">
        <v>14</v>
      </c>
      <c r="B554" s="1">
        <v>43648</v>
      </c>
      <c r="C554" s="1">
        <v>43671</v>
      </c>
      <c r="D554">
        <v>51.75</v>
      </c>
      <c r="E554">
        <v>51.8</v>
      </c>
      <c r="F554">
        <v>50.7</v>
      </c>
      <c r="G554">
        <v>51.4</v>
      </c>
      <c r="H554">
        <v>51.45</v>
      </c>
      <c r="I554">
        <v>51.4</v>
      </c>
      <c r="J554">
        <v>2783</v>
      </c>
      <c r="K554">
        <v>17141.71</v>
      </c>
      <c r="L554">
        <v>94104000</v>
      </c>
      <c r="M554">
        <v>444000</v>
      </c>
      <c r="N554">
        <v>51.25</v>
      </c>
      <c r="O554">
        <f t="shared" si="8"/>
        <v>2</v>
      </c>
    </row>
    <row r="555" spans="1:15" hidden="1" x14ac:dyDescent="0.3">
      <c r="A555" t="s">
        <v>14</v>
      </c>
      <c r="B555" s="1">
        <v>43648</v>
      </c>
      <c r="C555" s="1">
        <v>43706</v>
      </c>
      <c r="D555">
        <v>51.35</v>
      </c>
      <c r="E555">
        <v>51.65</v>
      </c>
      <c r="F555">
        <v>50.85</v>
      </c>
      <c r="G555">
        <v>51.35</v>
      </c>
      <c r="H555">
        <v>51.1</v>
      </c>
      <c r="I555">
        <v>51.35</v>
      </c>
      <c r="J555">
        <v>68</v>
      </c>
      <c r="K555">
        <v>418.47</v>
      </c>
      <c r="L555">
        <v>3756000</v>
      </c>
      <c r="M555">
        <v>132000</v>
      </c>
      <c r="N555">
        <v>51.25</v>
      </c>
      <c r="O555">
        <f t="shared" si="8"/>
        <v>0</v>
      </c>
    </row>
    <row r="556" spans="1:15" hidden="1" x14ac:dyDescent="0.3">
      <c r="A556" t="s">
        <v>14</v>
      </c>
      <c r="B556" s="1">
        <v>43648</v>
      </c>
      <c r="C556" s="1">
        <v>43734</v>
      </c>
      <c r="D556">
        <v>51.8</v>
      </c>
      <c r="E556">
        <v>51.8</v>
      </c>
      <c r="F556">
        <v>51.8</v>
      </c>
      <c r="G556">
        <v>51.8</v>
      </c>
      <c r="H556">
        <v>51.8</v>
      </c>
      <c r="I556">
        <v>52.1</v>
      </c>
      <c r="J556">
        <v>1</v>
      </c>
      <c r="K556">
        <v>6.22</v>
      </c>
      <c r="L556">
        <v>12000</v>
      </c>
      <c r="M556">
        <v>12000</v>
      </c>
      <c r="N556">
        <v>51.25</v>
      </c>
      <c r="O556">
        <f t="shared" si="8"/>
        <v>1</v>
      </c>
    </row>
    <row r="557" spans="1:15" x14ac:dyDescent="0.3">
      <c r="A557" t="s">
        <v>14</v>
      </c>
      <c r="B557" s="1">
        <v>43649</v>
      </c>
      <c r="C557" s="1">
        <v>43671</v>
      </c>
      <c r="D557">
        <v>51.4</v>
      </c>
      <c r="E557">
        <v>52.75</v>
      </c>
      <c r="F557">
        <v>50.5</v>
      </c>
      <c r="G557">
        <v>51.85</v>
      </c>
      <c r="H557">
        <v>51.9</v>
      </c>
      <c r="I557">
        <v>51.85</v>
      </c>
      <c r="J557">
        <v>4243</v>
      </c>
      <c r="K557">
        <v>26302.46</v>
      </c>
      <c r="L557">
        <v>94812000</v>
      </c>
      <c r="M557">
        <v>708000</v>
      </c>
      <c r="N557">
        <v>51.7</v>
      </c>
      <c r="O557">
        <f t="shared" si="8"/>
        <v>2</v>
      </c>
    </row>
    <row r="558" spans="1:15" hidden="1" x14ac:dyDescent="0.3">
      <c r="A558" t="s">
        <v>14</v>
      </c>
      <c r="B558" s="1">
        <v>43649</v>
      </c>
      <c r="C558" s="1">
        <v>43706</v>
      </c>
      <c r="D558">
        <v>51</v>
      </c>
      <c r="E558">
        <v>52.5</v>
      </c>
      <c r="F558">
        <v>50.5</v>
      </c>
      <c r="G558">
        <v>51.75</v>
      </c>
      <c r="H558">
        <v>51.8</v>
      </c>
      <c r="I558">
        <v>51.75</v>
      </c>
      <c r="J558">
        <v>131</v>
      </c>
      <c r="K558">
        <v>810.6</v>
      </c>
      <c r="L558">
        <v>3864000</v>
      </c>
      <c r="M558">
        <v>108000</v>
      </c>
      <c r="N558">
        <v>51.7</v>
      </c>
      <c r="O558">
        <f t="shared" si="8"/>
        <v>0</v>
      </c>
    </row>
    <row r="559" spans="1:15" hidden="1" x14ac:dyDescent="0.3">
      <c r="A559" t="s">
        <v>14</v>
      </c>
      <c r="B559" s="1">
        <v>43649</v>
      </c>
      <c r="C559" s="1">
        <v>43734</v>
      </c>
      <c r="D559">
        <v>51.05</v>
      </c>
      <c r="E559">
        <v>51.05</v>
      </c>
      <c r="F559">
        <v>51.05</v>
      </c>
      <c r="G559">
        <v>51.05</v>
      </c>
      <c r="H559">
        <v>51.05</v>
      </c>
      <c r="I559">
        <v>52.55</v>
      </c>
      <c r="J559">
        <v>1</v>
      </c>
      <c r="K559">
        <v>6.13</v>
      </c>
      <c r="L559">
        <v>24000</v>
      </c>
      <c r="M559">
        <v>12000</v>
      </c>
      <c r="N559">
        <v>51.7</v>
      </c>
      <c r="O559">
        <f t="shared" si="8"/>
        <v>1</v>
      </c>
    </row>
    <row r="560" spans="1:15" x14ac:dyDescent="0.3">
      <c r="A560" t="s">
        <v>14</v>
      </c>
      <c r="B560" s="1">
        <v>43650</v>
      </c>
      <c r="C560" s="1">
        <v>43671</v>
      </c>
      <c r="D560">
        <v>51.9</v>
      </c>
      <c r="E560">
        <v>52.4</v>
      </c>
      <c r="F560">
        <v>51.35</v>
      </c>
      <c r="G560">
        <v>52.1</v>
      </c>
      <c r="H560">
        <v>52</v>
      </c>
      <c r="I560">
        <v>52.1</v>
      </c>
      <c r="J560">
        <v>3006</v>
      </c>
      <c r="K560">
        <v>18732.169999999998</v>
      </c>
      <c r="L560">
        <v>95292000</v>
      </c>
      <c r="M560">
        <v>480000</v>
      </c>
      <c r="N560">
        <v>51.9</v>
      </c>
      <c r="O560">
        <f t="shared" si="8"/>
        <v>2</v>
      </c>
    </row>
    <row r="561" spans="1:15" hidden="1" x14ac:dyDescent="0.3">
      <c r="A561" t="s">
        <v>14</v>
      </c>
      <c r="B561" s="1">
        <v>43650</v>
      </c>
      <c r="C561" s="1">
        <v>43706</v>
      </c>
      <c r="D561">
        <v>51.75</v>
      </c>
      <c r="E561">
        <v>52.3</v>
      </c>
      <c r="F561">
        <v>51.3</v>
      </c>
      <c r="G561">
        <v>52.05</v>
      </c>
      <c r="H561">
        <v>51.95</v>
      </c>
      <c r="I561">
        <v>52.05</v>
      </c>
      <c r="J561">
        <v>73</v>
      </c>
      <c r="K561">
        <v>454.75</v>
      </c>
      <c r="L561">
        <v>3984000</v>
      </c>
      <c r="M561">
        <v>120000</v>
      </c>
      <c r="N561">
        <v>51.9</v>
      </c>
      <c r="O561">
        <f t="shared" si="8"/>
        <v>0</v>
      </c>
    </row>
    <row r="562" spans="1:15" hidden="1" x14ac:dyDescent="0.3">
      <c r="A562" t="s">
        <v>14</v>
      </c>
      <c r="B562" s="1">
        <v>43650</v>
      </c>
      <c r="C562" s="1">
        <v>43734</v>
      </c>
      <c r="D562">
        <v>0</v>
      </c>
      <c r="E562">
        <v>0</v>
      </c>
      <c r="F562">
        <v>0</v>
      </c>
      <c r="G562">
        <v>51.05</v>
      </c>
      <c r="H562">
        <v>51.05</v>
      </c>
      <c r="I562">
        <v>52.75</v>
      </c>
      <c r="J562">
        <v>0</v>
      </c>
      <c r="K562">
        <v>0</v>
      </c>
      <c r="L562">
        <v>24000</v>
      </c>
      <c r="M562">
        <v>0</v>
      </c>
      <c r="N562">
        <v>51.9</v>
      </c>
      <c r="O562">
        <f t="shared" si="8"/>
        <v>1</v>
      </c>
    </row>
    <row r="563" spans="1:15" x14ac:dyDescent="0.3">
      <c r="A563" t="s">
        <v>14</v>
      </c>
      <c r="B563" s="1">
        <v>43651</v>
      </c>
      <c r="C563" s="1">
        <v>43671</v>
      </c>
      <c r="D563">
        <v>52.35</v>
      </c>
      <c r="E563">
        <v>52.35</v>
      </c>
      <c r="F563">
        <v>47.85</v>
      </c>
      <c r="G563">
        <v>48.45</v>
      </c>
      <c r="H563">
        <v>48.4</v>
      </c>
      <c r="I563">
        <v>48.45</v>
      </c>
      <c r="J563">
        <v>6669</v>
      </c>
      <c r="K563">
        <v>40139.379999999997</v>
      </c>
      <c r="L563">
        <v>96504000</v>
      </c>
      <c r="M563">
        <v>1212000</v>
      </c>
      <c r="N563">
        <v>48.35</v>
      </c>
      <c r="O563">
        <f t="shared" si="8"/>
        <v>2</v>
      </c>
    </row>
    <row r="564" spans="1:15" hidden="1" x14ac:dyDescent="0.3">
      <c r="A564" t="s">
        <v>14</v>
      </c>
      <c r="B564" s="1">
        <v>43651</v>
      </c>
      <c r="C564" s="1">
        <v>43706</v>
      </c>
      <c r="D564">
        <v>51.95</v>
      </c>
      <c r="E564">
        <v>52.15</v>
      </c>
      <c r="F564">
        <v>47.85</v>
      </c>
      <c r="G564">
        <v>48.4</v>
      </c>
      <c r="H564">
        <v>48.35</v>
      </c>
      <c r="I564">
        <v>48.4</v>
      </c>
      <c r="J564">
        <v>313</v>
      </c>
      <c r="K564">
        <v>1860.56</v>
      </c>
      <c r="L564">
        <v>5604000</v>
      </c>
      <c r="M564">
        <v>1620000</v>
      </c>
      <c r="N564">
        <v>48.35</v>
      </c>
      <c r="O564">
        <f t="shared" si="8"/>
        <v>0</v>
      </c>
    </row>
    <row r="565" spans="1:15" hidden="1" x14ac:dyDescent="0.3">
      <c r="A565" t="s">
        <v>14</v>
      </c>
      <c r="B565" s="1">
        <v>43651</v>
      </c>
      <c r="C565" s="1">
        <v>43734</v>
      </c>
      <c r="D565">
        <v>0</v>
      </c>
      <c r="E565">
        <v>0</v>
      </c>
      <c r="F565">
        <v>0</v>
      </c>
      <c r="G565">
        <v>51.05</v>
      </c>
      <c r="H565">
        <v>51.05</v>
      </c>
      <c r="I565">
        <v>49.1</v>
      </c>
      <c r="J565">
        <v>0</v>
      </c>
      <c r="K565">
        <v>0</v>
      </c>
      <c r="L565">
        <v>24000</v>
      </c>
      <c r="M565">
        <v>0</v>
      </c>
      <c r="N565">
        <v>48.35</v>
      </c>
      <c r="O565">
        <f t="shared" si="8"/>
        <v>1</v>
      </c>
    </row>
    <row r="566" spans="1:15" x14ac:dyDescent="0.3">
      <c r="A566" t="s">
        <v>14</v>
      </c>
      <c r="B566" s="1">
        <v>43654</v>
      </c>
      <c r="C566" s="1">
        <v>43671</v>
      </c>
      <c r="D566">
        <v>48.4</v>
      </c>
      <c r="E566">
        <v>49</v>
      </c>
      <c r="F566">
        <v>46.2</v>
      </c>
      <c r="G566">
        <v>46.5</v>
      </c>
      <c r="H566">
        <v>46.7</v>
      </c>
      <c r="I566">
        <v>46.5</v>
      </c>
      <c r="J566">
        <v>5242</v>
      </c>
      <c r="K566">
        <v>29733.27</v>
      </c>
      <c r="L566">
        <v>97848000</v>
      </c>
      <c r="M566">
        <v>1344000</v>
      </c>
      <c r="N566">
        <v>46.3</v>
      </c>
      <c r="O566">
        <f t="shared" si="8"/>
        <v>2</v>
      </c>
    </row>
    <row r="567" spans="1:15" hidden="1" x14ac:dyDescent="0.3">
      <c r="A567" t="s">
        <v>14</v>
      </c>
      <c r="B567" s="1">
        <v>43654</v>
      </c>
      <c r="C567" s="1">
        <v>43706</v>
      </c>
      <c r="D567">
        <v>48</v>
      </c>
      <c r="E567">
        <v>48.9</v>
      </c>
      <c r="F567">
        <v>46.25</v>
      </c>
      <c r="G567">
        <v>46.5</v>
      </c>
      <c r="H567">
        <v>46.7</v>
      </c>
      <c r="I567">
        <v>46.5</v>
      </c>
      <c r="J567">
        <v>414</v>
      </c>
      <c r="K567">
        <v>2343.39</v>
      </c>
      <c r="L567">
        <v>7308000</v>
      </c>
      <c r="M567">
        <v>1704000</v>
      </c>
      <c r="N567">
        <v>46.3</v>
      </c>
      <c r="O567">
        <f t="shared" si="8"/>
        <v>0</v>
      </c>
    </row>
    <row r="568" spans="1:15" hidden="1" x14ac:dyDescent="0.3">
      <c r="A568" t="s">
        <v>14</v>
      </c>
      <c r="B568" s="1">
        <v>43654</v>
      </c>
      <c r="C568" s="1">
        <v>43734</v>
      </c>
      <c r="D568">
        <v>47</v>
      </c>
      <c r="E568">
        <v>47.3</v>
      </c>
      <c r="F568">
        <v>46.5</v>
      </c>
      <c r="G568">
        <v>46.8</v>
      </c>
      <c r="H568">
        <v>46.8</v>
      </c>
      <c r="I568">
        <v>47</v>
      </c>
      <c r="J568">
        <v>7</v>
      </c>
      <c r="K568">
        <v>39.409999999999997</v>
      </c>
      <c r="L568">
        <v>84000</v>
      </c>
      <c r="M568">
        <v>60000</v>
      </c>
      <c r="N568">
        <v>46.3</v>
      </c>
      <c r="O568">
        <f t="shared" si="8"/>
        <v>1</v>
      </c>
    </row>
    <row r="569" spans="1:15" x14ac:dyDescent="0.3">
      <c r="A569" t="s">
        <v>14</v>
      </c>
      <c r="B569" s="1">
        <v>43655</v>
      </c>
      <c r="C569" s="1">
        <v>43671</v>
      </c>
      <c r="D569">
        <v>46.65</v>
      </c>
      <c r="E569">
        <v>47.15</v>
      </c>
      <c r="F569">
        <v>46.2</v>
      </c>
      <c r="G569">
        <v>47</v>
      </c>
      <c r="H569">
        <v>47.15</v>
      </c>
      <c r="I569">
        <v>47</v>
      </c>
      <c r="J569">
        <v>3385</v>
      </c>
      <c r="K569">
        <v>18986.52</v>
      </c>
      <c r="L569">
        <v>94932000</v>
      </c>
      <c r="M569">
        <v>-2916000</v>
      </c>
      <c r="N569">
        <v>46.9</v>
      </c>
      <c r="O569">
        <f t="shared" si="8"/>
        <v>2</v>
      </c>
    </row>
    <row r="570" spans="1:15" hidden="1" x14ac:dyDescent="0.3">
      <c r="A570" t="s">
        <v>14</v>
      </c>
      <c r="B570" s="1">
        <v>43655</v>
      </c>
      <c r="C570" s="1">
        <v>43706</v>
      </c>
      <c r="D570">
        <v>46.7</v>
      </c>
      <c r="E570">
        <v>47.1</v>
      </c>
      <c r="F570">
        <v>46.25</v>
      </c>
      <c r="G570">
        <v>47</v>
      </c>
      <c r="H570">
        <v>46.95</v>
      </c>
      <c r="I570">
        <v>47</v>
      </c>
      <c r="J570">
        <v>188</v>
      </c>
      <c r="K570">
        <v>1052.44</v>
      </c>
      <c r="L570">
        <v>7380000</v>
      </c>
      <c r="M570">
        <v>72000</v>
      </c>
      <c r="N570">
        <v>46.9</v>
      </c>
      <c r="O570">
        <f t="shared" si="8"/>
        <v>0</v>
      </c>
    </row>
    <row r="571" spans="1:15" hidden="1" x14ac:dyDescent="0.3">
      <c r="A571" t="s">
        <v>14</v>
      </c>
      <c r="B571" s="1">
        <v>43655</v>
      </c>
      <c r="C571" s="1">
        <v>43734</v>
      </c>
      <c r="D571">
        <v>47.05</v>
      </c>
      <c r="E571">
        <v>47.2</v>
      </c>
      <c r="F571">
        <v>47.05</v>
      </c>
      <c r="G571">
        <v>47.2</v>
      </c>
      <c r="H571">
        <v>47.2</v>
      </c>
      <c r="I571">
        <v>47.2</v>
      </c>
      <c r="J571">
        <v>2</v>
      </c>
      <c r="K571">
        <v>11.31</v>
      </c>
      <c r="L571">
        <v>108000</v>
      </c>
      <c r="M571">
        <v>24000</v>
      </c>
      <c r="N571">
        <v>46.9</v>
      </c>
      <c r="O571">
        <f t="shared" si="8"/>
        <v>1</v>
      </c>
    </row>
    <row r="572" spans="1:15" x14ac:dyDescent="0.3">
      <c r="A572" t="s">
        <v>14</v>
      </c>
      <c r="B572" s="1">
        <v>43656</v>
      </c>
      <c r="C572" s="1">
        <v>43671</v>
      </c>
      <c r="D572">
        <v>47.05</v>
      </c>
      <c r="E572">
        <v>47.4</v>
      </c>
      <c r="F572">
        <v>45.2</v>
      </c>
      <c r="G572">
        <v>45.95</v>
      </c>
      <c r="H572">
        <v>45.8</v>
      </c>
      <c r="I572">
        <v>45.95</v>
      </c>
      <c r="J572">
        <v>4338</v>
      </c>
      <c r="K572">
        <v>23921.26</v>
      </c>
      <c r="L572">
        <v>95748000</v>
      </c>
      <c r="M572">
        <v>816000</v>
      </c>
      <c r="N572">
        <v>45.8</v>
      </c>
      <c r="O572">
        <f t="shared" si="8"/>
        <v>2</v>
      </c>
    </row>
    <row r="573" spans="1:15" hidden="1" x14ac:dyDescent="0.3">
      <c r="A573" t="s">
        <v>14</v>
      </c>
      <c r="B573" s="1">
        <v>43656</v>
      </c>
      <c r="C573" s="1">
        <v>43706</v>
      </c>
      <c r="D573">
        <v>47</v>
      </c>
      <c r="E573">
        <v>47.25</v>
      </c>
      <c r="F573">
        <v>45.1</v>
      </c>
      <c r="G573">
        <v>45.9</v>
      </c>
      <c r="H573">
        <v>45.8</v>
      </c>
      <c r="I573">
        <v>45.9</v>
      </c>
      <c r="J573">
        <v>337</v>
      </c>
      <c r="K573">
        <v>1857.93</v>
      </c>
      <c r="L573">
        <v>9036000</v>
      </c>
      <c r="M573">
        <v>1656000</v>
      </c>
      <c r="N573">
        <v>45.8</v>
      </c>
      <c r="O573">
        <f t="shared" si="8"/>
        <v>0</v>
      </c>
    </row>
    <row r="574" spans="1:15" hidden="1" x14ac:dyDescent="0.3">
      <c r="A574" t="s">
        <v>14</v>
      </c>
      <c r="B574" s="1">
        <v>43656</v>
      </c>
      <c r="C574" s="1">
        <v>43734</v>
      </c>
      <c r="D574">
        <v>46.55</v>
      </c>
      <c r="E574">
        <v>46.55</v>
      </c>
      <c r="F574">
        <v>45.6</v>
      </c>
      <c r="G574">
        <v>46.05</v>
      </c>
      <c r="H574">
        <v>46.05</v>
      </c>
      <c r="I574">
        <v>46.05</v>
      </c>
      <c r="J574">
        <v>7</v>
      </c>
      <c r="K574">
        <v>38.68</v>
      </c>
      <c r="L574">
        <v>144000</v>
      </c>
      <c r="M574">
        <v>36000</v>
      </c>
      <c r="N574">
        <v>45.8</v>
      </c>
      <c r="O574">
        <f t="shared" si="8"/>
        <v>1</v>
      </c>
    </row>
    <row r="575" spans="1:15" x14ac:dyDescent="0.3">
      <c r="A575" t="s">
        <v>14</v>
      </c>
      <c r="B575" s="1">
        <v>43657</v>
      </c>
      <c r="C575" s="1">
        <v>43671</v>
      </c>
      <c r="D575">
        <v>46.7</v>
      </c>
      <c r="E575">
        <v>47.15</v>
      </c>
      <c r="F575">
        <v>45.6</v>
      </c>
      <c r="G575">
        <v>46.95</v>
      </c>
      <c r="H575">
        <v>46.75</v>
      </c>
      <c r="I575">
        <v>46.95</v>
      </c>
      <c r="J575">
        <v>4432</v>
      </c>
      <c r="K575">
        <v>24739.599999999999</v>
      </c>
      <c r="L575">
        <v>92148000</v>
      </c>
      <c r="M575">
        <v>-3600000</v>
      </c>
      <c r="N575">
        <v>46.75</v>
      </c>
      <c r="O575">
        <f t="shared" si="8"/>
        <v>2</v>
      </c>
    </row>
    <row r="576" spans="1:15" hidden="1" x14ac:dyDescent="0.3">
      <c r="A576" t="s">
        <v>14</v>
      </c>
      <c r="B576" s="1">
        <v>43657</v>
      </c>
      <c r="C576" s="1">
        <v>43706</v>
      </c>
      <c r="D576">
        <v>46.65</v>
      </c>
      <c r="E576">
        <v>47</v>
      </c>
      <c r="F576">
        <v>45.55</v>
      </c>
      <c r="G576">
        <v>46.85</v>
      </c>
      <c r="H576">
        <v>46.75</v>
      </c>
      <c r="I576">
        <v>46.85</v>
      </c>
      <c r="J576">
        <v>326</v>
      </c>
      <c r="K576">
        <v>1812.59</v>
      </c>
      <c r="L576">
        <v>9360000</v>
      </c>
      <c r="M576">
        <v>324000</v>
      </c>
      <c r="N576">
        <v>46.75</v>
      </c>
      <c r="O576">
        <f t="shared" si="8"/>
        <v>0</v>
      </c>
    </row>
    <row r="577" spans="1:15" hidden="1" x14ac:dyDescent="0.3">
      <c r="A577" t="s">
        <v>14</v>
      </c>
      <c r="B577" s="1">
        <v>43657</v>
      </c>
      <c r="C577" s="1">
        <v>43734</v>
      </c>
      <c r="D577">
        <v>46.65</v>
      </c>
      <c r="E577">
        <v>46.85</v>
      </c>
      <c r="F577">
        <v>46.2</v>
      </c>
      <c r="G577">
        <v>46.2</v>
      </c>
      <c r="H577">
        <v>46.2</v>
      </c>
      <c r="I577">
        <v>47.45</v>
      </c>
      <c r="J577">
        <v>4</v>
      </c>
      <c r="K577">
        <v>22.34</v>
      </c>
      <c r="L577">
        <v>132000</v>
      </c>
      <c r="M577">
        <v>-12000</v>
      </c>
      <c r="N577">
        <v>46.75</v>
      </c>
      <c r="O577">
        <f t="shared" si="8"/>
        <v>1</v>
      </c>
    </row>
    <row r="578" spans="1:15" x14ac:dyDescent="0.3">
      <c r="A578" t="s">
        <v>14</v>
      </c>
      <c r="B578" s="1">
        <v>43658</v>
      </c>
      <c r="C578" s="1">
        <v>43671</v>
      </c>
      <c r="D578">
        <v>46.85</v>
      </c>
      <c r="E578">
        <v>48.45</v>
      </c>
      <c r="F578">
        <v>46.35</v>
      </c>
      <c r="G578">
        <v>47.4</v>
      </c>
      <c r="H578">
        <v>47.4</v>
      </c>
      <c r="I578">
        <v>47.4</v>
      </c>
      <c r="J578">
        <v>4449</v>
      </c>
      <c r="K578">
        <v>25365.51</v>
      </c>
      <c r="L578">
        <v>91644000</v>
      </c>
      <c r="M578">
        <v>-504000</v>
      </c>
      <c r="N578">
        <v>47.2</v>
      </c>
      <c r="O578">
        <f t="shared" si="8"/>
        <v>2</v>
      </c>
    </row>
    <row r="579" spans="1:15" hidden="1" x14ac:dyDescent="0.3">
      <c r="A579" t="s">
        <v>14</v>
      </c>
      <c r="B579" s="1">
        <v>43658</v>
      </c>
      <c r="C579" s="1">
        <v>43706</v>
      </c>
      <c r="D579">
        <v>46.55</v>
      </c>
      <c r="E579">
        <v>48.3</v>
      </c>
      <c r="F579">
        <v>46.35</v>
      </c>
      <c r="G579">
        <v>47.25</v>
      </c>
      <c r="H579">
        <v>47.25</v>
      </c>
      <c r="I579">
        <v>47.25</v>
      </c>
      <c r="J579">
        <v>364</v>
      </c>
      <c r="K579">
        <v>2071.19</v>
      </c>
      <c r="L579">
        <v>10140000</v>
      </c>
      <c r="M579">
        <v>780000</v>
      </c>
      <c r="N579">
        <v>47.2</v>
      </c>
      <c r="O579">
        <f t="shared" ref="O579:O642" si="9">MOD(ROW(),3)</f>
        <v>0</v>
      </c>
    </row>
    <row r="580" spans="1:15" hidden="1" x14ac:dyDescent="0.3">
      <c r="A580" t="s">
        <v>14</v>
      </c>
      <c r="B580" s="1">
        <v>43658</v>
      </c>
      <c r="C580" s="1">
        <v>43734</v>
      </c>
      <c r="D580">
        <v>46.35</v>
      </c>
      <c r="E580">
        <v>46.35</v>
      </c>
      <c r="F580">
        <v>46.35</v>
      </c>
      <c r="G580">
        <v>46.35</v>
      </c>
      <c r="H580">
        <v>46.35</v>
      </c>
      <c r="I580">
        <v>47.9</v>
      </c>
      <c r="J580">
        <v>1</v>
      </c>
      <c r="K580">
        <v>5.56</v>
      </c>
      <c r="L580">
        <v>132000</v>
      </c>
      <c r="M580">
        <v>0</v>
      </c>
      <c r="N580">
        <v>47.2</v>
      </c>
      <c r="O580">
        <f t="shared" si="9"/>
        <v>1</v>
      </c>
    </row>
    <row r="581" spans="1:15" x14ac:dyDescent="0.3">
      <c r="A581" t="s">
        <v>14</v>
      </c>
      <c r="B581" s="1">
        <v>43661</v>
      </c>
      <c r="C581" s="1">
        <v>43671</v>
      </c>
      <c r="D581">
        <v>47.6</v>
      </c>
      <c r="E581">
        <v>47.65</v>
      </c>
      <c r="F581">
        <v>46.2</v>
      </c>
      <c r="G581">
        <v>46.7</v>
      </c>
      <c r="H581">
        <v>46.8</v>
      </c>
      <c r="I581">
        <v>46.7</v>
      </c>
      <c r="J581">
        <v>3162</v>
      </c>
      <c r="K581">
        <v>17743.61</v>
      </c>
      <c r="L581">
        <v>90720000</v>
      </c>
      <c r="M581">
        <v>-924000</v>
      </c>
      <c r="N581">
        <v>46.6</v>
      </c>
      <c r="O581">
        <f t="shared" si="9"/>
        <v>2</v>
      </c>
    </row>
    <row r="582" spans="1:15" hidden="1" x14ac:dyDescent="0.3">
      <c r="A582" t="s">
        <v>14</v>
      </c>
      <c r="B582" s="1">
        <v>43661</v>
      </c>
      <c r="C582" s="1">
        <v>43706</v>
      </c>
      <c r="D582">
        <v>47.1</v>
      </c>
      <c r="E582">
        <v>47.2</v>
      </c>
      <c r="F582">
        <v>46.1</v>
      </c>
      <c r="G582">
        <v>46.55</v>
      </c>
      <c r="H582">
        <v>46.6</v>
      </c>
      <c r="I582">
        <v>46.55</v>
      </c>
      <c r="J582">
        <v>225</v>
      </c>
      <c r="K582">
        <v>1258.22</v>
      </c>
      <c r="L582">
        <v>10788000</v>
      </c>
      <c r="M582">
        <v>648000</v>
      </c>
      <c r="N582">
        <v>46.6</v>
      </c>
      <c r="O582">
        <f t="shared" si="9"/>
        <v>0</v>
      </c>
    </row>
    <row r="583" spans="1:15" hidden="1" x14ac:dyDescent="0.3">
      <c r="A583" t="s">
        <v>14</v>
      </c>
      <c r="B583" s="1">
        <v>43661</v>
      </c>
      <c r="C583" s="1">
        <v>43734</v>
      </c>
      <c r="D583">
        <v>0</v>
      </c>
      <c r="E583">
        <v>0</v>
      </c>
      <c r="F583">
        <v>0</v>
      </c>
      <c r="G583">
        <v>46.35</v>
      </c>
      <c r="H583">
        <v>46.35</v>
      </c>
      <c r="I583">
        <v>47.25</v>
      </c>
      <c r="J583">
        <v>0</v>
      </c>
      <c r="K583">
        <v>0</v>
      </c>
      <c r="L583">
        <v>132000</v>
      </c>
      <c r="M583">
        <v>0</v>
      </c>
      <c r="N583">
        <v>46.6</v>
      </c>
      <c r="O583">
        <f t="shared" si="9"/>
        <v>1</v>
      </c>
    </row>
    <row r="584" spans="1:15" x14ac:dyDescent="0.3">
      <c r="A584" t="s">
        <v>14</v>
      </c>
      <c r="B584" s="1">
        <v>43662</v>
      </c>
      <c r="C584" s="1">
        <v>43671</v>
      </c>
      <c r="D584">
        <v>46.8</v>
      </c>
      <c r="E584">
        <v>47.5</v>
      </c>
      <c r="F584">
        <v>46.65</v>
      </c>
      <c r="G584">
        <v>47.4</v>
      </c>
      <c r="H584">
        <v>47.25</v>
      </c>
      <c r="I584">
        <v>47.4</v>
      </c>
      <c r="J584">
        <v>3017</v>
      </c>
      <c r="K584">
        <v>17054.22</v>
      </c>
      <c r="L584">
        <v>87156000</v>
      </c>
      <c r="M584">
        <v>-3564000</v>
      </c>
      <c r="N584">
        <v>47.25</v>
      </c>
      <c r="O584">
        <f t="shared" si="9"/>
        <v>2</v>
      </c>
    </row>
    <row r="585" spans="1:15" hidden="1" x14ac:dyDescent="0.3">
      <c r="A585" t="s">
        <v>14</v>
      </c>
      <c r="B585" s="1">
        <v>43662</v>
      </c>
      <c r="C585" s="1">
        <v>43706</v>
      </c>
      <c r="D585">
        <v>46.6</v>
      </c>
      <c r="E585">
        <v>47.35</v>
      </c>
      <c r="F585">
        <v>46.55</v>
      </c>
      <c r="G585">
        <v>47.2</v>
      </c>
      <c r="H585">
        <v>47.15</v>
      </c>
      <c r="I585">
        <v>47.2</v>
      </c>
      <c r="J585">
        <v>342</v>
      </c>
      <c r="K585">
        <v>1925.11</v>
      </c>
      <c r="L585">
        <v>12756000</v>
      </c>
      <c r="M585">
        <v>1968000</v>
      </c>
      <c r="N585">
        <v>47.25</v>
      </c>
      <c r="O585">
        <f t="shared" si="9"/>
        <v>0</v>
      </c>
    </row>
    <row r="586" spans="1:15" hidden="1" x14ac:dyDescent="0.3">
      <c r="A586" t="s">
        <v>14</v>
      </c>
      <c r="B586" s="1">
        <v>43662</v>
      </c>
      <c r="C586" s="1">
        <v>43734</v>
      </c>
      <c r="D586">
        <v>46.85</v>
      </c>
      <c r="E586">
        <v>47.35</v>
      </c>
      <c r="F586">
        <v>46.85</v>
      </c>
      <c r="G586">
        <v>47.35</v>
      </c>
      <c r="H586">
        <v>47.35</v>
      </c>
      <c r="I586">
        <v>47.9</v>
      </c>
      <c r="J586">
        <v>3</v>
      </c>
      <c r="K586">
        <v>16.98</v>
      </c>
      <c r="L586">
        <v>168000</v>
      </c>
      <c r="M586">
        <v>36000</v>
      </c>
      <c r="N586">
        <v>47.25</v>
      </c>
      <c r="O586">
        <f t="shared" si="9"/>
        <v>1</v>
      </c>
    </row>
    <row r="587" spans="1:15" x14ac:dyDescent="0.3">
      <c r="A587" t="s">
        <v>14</v>
      </c>
      <c r="B587" s="1">
        <v>43663</v>
      </c>
      <c r="C587" s="1">
        <v>43671</v>
      </c>
      <c r="D587">
        <v>47.1</v>
      </c>
      <c r="E587">
        <v>47.8</v>
      </c>
      <c r="F587">
        <v>46.8</v>
      </c>
      <c r="G587">
        <v>47.3</v>
      </c>
      <c r="H587">
        <v>47.15</v>
      </c>
      <c r="I587">
        <v>47.3</v>
      </c>
      <c r="J587">
        <v>2848</v>
      </c>
      <c r="K587">
        <v>16158.4</v>
      </c>
      <c r="L587">
        <v>85476000</v>
      </c>
      <c r="M587">
        <v>-1680000</v>
      </c>
      <c r="N587">
        <v>47.15</v>
      </c>
      <c r="O587">
        <f t="shared" si="9"/>
        <v>2</v>
      </c>
    </row>
    <row r="588" spans="1:15" hidden="1" x14ac:dyDescent="0.3">
      <c r="A588" t="s">
        <v>14</v>
      </c>
      <c r="B588" s="1">
        <v>43663</v>
      </c>
      <c r="C588" s="1">
        <v>43706</v>
      </c>
      <c r="D588">
        <v>47.1</v>
      </c>
      <c r="E588">
        <v>47.65</v>
      </c>
      <c r="F588">
        <v>46.7</v>
      </c>
      <c r="G588">
        <v>47.2</v>
      </c>
      <c r="H588">
        <v>47.05</v>
      </c>
      <c r="I588">
        <v>47.2</v>
      </c>
      <c r="J588">
        <v>391</v>
      </c>
      <c r="K588">
        <v>2213.44</v>
      </c>
      <c r="L588">
        <v>15048000</v>
      </c>
      <c r="M588">
        <v>2292000</v>
      </c>
      <c r="N588">
        <v>47.15</v>
      </c>
      <c r="O588">
        <f t="shared" si="9"/>
        <v>0</v>
      </c>
    </row>
    <row r="589" spans="1:15" hidden="1" x14ac:dyDescent="0.3">
      <c r="A589" t="s">
        <v>14</v>
      </c>
      <c r="B589" s="1">
        <v>43663</v>
      </c>
      <c r="C589" s="1">
        <v>43734</v>
      </c>
      <c r="D589">
        <v>47.2</v>
      </c>
      <c r="E589">
        <v>47.3</v>
      </c>
      <c r="F589">
        <v>47.15</v>
      </c>
      <c r="G589">
        <v>47.15</v>
      </c>
      <c r="H589">
        <v>47.15</v>
      </c>
      <c r="I589">
        <v>47.15</v>
      </c>
      <c r="J589">
        <v>6</v>
      </c>
      <c r="K589">
        <v>33.97</v>
      </c>
      <c r="L589">
        <v>156000</v>
      </c>
      <c r="M589">
        <v>-12000</v>
      </c>
      <c r="N589">
        <v>47.15</v>
      </c>
      <c r="O589">
        <f t="shared" si="9"/>
        <v>1</v>
      </c>
    </row>
    <row r="590" spans="1:15" x14ac:dyDescent="0.3">
      <c r="A590" t="s">
        <v>14</v>
      </c>
      <c r="B590" s="1">
        <v>43664</v>
      </c>
      <c r="C590" s="1">
        <v>43671</v>
      </c>
      <c r="D590">
        <v>47</v>
      </c>
      <c r="E590">
        <v>47.25</v>
      </c>
      <c r="F590">
        <v>45.5</v>
      </c>
      <c r="G590">
        <v>45.7</v>
      </c>
      <c r="H590">
        <v>45.75</v>
      </c>
      <c r="I590">
        <v>45.7</v>
      </c>
      <c r="J590">
        <v>3382</v>
      </c>
      <c r="K590">
        <v>18792.86</v>
      </c>
      <c r="L590">
        <v>89832000</v>
      </c>
      <c r="M590">
        <v>4356000</v>
      </c>
      <c r="N590">
        <v>45.55</v>
      </c>
      <c r="O590">
        <f t="shared" si="9"/>
        <v>2</v>
      </c>
    </row>
    <row r="591" spans="1:15" hidden="1" x14ac:dyDescent="0.3">
      <c r="A591" t="s">
        <v>14</v>
      </c>
      <c r="B591" s="1">
        <v>43664</v>
      </c>
      <c r="C591" s="1">
        <v>43706</v>
      </c>
      <c r="D591">
        <v>47.05</v>
      </c>
      <c r="E591">
        <v>47.05</v>
      </c>
      <c r="F591">
        <v>45.4</v>
      </c>
      <c r="G591">
        <v>45.55</v>
      </c>
      <c r="H591">
        <v>45.6</v>
      </c>
      <c r="I591">
        <v>45.55</v>
      </c>
      <c r="J591">
        <v>614</v>
      </c>
      <c r="K591">
        <v>3401.22</v>
      </c>
      <c r="L591">
        <v>19956000</v>
      </c>
      <c r="M591">
        <v>4908000</v>
      </c>
      <c r="N591">
        <v>45.55</v>
      </c>
      <c r="O591">
        <f t="shared" si="9"/>
        <v>0</v>
      </c>
    </row>
    <row r="592" spans="1:15" hidden="1" x14ac:dyDescent="0.3">
      <c r="A592" t="s">
        <v>14</v>
      </c>
      <c r="B592" s="1">
        <v>43664</v>
      </c>
      <c r="C592" s="1">
        <v>43734</v>
      </c>
      <c r="D592">
        <v>47.15</v>
      </c>
      <c r="E592">
        <v>47.15</v>
      </c>
      <c r="F592">
        <v>45.75</v>
      </c>
      <c r="G592">
        <v>45.75</v>
      </c>
      <c r="H592">
        <v>45.75</v>
      </c>
      <c r="I592">
        <v>45.75</v>
      </c>
      <c r="J592">
        <v>13</v>
      </c>
      <c r="K592">
        <v>72.28</v>
      </c>
      <c r="L592">
        <v>228000</v>
      </c>
      <c r="M592">
        <v>72000</v>
      </c>
      <c r="N592">
        <v>45.55</v>
      </c>
      <c r="O592">
        <f t="shared" si="9"/>
        <v>1</v>
      </c>
    </row>
    <row r="593" spans="1:15" x14ac:dyDescent="0.3">
      <c r="A593" t="s">
        <v>14</v>
      </c>
      <c r="B593" s="1">
        <v>43665</v>
      </c>
      <c r="C593" s="1">
        <v>43671</v>
      </c>
      <c r="D593">
        <v>46</v>
      </c>
      <c r="E593">
        <v>46.15</v>
      </c>
      <c r="F593">
        <v>44.3</v>
      </c>
      <c r="G593">
        <v>44.7</v>
      </c>
      <c r="H593">
        <v>44.9</v>
      </c>
      <c r="I593">
        <v>44.7</v>
      </c>
      <c r="J593">
        <v>4630</v>
      </c>
      <c r="K593">
        <v>25035.05</v>
      </c>
      <c r="L593">
        <v>86520000</v>
      </c>
      <c r="M593">
        <v>-3312000</v>
      </c>
      <c r="N593">
        <v>44.6</v>
      </c>
      <c r="O593">
        <f t="shared" si="9"/>
        <v>2</v>
      </c>
    </row>
    <row r="594" spans="1:15" hidden="1" x14ac:dyDescent="0.3">
      <c r="A594" t="s">
        <v>14</v>
      </c>
      <c r="B594" s="1">
        <v>43665</v>
      </c>
      <c r="C594" s="1">
        <v>43706</v>
      </c>
      <c r="D594">
        <v>46</v>
      </c>
      <c r="E594">
        <v>46</v>
      </c>
      <c r="F594">
        <v>44.25</v>
      </c>
      <c r="G594">
        <v>44.6</v>
      </c>
      <c r="H594">
        <v>44.8</v>
      </c>
      <c r="I594">
        <v>44.6</v>
      </c>
      <c r="J594">
        <v>1411</v>
      </c>
      <c r="K594">
        <v>7587.59</v>
      </c>
      <c r="L594">
        <v>29292000</v>
      </c>
      <c r="M594">
        <v>9336000</v>
      </c>
      <c r="N594">
        <v>44.6</v>
      </c>
      <c r="O594">
        <f t="shared" si="9"/>
        <v>0</v>
      </c>
    </row>
    <row r="595" spans="1:15" hidden="1" x14ac:dyDescent="0.3">
      <c r="A595" t="s">
        <v>14</v>
      </c>
      <c r="B595" s="1">
        <v>43665</v>
      </c>
      <c r="C595" s="1">
        <v>43734</v>
      </c>
      <c r="D595">
        <v>45.7</v>
      </c>
      <c r="E595">
        <v>45.7</v>
      </c>
      <c r="F595">
        <v>44.5</v>
      </c>
      <c r="G595">
        <v>44.8</v>
      </c>
      <c r="H595">
        <v>44.9</v>
      </c>
      <c r="I595">
        <v>44.8</v>
      </c>
      <c r="J595">
        <v>22</v>
      </c>
      <c r="K595">
        <v>118.55</v>
      </c>
      <c r="L595">
        <v>384000</v>
      </c>
      <c r="M595">
        <v>156000</v>
      </c>
      <c r="N595">
        <v>44.6</v>
      </c>
      <c r="O595">
        <f t="shared" si="9"/>
        <v>1</v>
      </c>
    </row>
    <row r="596" spans="1:15" x14ac:dyDescent="0.3">
      <c r="A596" t="s">
        <v>14</v>
      </c>
      <c r="B596" s="1">
        <v>43668</v>
      </c>
      <c r="C596" s="1">
        <v>43671</v>
      </c>
      <c r="D596">
        <v>44.6</v>
      </c>
      <c r="E596">
        <v>46.5</v>
      </c>
      <c r="F596">
        <v>44.3</v>
      </c>
      <c r="G596">
        <v>46.35</v>
      </c>
      <c r="H596">
        <v>46.3</v>
      </c>
      <c r="I596">
        <v>46.35</v>
      </c>
      <c r="J596">
        <v>4744</v>
      </c>
      <c r="K596">
        <v>25997.13</v>
      </c>
      <c r="L596">
        <v>72660000</v>
      </c>
      <c r="M596">
        <v>-13860000</v>
      </c>
      <c r="N596">
        <v>46.25</v>
      </c>
      <c r="O596">
        <f t="shared" si="9"/>
        <v>2</v>
      </c>
    </row>
    <row r="597" spans="1:15" hidden="1" x14ac:dyDescent="0.3">
      <c r="A597" t="s">
        <v>14</v>
      </c>
      <c r="B597" s="1">
        <v>43668</v>
      </c>
      <c r="C597" s="1">
        <v>43706</v>
      </c>
      <c r="D597">
        <v>44.4</v>
      </c>
      <c r="E597">
        <v>46.45</v>
      </c>
      <c r="F597">
        <v>44.2</v>
      </c>
      <c r="G597">
        <v>46.3</v>
      </c>
      <c r="H597">
        <v>46.25</v>
      </c>
      <c r="I597">
        <v>46.3</v>
      </c>
      <c r="J597">
        <v>2174</v>
      </c>
      <c r="K597">
        <v>11911.4</v>
      </c>
      <c r="L597">
        <v>40380000</v>
      </c>
      <c r="M597">
        <v>11088000</v>
      </c>
      <c r="N597">
        <v>46.25</v>
      </c>
      <c r="O597">
        <f t="shared" si="9"/>
        <v>0</v>
      </c>
    </row>
    <row r="598" spans="1:15" hidden="1" x14ac:dyDescent="0.3">
      <c r="A598" t="s">
        <v>14</v>
      </c>
      <c r="B598" s="1">
        <v>43668</v>
      </c>
      <c r="C598" s="1">
        <v>43734</v>
      </c>
      <c r="D598">
        <v>44.6</v>
      </c>
      <c r="E598">
        <v>46.6</v>
      </c>
      <c r="F598">
        <v>44.6</v>
      </c>
      <c r="G598">
        <v>46.55</v>
      </c>
      <c r="H598">
        <v>46.45</v>
      </c>
      <c r="I598">
        <v>46.55</v>
      </c>
      <c r="J598">
        <v>26</v>
      </c>
      <c r="K598">
        <v>142.58000000000001</v>
      </c>
      <c r="L598">
        <v>420000</v>
      </c>
      <c r="M598">
        <v>36000</v>
      </c>
      <c r="N598">
        <v>46.25</v>
      </c>
      <c r="O598">
        <f t="shared" si="9"/>
        <v>1</v>
      </c>
    </row>
    <row r="599" spans="1:15" x14ac:dyDescent="0.3">
      <c r="A599" t="s">
        <v>14</v>
      </c>
      <c r="B599" s="1">
        <v>43669</v>
      </c>
      <c r="C599" s="1">
        <v>43671</v>
      </c>
      <c r="D599">
        <v>46.3</v>
      </c>
      <c r="E599">
        <v>46.5</v>
      </c>
      <c r="F599">
        <v>45.5</v>
      </c>
      <c r="G599">
        <v>46.05</v>
      </c>
      <c r="H599">
        <v>45.9</v>
      </c>
      <c r="I599">
        <v>46.05</v>
      </c>
      <c r="J599">
        <v>4816</v>
      </c>
      <c r="K599">
        <v>26585.58</v>
      </c>
      <c r="L599">
        <v>54720000</v>
      </c>
      <c r="M599">
        <v>-17940000</v>
      </c>
      <c r="N599">
        <v>46.05</v>
      </c>
      <c r="O599">
        <f t="shared" si="9"/>
        <v>2</v>
      </c>
    </row>
    <row r="600" spans="1:15" hidden="1" x14ac:dyDescent="0.3">
      <c r="A600" t="s">
        <v>14</v>
      </c>
      <c r="B600" s="1">
        <v>43669</v>
      </c>
      <c r="C600" s="1">
        <v>43706</v>
      </c>
      <c r="D600">
        <v>46.25</v>
      </c>
      <c r="E600">
        <v>46.45</v>
      </c>
      <c r="F600">
        <v>45.4</v>
      </c>
      <c r="G600">
        <v>45.85</v>
      </c>
      <c r="H600">
        <v>45.8</v>
      </c>
      <c r="I600">
        <v>45.85</v>
      </c>
      <c r="J600">
        <v>3451</v>
      </c>
      <c r="K600">
        <v>19000.28</v>
      </c>
      <c r="L600">
        <v>55320000</v>
      </c>
      <c r="M600">
        <v>14940000</v>
      </c>
      <c r="N600">
        <v>46.05</v>
      </c>
      <c r="O600">
        <f t="shared" si="9"/>
        <v>0</v>
      </c>
    </row>
    <row r="601" spans="1:15" hidden="1" x14ac:dyDescent="0.3">
      <c r="A601" t="s">
        <v>14</v>
      </c>
      <c r="B601" s="1">
        <v>43669</v>
      </c>
      <c r="C601" s="1">
        <v>43734</v>
      </c>
      <c r="D601">
        <v>46.35</v>
      </c>
      <c r="E601">
        <v>46.4</v>
      </c>
      <c r="F601">
        <v>45.7</v>
      </c>
      <c r="G601">
        <v>46.05</v>
      </c>
      <c r="H601">
        <v>46</v>
      </c>
      <c r="I601">
        <v>46.05</v>
      </c>
      <c r="J601">
        <v>30</v>
      </c>
      <c r="K601">
        <v>165.75</v>
      </c>
      <c r="L601">
        <v>588000</v>
      </c>
      <c r="M601">
        <v>168000</v>
      </c>
      <c r="N601">
        <v>46.05</v>
      </c>
      <c r="O601">
        <f t="shared" si="9"/>
        <v>1</v>
      </c>
    </row>
    <row r="602" spans="1:15" x14ac:dyDescent="0.3">
      <c r="A602" t="s">
        <v>14</v>
      </c>
      <c r="B602" s="1">
        <v>43670</v>
      </c>
      <c r="C602" s="1">
        <v>43671</v>
      </c>
      <c r="D602">
        <v>46.1</v>
      </c>
      <c r="E602">
        <v>46.15</v>
      </c>
      <c r="F602">
        <v>43.15</v>
      </c>
      <c r="G602">
        <v>43.65</v>
      </c>
      <c r="H602">
        <v>43.75</v>
      </c>
      <c r="I602">
        <v>43.65</v>
      </c>
      <c r="J602">
        <v>5203</v>
      </c>
      <c r="K602">
        <v>27567.71</v>
      </c>
      <c r="L602">
        <v>35496000</v>
      </c>
      <c r="M602">
        <v>-19224000</v>
      </c>
      <c r="N602">
        <v>43.6</v>
      </c>
      <c r="O602">
        <f t="shared" si="9"/>
        <v>2</v>
      </c>
    </row>
    <row r="603" spans="1:15" hidden="1" x14ac:dyDescent="0.3">
      <c r="A603" t="s">
        <v>14</v>
      </c>
      <c r="B603" s="1">
        <v>43670</v>
      </c>
      <c r="C603" s="1">
        <v>43706</v>
      </c>
      <c r="D603">
        <v>45.85</v>
      </c>
      <c r="E603">
        <v>46</v>
      </c>
      <c r="F603">
        <v>43.1</v>
      </c>
      <c r="G603">
        <v>43.45</v>
      </c>
      <c r="H603">
        <v>43.6</v>
      </c>
      <c r="I603">
        <v>43.45</v>
      </c>
      <c r="J603">
        <v>4663</v>
      </c>
      <c r="K603">
        <v>24633.72</v>
      </c>
      <c r="L603">
        <v>75660000</v>
      </c>
      <c r="M603">
        <v>20340000</v>
      </c>
      <c r="N603">
        <v>43.6</v>
      </c>
      <c r="O603">
        <f t="shared" si="9"/>
        <v>0</v>
      </c>
    </row>
    <row r="604" spans="1:15" hidden="1" x14ac:dyDescent="0.3">
      <c r="A604" t="s">
        <v>14</v>
      </c>
      <c r="B604" s="1">
        <v>43670</v>
      </c>
      <c r="C604" s="1">
        <v>43734</v>
      </c>
      <c r="D604">
        <v>46</v>
      </c>
      <c r="E604">
        <v>46</v>
      </c>
      <c r="F604">
        <v>43.4</v>
      </c>
      <c r="G604">
        <v>43.7</v>
      </c>
      <c r="H604">
        <v>43.5</v>
      </c>
      <c r="I604">
        <v>43.7</v>
      </c>
      <c r="J604">
        <v>72</v>
      </c>
      <c r="K604">
        <v>380.68</v>
      </c>
      <c r="L604">
        <v>936000</v>
      </c>
      <c r="M604">
        <v>348000</v>
      </c>
      <c r="N604">
        <v>43.6</v>
      </c>
      <c r="O604">
        <f t="shared" si="9"/>
        <v>1</v>
      </c>
    </row>
    <row r="605" spans="1:15" x14ac:dyDescent="0.3">
      <c r="A605" t="s">
        <v>14</v>
      </c>
      <c r="B605" s="1">
        <v>43671</v>
      </c>
      <c r="C605" s="1">
        <v>43671</v>
      </c>
      <c r="D605">
        <v>43.8</v>
      </c>
      <c r="E605">
        <v>44.3</v>
      </c>
      <c r="F605">
        <v>42.8</v>
      </c>
      <c r="G605">
        <v>43.15</v>
      </c>
      <c r="H605">
        <v>42.95</v>
      </c>
      <c r="I605">
        <v>43.15</v>
      </c>
      <c r="J605">
        <v>3618</v>
      </c>
      <c r="K605">
        <v>18922.330000000002</v>
      </c>
      <c r="L605">
        <v>19236000</v>
      </c>
      <c r="M605">
        <v>-16260000</v>
      </c>
      <c r="N605">
        <v>43.15</v>
      </c>
      <c r="O605">
        <f t="shared" si="9"/>
        <v>2</v>
      </c>
    </row>
    <row r="606" spans="1:15" hidden="1" x14ac:dyDescent="0.3">
      <c r="A606" t="s">
        <v>14</v>
      </c>
      <c r="B606" s="1">
        <v>43671</v>
      </c>
      <c r="C606" s="1">
        <v>43706</v>
      </c>
      <c r="D606">
        <v>43.6</v>
      </c>
      <c r="E606">
        <v>44.15</v>
      </c>
      <c r="F606">
        <v>42.8</v>
      </c>
      <c r="G606">
        <v>43.1</v>
      </c>
      <c r="H606">
        <v>43.05</v>
      </c>
      <c r="I606">
        <v>43.1</v>
      </c>
      <c r="J606">
        <v>5186</v>
      </c>
      <c r="K606">
        <v>27030.400000000001</v>
      </c>
      <c r="L606">
        <v>88188000</v>
      </c>
      <c r="M606">
        <v>12528000</v>
      </c>
      <c r="N606">
        <v>43.15</v>
      </c>
      <c r="O606">
        <f t="shared" si="9"/>
        <v>0</v>
      </c>
    </row>
    <row r="607" spans="1:15" hidden="1" x14ac:dyDescent="0.3">
      <c r="A607" t="s">
        <v>14</v>
      </c>
      <c r="B607" s="1">
        <v>43671</v>
      </c>
      <c r="C607" s="1">
        <v>43734</v>
      </c>
      <c r="D607">
        <v>44</v>
      </c>
      <c r="E607">
        <v>44.2</v>
      </c>
      <c r="F607">
        <v>43</v>
      </c>
      <c r="G607">
        <v>43.25</v>
      </c>
      <c r="H607">
        <v>43.35</v>
      </c>
      <c r="I607">
        <v>43.25</v>
      </c>
      <c r="J607">
        <v>54</v>
      </c>
      <c r="K607">
        <v>281.93</v>
      </c>
      <c r="L607">
        <v>1200000</v>
      </c>
      <c r="M607">
        <v>264000</v>
      </c>
      <c r="N607">
        <v>43.15</v>
      </c>
      <c r="O607">
        <f t="shared" si="9"/>
        <v>1</v>
      </c>
    </row>
    <row r="608" spans="1:15" x14ac:dyDescent="0.3">
      <c r="A608" t="s">
        <v>14</v>
      </c>
      <c r="B608" s="1">
        <v>43672</v>
      </c>
      <c r="C608" s="1">
        <v>43706</v>
      </c>
      <c r="D608">
        <v>42.7</v>
      </c>
      <c r="E608">
        <v>45.45</v>
      </c>
      <c r="F608">
        <v>42.7</v>
      </c>
      <c r="G608">
        <v>45</v>
      </c>
      <c r="H608">
        <v>45.05</v>
      </c>
      <c r="I608">
        <v>45</v>
      </c>
      <c r="J608">
        <v>4917</v>
      </c>
      <c r="K608">
        <v>26274.22</v>
      </c>
      <c r="L608">
        <v>84852000</v>
      </c>
      <c r="M608">
        <v>-3336000</v>
      </c>
      <c r="N608">
        <v>45.2</v>
      </c>
      <c r="O608">
        <f t="shared" si="9"/>
        <v>2</v>
      </c>
    </row>
    <row r="609" spans="1:15" hidden="1" x14ac:dyDescent="0.3">
      <c r="A609" t="s">
        <v>14</v>
      </c>
      <c r="B609" s="1">
        <v>43672</v>
      </c>
      <c r="C609" s="1">
        <v>43734</v>
      </c>
      <c r="D609">
        <v>43.3</v>
      </c>
      <c r="E609">
        <v>45.5</v>
      </c>
      <c r="F609">
        <v>42.9</v>
      </c>
      <c r="G609">
        <v>45</v>
      </c>
      <c r="H609">
        <v>45</v>
      </c>
      <c r="I609">
        <v>45</v>
      </c>
      <c r="J609">
        <v>76</v>
      </c>
      <c r="K609">
        <v>409.16</v>
      </c>
      <c r="L609">
        <v>1380000</v>
      </c>
      <c r="M609">
        <v>180000</v>
      </c>
      <c r="N609">
        <v>45.2</v>
      </c>
      <c r="O609">
        <f t="shared" si="9"/>
        <v>0</v>
      </c>
    </row>
    <row r="610" spans="1:15" hidden="1" x14ac:dyDescent="0.3">
      <c r="A610" t="s">
        <v>14</v>
      </c>
      <c r="B610" s="1">
        <v>43672</v>
      </c>
      <c r="C610" s="1">
        <v>43769</v>
      </c>
      <c r="D610">
        <v>45.25</v>
      </c>
      <c r="E610">
        <v>45.25</v>
      </c>
      <c r="F610">
        <v>45.25</v>
      </c>
      <c r="G610">
        <v>45.25</v>
      </c>
      <c r="H610">
        <v>45.25</v>
      </c>
      <c r="I610">
        <v>46.05</v>
      </c>
      <c r="J610">
        <v>1</v>
      </c>
      <c r="K610">
        <v>5.43</v>
      </c>
      <c r="L610">
        <v>12000</v>
      </c>
      <c r="M610">
        <v>12000</v>
      </c>
      <c r="N610">
        <v>45.2</v>
      </c>
      <c r="O610">
        <f t="shared" si="9"/>
        <v>1</v>
      </c>
    </row>
    <row r="611" spans="1:15" x14ac:dyDescent="0.3">
      <c r="A611" t="s">
        <v>14</v>
      </c>
      <c r="B611" s="1">
        <v>43675</v>
      </c>
      <c r="C611" s="1">
        <v>43706</v>
      </c>
      <c r="D611">
        <v>45.2</v>
      </c>
      <c r="E611">
        <v>45.2</v>
      </c>
      <c r="F611">
        <v>43.2</v>
      </c>
      <c r="G611">
        <v>43.9</v>
      </c>
      <c r="H611">
        <v>43.85</v>
      </c>
      <c r="I611">
        <v>43.9</v>
      </c>
      <c r="J611">
        <v>2836</v>
      </c>
      <c r="K611">
        <v>14926.81</v>
      </c>
      <c r="L611">
        <v>85092000</v>
      </c>
      <c r="M611">
        <v>240000</v>
      </c>
      <c r="N611">
        <v>44.2</v>
      </c>
      <c r="O611">
        <f t="shared" si="9"/>
        <v>2</v>
      </c>
    </row>
    <row r="612" spans="1:15" hidden="1" x14ac:dyDescent="0.3">
      <c r="A612" t="s">
        <v>14</v>
      </c>
      <c r="B612" s="1">
        <v>43675</v>
      </c>
      <c r="C612" s="1">
        <v>43734</v>
      </c>
      <c r="D612">
        <v>44.85</v>
      </c>
      <c r="E612">
        <v>44.85</v>
      </c>
      <c r="F612">
        <v>43.35</v>
      </c>
      <c r="G612">
        <v>44.05</v>
      </c>
      <c r="H612">
        <v>44.1</v>
      </c>
      <c r="I612">
        <v>44.05</v>
      </c>
      <c r="J612">
        <v>55</v>
      </c>
      <c r="K612">
        <v>290.66000000000003</v>
      </c>
      <c r="L612">
        <v>1476000</v>
      </c>
      <c r="M612">
        <v>96000</v>
      </c>
      <c r="N612">
        <v>44.2</v>
      </c>
      <c r="O612">
        <f t="shared" si="9"/>
        <v>0</v>
      </c>
    </row>
    <row r="613" spans="1:15" hidden="1" x14ac:dyDescent="0.3">
      <c r="A613" t="s">
        <v>14</v>
      </c>
      <c r="B613" s="1">
        <v>43675</v>
      </c>
      <c r="C613" s="1">
        <v>43769</v>
      </c>
      <c r="D613">
        <v>44.5</v>
      </c>
      <c r="E613">
        <v>44.5</v>
      </c>
      <c r="F613">
        <v>44.5</v>
      </c>
      <c r="G613">
        <v>44.5</v>
      </c>
      <c r="H613">
        <v>44.5</v>
      </c>
      <c r="I613">
        <v>45</v>
      </c>
      <c r="J613">
        <v>1</v>
      </c>
      <c r="K613">
        <v>5.34</v>
      </c>
      <c r="L613">
        <v>24000</v>
      </c>
      <c r="M613">
        <v>12000</v>
      </c>
      <c r="N613">
        <v>44.2</v>
      </c>
      <c r="O613">
        <f t="shared" si="9"/>
        <v>1</v>
      </c>
    </row>
    <row r="614" spans="1:15" x14ac:dyDescent="0.3">
      <c r="A614" t="s">
        <v>14</v>
      </c>
      <c r="B614" s="1">
        <v>43676</v>
      </c>
      <c r="C614" s="1">
        <v>43706</v>
      </c>
      <c r="D614">
        <v>43.8</v>
      </c>
      <c r="E614">
        <v>44.3</v>
      </c>
      <c r="F614">
        <v>41</v>
      </c>
      <c r="G614">
        <v>41.25</v>
      </c>
      <c r="H614">
        <v>41.1</v>
      </c>
      <c r="I614">
        <v>41.25</v>
      </c>
      <c r="J614">
        <v>4740</v>
      </c>
      <c r="K614">
        <v>24194.75</v>
      </c>
      <c r="L614">
        <v>91764000</v>
      </c>
      <c r="M614">
        <v>6672000</v>
      </c>
      <c r="N614">
        <v>41.6</v>
      </c>
      <c r="O614">
        <f t="shared" si="9"/>
        <v>2</v>
      </c>
    </row>
    <row r="615" spans="1:15" hidden="1" x14ac:dyDescent="0.3">
      <c r="A615" t="s">
        <v>14</v>
      </c>
      <c r="B615" s="1">
        <v>43676</v>
      </c>
      <c r="C615" s="1">
        <v>43734</v>
      </c>
      <c r="D615">
        <v>44.05</v>
      </c>
      <c r="E615">
        <v>44.4</v>
      </c>
      <c r="F615">
        <v>41.15</v>
      </c>
      <c r="G615">
        <v>41.35</v>
      </c>
      <c r="H615">
        <v>41.4</v>
      </c>
      <c r="I615">
        <v>41.35</v>
      </c>
      <c r="J615">
        <v>161</v>
      </c>
      <c r="K615">
        <v>825.17</v>
      </c>
      <c r="L615">
        <v>2040000</v>
      </c>
      <c r="M615">
        <v>564000</v>
      </c>
      <c r="N615">
        <v>41.6</v>
      </c>
      <c r="O615">
        <f t="shared" si="9"/>
        <v>0</v>
      </c>
    </row>
    <row r="616" spans="1:15" hidden="1" x14ac:dyDescent="0.3">
      <c r="A616" t="s">
        <v>14</v>
      </c>
      <c r="B616" s="1">
        <v>43676</v>
      </c>
      <c r="C616" s="1">
        <v>43769</v>
      </c>
      <c r="D616">
        <v>42.3</v>
      </c>
      <c r="E616">
        <v>42.3</v>
      </c>
      <c r="F616">
        <v>41.8</v>
      </c>
      <c r="G616">
        <v>41.8</v>
      </c>
      <c r="H616">
        <v>41.8</v>
      </c>
      <c r="I616">
        <v>41.8</v>
      </c>
      <c r="J616">
        <v>2</v>
      </c>
      <c r="K616">
        <v>10.09</v>
      </c>
      <c r="L616">
        <v>48000</v>
      </c>
      <c r="M616">
        <v>24000</v>
      </c>
      <c r="N616">
        <v>41.6</v>
      </c>
      <c r="O616">
        <f t="shared" si="9"/>
        <v>1</v>
      </c>
    </row>
    <row r="617" spans="1:15" x14ac:dyDescent="0.3">
      <c r="A617" t="s">
        <v>14</v>
      </c>
      <c r="B617" s="1">
        <v>43677</v>
      </c>
      <c r="C617" s="1">
        <v>43706</v>
      </c>
      <c r="D617">
        <v>41</v>
      </c>
      <c r="E617">
        <v>42.8</v>
      </c>
      <c r="F617">
        <v>40.549999999999997</v>
      </c>
      <c r="G617">
        <v>42.6</v>
      </c>
      <c r="H617">
        <v>42.65</v>
      </c>
      <c r="I617">
        <v>42.6</v>
      </c>
      <c r="J617">
        <v>3704</v>
      </c>
      <c r="K617">
        <v>18656.599999999999</v>
      </c>
      <c r="L617">
        <v>91356000</v>
      </c>
      <c r="M617">
        <v>-408000</v>
      </c>
      <c r="N617">
        <v>42.75</v>
      </c>
      <c r="O617">
        <f t="shared" si="9"/>
        <v>2</v>
      </c>
    </row>
    <row r="618" spans="1:15" hidden="1" x14ac:dyDescent="0.3">
      <c r="A618" t="s">
        <v>14</v>
      </c>
      <c r="B618" s="1">
        <v>43677</v>
      </c>
      <c r="C618" s="1">
        <v>43734</v>
      </c>
      <c r="D618">
        <v>41</v>
      </c>
      <c r="E618">
        <v>42.85</v>
      </c>
      <c r="F618">
        <v>40.700000000000003</v>
      </c>
      <c r="G618">
        <v>42.75</v>
      </c>
      <c r="H618">
        <v>42.55</v>
      </c>
      <c r="I618">
        <v>42.75</v>
      </c>
      <c r="J618">
        <v>78</v>
      </c>
      <c r="K618">
        <v>393.19</v>
      </c>
      <c r="L618">
        <v>2268000</v>
      </c>
      <c r="M618">
        <v>228000</v>
      </c>
      <c r="N618">
        <v>42.75</v>
      </c>
      <c r="O618">
        <f t="shared" si="9"/>
        <v>0</v>
      </c>
    </row>
    <row r="619" spans="1:15" hidden="1" x14ac:dyDescent="0.3">
      <c r="A619" t="s">
        <v>14</v>
      </c>
      <c r="B619" s="1">
        <v>43677</v>
      </c>
      <c r="C619" s="1">
        <v>43769</v>
      </c>
      <c r="D619">
        <v>42.4</v>
      </c>
      <c r="E619">
        <v>42.4</v>
      </c>
      <c r="F619">
        <v>42.2</v>
      </c>
      <c r="G619">
        <v>42.2</v>
      </c>
      <c r="H619">
        <v>42.2</v>
      </c>
      <c r="I619">
        <v>43.5</v>
      </c>
      <c r="J619">
        <v>2</v>
      </c>
      <c r="K619">
        <v>10.15</v>
      </c>
      <c r="L619">
        <v>72000</v>
      </c>
      <c r="M619">
        <v>24000</v>
      </c>
      <c r="N619">
        <v>42.75</v>
      </c>
      <c r="O619">
        <f t="shared" si="9"/>
        <v>1</v>
      </c>
    </row>
    <row r="620" spans="1:15" x14ac:dyDescent="0.3">
      <c r="A620" t="s">
        <v>14</v>
      </c>
      <c r="B620" s="1">
        <v>43678</v>
      </c>
      <c r="C620" s="1">
        <v>43706</v>
      </c>
      <c r="D620">
        <v>41.75</v>
      </c>
      <c r="E620">
        <v>42.25</v>
      </c>
      <c r="F620">
        <v>41.25</v>
      </c>
      <c r="G620">
        <v>41.8</v>
      </c>
      <c r="H620">
        <v>41.5</v>
      </c>
      <c r="I620">
        <v>41.8</v>
      </c>
      <c r="J620">
        <v>2766</v>
      </c>
      <c r="K620">
        <v>13841.12</v>
      </c>
      <c r="L620">
        <v>92508000</v>
      </c>
      <c r="M620">
        <v>1152000</v>
      </c>
      <c r="N620">
        <v>42.1</v>
      </c>
      <c r="O620">
        <f t="shared" si="9"/>
        <v>2</v>
      </c>
    </row>
    <row r="621" spans="1:15" hidden="1" x14ac:dyDescent="0.3">
      <c r="A621" t="s">
        <v>14</v>
      </c>
      <c r="B621" s="1">
        <v>43678</v>
      </c>
      <c r="C621" s="1">
        <v>43734</v>
      </c>
      <c r="D621">
        <v>42</v>
      </c>
      <c r="E621">
        <v>42.15</v>
      </c>
      <c r="F621">
        <v>41.4</v>
      </c>
      <c r="G621">
        <v>41.85</v>
      </c>
      <c r="H621">
        <v>41.75</v>
      </c>
      <c r="I621">
        <v>41.85</v>
      </c>
      <c r="J621">
        <v>157</v>
      </c>
      <c r="K621">
        <v>786.31</v>
      </c>
      <c r="L621">
        <v>3204000</v>
      </c>
      <c r="M621">
        <v>936000</v>
      </c>
      <c r="N621">
        <v>42.1</v>
      </c>
      <c r="O621">
        <f t="shared" si="9"/>
        <v>0</v>
      </c>
    </row>
    <row r="622" spans="1:15" hidden="1" x14ac:dyDescent="0.3">
      <c r="A622" t="s">
        <v>14</v>
      </c>
      <c r="B622" s="1">
        <v>43678</v>
      </c>
      <c r="C622" s="1">
        <v>43769</v>
      </c>
      <c r="D622">
        <v>0</v>
      </c>
      <c r="E622">
        <v>0</v>
      </c>
      <c r="F622">
        <v>0</v>
      </c>
      <c r="G622">
        <v>42.2</v>
      </c>
      <c r="H622">
        <v>42.2</v>
      </c>
      <c r="I622">
        <v>42.8</v>
      </c>
      <c r="J622">
        <v>0</v>
      </c>
      <c r="K622">
        <v>0</v>
      </c>
      <c r="L622">
        <v>72000</v>
      </c>
      <c r="M622">
        <v>0</v>
      </c>
      <c r="N622">
        <v>42.1</v>
      </c>
      <c r="O622">
        <f t="shared" si="9"/>
        <v>1</v>
      </c>
    </row>
    <row r="623" spans="1:15" x14ac:dyDescent="0.3">
      <c r="A623" t="s">
        <v>14</v>
      </c>
      <c r="B623" s="1">
        <v>43679</v>
      </c>
      <c r="C623" s="1">
        <v>43706</v>
      </c>
      <c r="D623">
        <v>41.25</v>
      </c>
      <c r="E623">
        <v>41.5</v>
      </c>
      <c r="F623">
        <v>39.549999999999997</v>
      </c>
      <c r="G623">
        <v>40.75</v>
      </c>
      <c r="H623">
        <v>40.6</v>
      </c>
      <c r="I623">
        <v>40.75</v>
      </c>
      <c r="J623">
        <v>5721</v>
      </c>
      <c r="K623">
        <v>27877.7</v>
      </c>
      <c r="L623">
        <v>96264000</v>
      </c>
      <c r="M623">
        <v>3756000</v>
      </c>
      <c r="N623">
        <v>40.9</v>
      </c>
      <c r="O623">
        <f t="shared" si="9"/>
        <v>2</v>
      </c>
    </row>
    <row r="624" spans="1:15" hidden="1" x14ac:dyDescent="0.3">
      <c r="A624" t="s">
        <v>14</v>
      </c>
      <c r="B624" s="1">
        <v>43679</v>
      </c>
      <c r="C624" s="1">
        <v>43734</v>
      </c>
      <c r="D624">
        <v>40.9</v>
      </c>
      <c r="E624">
        <v>41.5</v>
      </c>
      <c r="F624">
        <v>39.700000000000003</v>
      </c>
      <c r="G624">
        <v>40.85</v>
      </c>
      <c r="H624">
        <v>40.799999999999997</v>
      </c>
      <c r="I624">
        <v>40.85</v>
      </c>
      <c r="J624">
        <v>435</v>
      </c>
      <c r="K624">
        <v>2109.34</v>
      </c>
      <c r="L624">
        <v>5676000</v>
      </c>
      <c r="M624">
        <v>2472000</v>
      </c>
      <c r="N624">
        <v>40.9</v>
      </c>
      <c r="O624">
        <f t="shared" si="9"/>
        <v>0</v>
      </c>
    </row>
    <row r="625" spans="1:15" hidden="1" x14ac:dyDescent="0.3">
      <c r="A625" t="s">
        <v>14</v>
      </c>
      <c r="B625" s="1">
        <v>43679</v>
      </c>
      <c r="C625" s="1">
        <v>43769</v>
      </c>
      <c r="D625">
        <v>41.3</v>
      </c>
      <c r="E625">
        <v>41.4</v>
      </c>
      <c r="F625">
        <v>40.1</v>
      </c>
      <c r="G625">
        <v>40.85</v>
      </c>
      <c r="H625">
        <v>40.85</v>
      </c>
      <c r="I625">
        <v>40.85</v>
      </c>
      <c r="J625">
        <v>7</v>
      </c>
      <c r="K625">
        <v>34.22</v>
      </c>
      <c r="L625">
        <v>120000</v>
      </c>
      <c r="M625">
        <v>48000</v>
      </c>
      <c r="N625">
        <v>40.9</v>
      </c>
      <c r="O625">
        <f t="shared" si="9"/>
        <v>1</v>
      </c>
    </row>
    <row r="626" spans="1:15" x14ac:dyDescent="0.3">
      <c r="A626" t="s">
        <v>14</v>
      </c>
      <c r="B626" s="1">
        <v>43682</v>
      </c>
      <c r="C626" s="1">
        <v>43706</v>
      </c>
      <c r="D626">
        <v>40.25</v>
      </c>
      <c r="E626">
        <v>40.6</v>
      </c>
      <c r="F626">
        <v>38.799999999999997</v>
      </c>
      <c r="G626">
        <v>39.65</v>
      </c>
      <c r="H626">
        <v>39.549999999999997</v>
      </c>
      <c r="I626">
        <v>39.65</v>
      </c>
      <c r="J626">
        <v>4092</v>
      </c>
      <c r="K626">
        <v>19483.96</v>
      </c>
      <c r="L626">
        <v>97824000</v>
      </c>
      <c r="M626">
        <v>1560000</v>
      </c>
      <c r="N626">
        <v>39.9</v>
      </c>
      <c r="O626">
        <f t="shared" si="9"/>
        <v>2</v>
      </c>
    </row>
    <row r="627" spans="1:15" hidden="1" x14ac:dyDescent="0.3">
      <c r="A627" t="s">
        <v>14</v>
      </c>
      <c r="B627" s="1">
        <v>43682</v>
      </c>
      <c r="C627" s="1">
        <v>43734</v>
      </c>
      <c r="D627">
        <v>39.5</v>
      </c>
      <c r="E627">
        <v>40.5</v>
      </c>
      <c r="F627">
        <v>38.950000000000003</v>
      </c>
      <c r="G627">
        <v>39.799999999999997</v>
      </c>
      <c r="H627">
        <v>39.85</v>
      </c>
      <c r="I627">
        <v>39.799999999999997</v>
      </c>
      <c r="J627">
        <v>181</v>
      </c>
      <c r="K627">
        <v>862.1</v>
      </c>
      <c r="L627">
        <v>6204000</v>
      </c>
      <c r="M627">
        <v>528000</v>
      </c>
      <c r="N627">
        <v>39.9</v>
      </c>
      <c r="O627">
        <f t="shared" si="9"/>
        <v>0</v>
      </c>
    </row>
    <row r="628" spans="1:15" hidden="1" x14ac:dyDescent="0.3">
      <c r="A628" t="s">
        <v>14</v>
      </c>
      <c r="B628" s="1">
        <v>43682</v>
      </c>
      <c r="C628" s="1">
        <v>43769</v>
      </c>
      <c r="D628">
        <v>39.200000000000003</v>
      </c>
      <c r="E628">
        <v>40.6</v>
      </c>
      <c r="F628">
        <v>39.1</v>
      </c>
      <c r="G628">
        <v>39.950000000000003</v>
      </c>
      <c r="H628">
        <v>39.950000000000003</v>
      </c>
      <c r="I628">
        <v>39.950000000000003</v>
      </c>
      <c r="J628">
        <v>7</v>
      </c>
      <c r="K628">
        <v>33.33</v>
      </c>
      <c r="L628">
        <v>156000</v>
      </c>
      <c r="M628">
        <v>36000</v>
      </c>
      <c r="N628">
        <v>39.9</v>
      </c>
      <c r="O628">
        <f t="shared" si="9"/>
        <v>1</v>
      </c>
    </row>
    <row r="629" spans="1:15" x14ac:dyDescent="0.3">
      <c r="A629" t="s">
        <v>14</v>
      </c>
      <c r="B629" s="1">
        <v>43683</v>
      </c>
      <c r="C629" s="1">
        <v>43706</v>
      </c>
      <c r="D629">
        <v>39.200000000000003</v>
      </c>
      <c r="E629">
        <v>40.75</v>
      </c>
      <c r="F629">
        <v>39.1</v>
      </c>
      <c r="G629">
        <v>40.25</v>
      </c>
      <c r="H629">
        <v>39.950000000000003</v>
      </c>
      <c r="I629">
        <v>40.25</v>
      </c>
      <c r="J629">
        <v>3249</v>
      </c>
      <c r="K629">
        <v>15606.7</v>
      </c>
      <c r="L629">
        <v>99000000</v>
      </c>
      <c r="M629">
        <v>1176000</v>
      </c>
      <c r="N629">
        <v>40.549999999999997</v>
      </c>
      <c r="O629">
        <f t="shared" si="9"/>
        <v>2</v>
      </c>
    </row>
    <row r="630" spans="1:15" hidden="1" x14ac:dyDescent="0.3">
      <c r="A630" t="s">
        <v>14</v>
      </c>
      <c r="B630" s="1">
        <v>43683</v>
      </c>
      <c r="C630" s="1">
        <v>43734</v>
      </c>
      <c r="D630">
        <v>40.1</v>
      </c>
      <c r="E630">
        <v>40.799999999999997</v>
      </c>
      <c r="F630">
        <v>39.700000000000003</v>
      </c>
      <c r="G630">
        <v>40.299999999999997</v>
      </c>
      <c r="H630">
        <v>40.1</v>
      </c>
      <c r="I630">
        <v>40.299999999999997</v>
      </c>
      <c r="J630">
        <v>129</v>
      </c>
      <c r="K630">
        <v>620.14</v>
      </c>
      <c r="L630">
        <v>5892000</v>
      </c>
      <c r="M630">
        <v>-312000</v>
      </c>
      <c r="N630">
        <v>40.549999999999997</v>
      </c>
      <c r="O630">
        <f t="shared" si="9"/>
        <v>0</v>
      </c>
    </row>
    <row r="631" spans="1:15" hidden="1" x14ac:dyDescent="0.3">
      <c r="A631" t="s">
        <v>14</v>
      </c>
      <c r="B631" s="1">
        <v>43683</v>
      </c>
      <c r="C631" s="1">
        <v>43769</v>
      </c>
      <c r="D631">
        <v>40.1</v>
      </c>
      <c r="E631">
        <v>40.700000000000003</v>
      </c>
      <c r="F631">
        <v>39.9</v>
      </c>
      <c r="G631">
        <v>40.25</v>
      </c>
      <c r="H631">
        <v>40.25</v>
      </c>
      <c r="I631">
        <v>40.25</v>
      </c>
      <c r="J631">
        <v>6</v>
      </c>
      <c r="K631">
        <v>28.94</v>
      </c>
      <c r="L631">
        <v>192000</v>
      </c>
      <c r="M631">
        <v>36000</v>
      </c>
      <c r="N631">
        <v>40.549999999999997</v>
      </c>
      <c r="O631">
        <f t="shared" si="9"/>
        <v>1</v>
      </c>
    </row>
    <row r="632" spans="1:15" x14ac:dyDescent="0.3">
      <c r="A632" t="s">
        <v>14</v>
      </c>
      <c r="B632" s="1">
        <v>43684</v>
      </c>
      <c r="C632" s="1">
        <v>43706</v>
      </c>
      <c r="D632">
        <v>39.9</v>
      </c>
      <c r="E632">
        <v>40.4</v>
      </c>
      <c r="F632">
        <v>38.5</v>
      </c>
      <c r="G632">
        <v>38.700000000000003</v>
      </c>
      <c r="H632">
        <v>38.549999999999997</v>
      </c>
      <c r="I632">
        <v>38.700000000000003</v>
      </c>
      <c r="J632">
        <v>4139</v>
      </c>
      <c r="K632">
        <v>19584.98</v>
      </c>
      <c r="L632">
        <v>102612000</v>
      </c>
      <c r="M632">
        <v>3612000</v>
      </c>
      <c r="N632">
        <v>39.049999999999997</v>
      </c>
      <c r="O632">
        <f t="shared" si="9"/>
        <v>2</v>
      </c>
    </row>
    <row r="633" spans="1:15" hidden="1" x14ac:dyDescent="0.3">
      <c r="A633" t="s">
        <v>14</v>
      </c>
      <c r="B633" s="1">
        <v>43684</v>
      </c>
      <c r="C633" s="1">
        <v>43734</v>
      </c>
      <c r="D633">
        <v>40</v>
      </c>
      <c r="E633">
        <v>40.4</v>
      </c>
      <c r="F633">
        <v>38.65</v>
      </c>
      <c r="G633">
        <v>38.799999999999997</v>
      </c>
      <c r="H633">
        <v>38.75</v>
      </c>
      <c r="I633">
        <v>38.799999999999997</v>
      </c>
      <c r="J633">
        <v>269</v>
      </c>
      <c r="K633">
        <v>1283.5999999999999</v>
      </c>
      <c r="L633">
        <v>5772000</v>
      </c>
      <c r="M633">
        <v>-120000</v>
      </c>
      <c r="N633">
        <v>39.049999999999997</v>
      </c>
      <c r="O633">
        <f t="shared" si="9"/>
        <v>0</v>
      </c>
    </row>
    <row r="634" spans="1:15" hidden="1" x14ac:dyDescent="0.3">
      <c r="A634" t="s">
        <v>14</v>
      </c>
      <c r="B634" s="1">
        <v>43684</v>
      </c>
      <c r="C634" s="1">
        <v>43769</v>
      </c>
      <c r="D634">
        <v>38.950000000000003</v>
      </c>
      <c r="E634">
        <v>39</v>
      </c>
      <c r="F634">
        <v>38.950000000000003</v>
      </c>
      <c r="G634">
        <v>39</v>
      </c>
      <c r="H634">
        <v>39</v>
      </c>
      <c r="I634">
        <v>39</v>
      </c>
      <c r="J634">
        <v>4</v>
      </c>
      <c r="K634">
        <v>18.71</v>
      </c>
      <c r="L634">
        <v>240000</v>
      </c>
      <c r="M634">
        <v>48000</v>
      </c>
      <c r="N634">
        <v>39.049999999999997</v>
      </c>
      <c r="O634">
        <f t="shared" si="9"/>
        <v>1</v>
      </c>
    </row>
    <row r="635" spans="1:15" x14ac:dyDescent="0.3">
      <c r="A635" t="s">
        <v>14</v>
      </c>
      <c r="B635" s="1">
        <v>43685</v>
      </c>
      <c r="C635" s="1">
        <v>43706</v>
      </c>
      <c r="D635">
        <v>39.1</v>
      </c>
      <c r="E635">
        <v>39.200000000000003</v>
      </c>
      <c r="F635">
        <v>37.4</v>
      </c>
      <c r="G635">
        <v>38.6</v>
      </c>
      <c r="H635">
        <v>38.6</v>
      </c>
      <c r="I635">
        <v>38.6</v>
      </c>
      <c r="J635">
        <v>4652</v>
      </c>
      <c r="K635">
        <v>21432.25</v>
      </c>
      <c r="L635">
        <v>103536000</v>
      </c>
      <c r="M635">
        <v>924000</v>
      </c>
      <c r="N635">
        <v>38.85</v>
      </c>
      <c r="O635">
        <f t="shared" si="9"/>
        <v>2</v>
      </c>
    </row>
    <row r="636" spans="1:15" hidden="1" x14ac:dyDescent="0.3">
      <c r="A636" t="s">
        <v>14</v>
      </c>
      <c r="B636" s="1">
        <v>43685</v>
      </c>
      <c r="C636" s="1">
        <v>43734</v>
      </c>
      <c r="D636">
        <v>39.200000000000003</v>
      </c>
      <c r="E636">
        <v>39.200000000000003</v>
      </c>
      <c r="F636">
        <v>37.549999999999997</v>
      </c>
      <c r="G636">
        <v>38.799999999999997</v>
      </c>
      <c r="H636">
        <v>38.65</v>
      </c>
      <c r="I636">
        <v>38.799999999999997</v>
      </c>
      <c r="J636">
        <v>226</v>
      </c>
      <c r="K636">
        <v>1042.56</v>
      </c>
      <c r="L636">
        <v>6024000</v>
      </c>
      <c r="M636">
        <v>252000</v>
      </c>
      <c r="N636">
        <v>38.85</v>
      </c>
      <c r="O636">
        <f t="shared" si="9"/>
        <v>0</v>
      </c>
    </row>
    <row r="637" spans="1:15" hidden="1" x14ac:dyDescent="0.3">
      <c r="A637" t="s">
        <v>14</v>
      </c>
      <c r="B637" s="1">
        <v>43685</v>
      </c>
      <c r="C637" s="1">
        <v>43769</v>
      </c>
      <c r="D637">
        <v>38.6</v>
      </c>
      <c r="E637">
        <v>39.4</v>
      </c>
      <c r="F637">
        <v>38</v>
      </c>
      <c r="G637">
        <v>38.950000000000003</v>
      </c>
      <c r="H637">
        <v>39</v>
      </c>
      <c r="I637">
        <v>38.950000000000003</v>
      </c>
      <c r="J637">
        <v>7</v>
      </c>
      <c r="K637">
        <v>32.450000000000003</v>
      </c>
      <c r="L637">
        <v>252000</v>
      </c>
      <c r="M637">
        <v>12000</v>
      </c>
      <c r="N637">
        <v>38.85</v>
      </c>
      <c r="O637">
        <f t="shared" si="9"/>
        <v>1</v>
      </c>
    </row>
    <row r="638" spans="1:15" x14ac:dyDescent="0.3">
      <c r="A638" t="s">
        <v>14</v>
      </c>
      <c r="B638" s="1">
        <v>43686</v>
      </c>
      <c r="C638" s="1">
        <v>43706</v>
      </c>
      <c r="D638">
        <v>38.950000000000003</v>
      </c>
      <c r="E638">
        <v>39.65</v>
      </c>
      <c r="F638">
        <v>38.1</v>
      </c>
      <c r="G638">
        <v>38.450000000000003</v>
      </c>
      <c r="H638">
        <v>38.4</v>
      </c>
      <c r="I638">
        <v>38.450000000000003</v>
      </c>
      <c r="J638">
        <v>4037</v>
      </c>
      <c r="K638">
        <v>18841.78</v>
      </c>
      <c r="L638">
        <v>101640000</v>
      </c>
      <c r="M638">
        <v>-1896000</v>
      </c>
      <c r="N638">
        <v>38.799999999999997</v>
      </c>
      <c r="O638">
        <f t="shared" si="9"/>
        <v>2</v>
      </c>
    </row>
    <row r="639" spans="1:15" hidden="1" x14ac:dyDescent="0.3">
      <c r="A639" t="s">
        <v>14</v>
      </c>
      <c r="B639" s="1">
        <v>43686</v>
      </c>
      <c r="C639" s="1">
        <v>43734</v>
      </c>
      <c r="D639">
        <v>39</v>
      </c>
      <c r="E639">
        <v>39.700000000000003</v>
      </c>
      <c r="F639">
        <v>38.25</v>
      </c>
      <c r="G639">
        <v>38.65</v>
      </c>
      <c r="H639">
        <v>38.65</v>
      </c>
      <c r="I639">
        <v>38.65</v>
      </c>
      <c r="J639">
        <v>112</v>
      </c>
      <c r="K639">
        <v>525.41</v>
      </c>
      <c r="L639">
        <v>5928000</v>
      </c>
      <c r="M639">
        <v>-96000</v>
      </c>
      <c r="N639">
        <v>38.799999999999997</v>
      </c>
      <c r="O639">
        <f t="shared" si="9"/>
        <v>0</v>
      </c>
    </row>
    <row r="640" spans="1:15" hidden="1" x14ac:dyDescent="0.3">
      <c r="A640" t="s">
        <v>14</v>
      </c>
      <c r="B640" s="1">
        <v>43686</v>
      </c>
      <c r="C640" s="1">
        <v>43769</v>
      </c>
      <c r="D640">
        <v>39.25</v>
      </c>
      <c r="E640">
        <v>39.799999999999997</v>
      </c>
      <c r="F640">
        <v>39.049999999999997</v>
      </c>
      <c r="G640">
        <v>39.5</v>
      </c>
      <c r="H640">
        <v>39.5</v>
      </c>
      <c r="I640">
        <v>39.4</v>
      </c>
      <c r="J640">
        <v>8</v>
      </c>
      <c r="K640">
        <v>37.880000000000003</v>
      </c>
      <c r="L640">
        <v>228000</v>
      </c>
      <c r="M640">
        <v>-24000</v>
      </c>
      <c r="N640">
        <v>38.799999999999997</v>
      </c>
      <c r="O640">
        <f t="shared" si="9"/>
        <v>1</v>
      </c>
    </row>
    <row r="641" spans="1:15" x14ac:dyDescent="0.3">
      <c r="A641" t="s">
        <v>14</v>
      </c>
      <c r="B641" s="1">
        <v>43690</v>
      </c>
      <c r="C641" s="1">
        <v>43706</v>
      </c>
      <c r="D641">
        <v>37.75</v>
      </c>
      <c r="E641">
        <v>38.799999999999997</v>
      </c>
      <c r="F641">
        <v>35.35</v>
      </c>
      <c r="G641">
        <v>36</v>
      </c>
      <c r="H641">
        <v>35.85</v>
      </c>
      <c r="I641">
        <v>36</v>
      </c>
      <c r="J641">
        <v>6957</v>
      </c>
      <c r="K641">
        <v>30652.77</v>
      </c>
      <c r="L641">
        <v>101688000</v>
      </c>
      <c r="M641">
        <v>36000</v>
      </c>
      <c r="N641">
        <v>36.450000000000003</v>
      </c>
      <c r="O641">
        <f t="shared" si="9"/>
        <v>2</v>
      </c>
    </row>
    <row r="642" spans="1:15" hidden="1" x14ac:dyDescent="0.3">
      <c r="A642" t="s">
        <v>14</v>
      </c>
      <c r="B642" s="1">
        <v>43690</v>
      </c>
      <c r="C642" s="1">
        <v>43734</v>
      </c>
      <c r="D642">
        <v>38.1</v>
      </c>
      <c r="E642">
        <v>38.799999999999997</v>
      </c>
      <c r="F642">
        <v>35.5</v>
      </c>
      <c r="G642">
        <v>36.200000000000003</v>
      </c>
      <c r="H642">
        <v>36.1</v>
      </c>
      <c r="I642">
        <v>36.200000000000003</v>
      </c>
      <c r="J642">
        <v>610</v>
      </c>
      <c r="K642">
        <v>2666.93</v>
      </c>
      <c r="L642">
        <v>8844000</v>
      </c>
      <c r="M642">
        <v>2916000</v>
      </c>
      <c r="N642">
        <v>36.450000000000003</v>
      </c>
      <c r="O642">
        <f t="shared" si="9"/>
        <v>0</v>
      </c>
    </row>
    <row r="643" spans="1:15" hidden="1" x14ac:dyDescent="0.3">
      <c r="A643" t="s">
        <v>14</v>
      </c>
      <c r="B643" s="1">
        <v>43690</v>
      </c>
      <c r="C643" s="1">
        <v>43769</v>
      </c>
      <c r="D643">
        <v>39.5</v>
      </c>
      <c r="E643">
        <v>39.5</v>
      </c>
      <c r="F643">
        <v>36</v>
      </c>
      <c r="G643">
        <v>36.299999999999997</v>
      </c>
      <c r="H643">
        <v>36.299999999999997</v>
      </c>
      <c r="I643">
        <v>36.950000000000003</v>
      </c>
      <c r="J643">
        <v>13</v>
      </c>
      <c r="K643">
        <v>57.67</v>
      </c>
      <c r="L643">
        <v>360000</v>
      </c>
      <c r="M643">
        <v>132000</v>
      </c>
      <c r="N643">
        <v>36.450000000000003</v>
      </c>
      <c r="O643">
        <f t="shared" ref="O643:O706" si="10">MOD(ROW(),3)</f>
        <v>1</v>
      </c>
    </row>
    <row r="644" spans="1:15" x14ac:dyDescent="0.3">
      <c r="A644" t="s">
        <v>14</v>
      </c>
      <c r="B644" s="1">
        <v>43691</v>
      </c>
      <c r="C644" s="1">
        <v>43706</v>
      </c>
      <c r="D644">
        <v>36.799999999999997</v>
      </c>
      <c r="E644">
        <v>37.35</v>
      </c>
      <c r="F644">
        <v>35.9</v>
      </c>
      <c r="G644">
        <v>36.549999999999997</v>
      </c>
      <c r="H644">
        <v>36.549999999999997</v>
      </c>
      <c r="I644">
        <v>36.549999999999997</v>
      </c>
      <c r="J644">
        <v>4725</v>
      </c>
      <c r="K644">
        <v>20788.57</v>
      </c>
      <c r="L644">
        <v>99756000</v>
      </c>
      <c r="M644">
        <v>-1932000</v>
      </c>
      <c r="N644">
        <v>37</v>
      </c>
      <c r="O644">
        <f t="shared" si="10"/>
        <v>2</v>
      </c>
    </row>
    <row r="645" spans="1:15" hidden="1" x14ac:dyDescent="0.3">
      <c r="A645" t="s">
        <v>14</v>
      </c>
      <c r="B645" s="1">
        <v>43691</v>
      </c>
      <c r="C645" s="1">
        <v>43734</v>
      </c>
      <c r="D645">
        <v>36.799999999999997</v>
      </c>
      <c r="E645">
        <v>37.35</v>
      </c>
      <c r="F645">
        <v>36.1</v>
      </c>
      <c r="G645">
        <v>36.75</v>
      </c>
      <c r="H645">
        <v>36.65</v>
      </c>
      <c r="I645">
        <v>36.75</v>
      </c>
      <c r="J645">
        <v>125</v>
      </c>
      <c r="K645">
        <v>553.16</v>
      </c>
      <c r="L645">
        <v>8724000</v>
      </c>
      <c r="M645">
        <v>-120000</v>
      </c>
      <c r="N645">
        <v>37</v>
      </c>
      <c r="O645">
        <f t="shared" si="10"/>
        <v>0</v>
      </c>
    </row>
    <row r="646" spans="1:15" hidden="1" x14ac:dyDescent="0.3">
      <c r="A646" t="s">
        <v>14</v>
      </c>
      <c r="B646" s="1">
        <v>43691</v>
      </c>
      <c r="C646" s="1">
        <v>43769</v>
      </c>
      <c r="D646">
        <v>37.1</v>
      </c>
      <c r="E646">
        <v>37.299999999999997</v>
      </c>
      <c r="F646">
        <v>36.4</v>
      </c>
      <c r="G646">
        <v>37.1</v>
      </c>
      <c r="H646">
        <v>37.1</v>
      </c>
      <c r="I646">
        <v>37.5</v>
      </c>
      <c r="J646">
        <v>22</v>
      </c>
      <c r="K646">
        <v>97.54</v>
      </c>
      <c r="L646">
        <v>552000</v>
      </c>
      <c r="M646">
        <v>192000</v>
      </c>
      <c r="N646">
        <v>37</v>
      </c>
      <c r="O646">
        <f t="shared" si="10"/>
        <v>1</v>
      </c>
    </row>
    <row r="647" spans="1:15" x14ac:dyDescent="0.3">
      <c r="A647" t="s">
        <v>14</v>
      </c>
      <c r="B647" s="1">
        <v>43693</v>
      </c>
      <c r="C647" s="1">
        <v>43706</v>
      </c>
      <c r="D647">
        <v>36.1</v>
      </c>
      <c r="E647">
        <v>36.25</v>
      </c>
      <c r="F647">
        <v>35.450000000000003</v>
      </c>
      <c r="G647">
        <v>35.85</v>
      </c>
      <c r="H647">
        <v>35.85</v>
      </c>
      <c r="I647">
        <v>35.85</v>
      </c>
      <c r="J647">
        <v>3429</v>
      </c>
      <c r="K647">
        <v>14756.11</v>
      </c>
      <c r="L647">
        <v>100920000</v>
      </c>
      <c r="M647">
        <v>1164000</v>
      </c>
      <c r="N647">
        <v>36.200000000000003</v>
      </c>
      <c r="O647">
        <f t="shared" si="10"/>
        <v>2</v>
      </c>
    </row>
    <row r="648" spans="1:15" hidden="1" x14ac:dyDescent="0.3">
      <c r="A648" t="s">
        <v>14</v>
      </c>
      <c r="B648" s="1">
        <v>43693</v>
      </c>
      <c r="C648" s="1">
        <v>43734</v>
      </c>
      <c r="D648">
        <v>36.1</v>
      </c>
      <c r="E648">
        <v>36.4</v>
      </c>
      <c r="F648">
        <v>35.65</v>
      </c>
      <c r="G648">
        <v>36.049999999999997</v>
      </c>
      <c r="H648">
        <v>36</v>
      </c>
      <c r="I648">
        <v>36.049999999999997</v>
      </c>
      <c r="J648">
        <v>305</v>
      </c>
      <c r="K648">
        <v>1318.03</v>
      </c>
      <c r="L648">
        <v>10356000</v>
      </c>
      <c r="M648">
        <v>1632000</v>
      </c>
      <c r="N648">
        <v>36.200000000000003</v>
      </c>
      <c r="O648">
        <f t="shared" si="10"/>
        <v>0</v>
      </c>
    </row>
    <row r="649" spans="1:15" hidden="1" x14ac:dyDescent="0.3">
      <c r="A649" t="s">
        <v>14</v>
      </c>
      <c r="B649" s="1">
        <v>43693</v>
      </c>
      <c r="C649" s="1">
        <v>43769</v>
      </c>
      <c r="D649">
        <v>36.299999999999997</v>
      </c>
      <c r="E649">
        <v>36.299999999999997</v>
      </c>
      <c r="F649">
        <v>35.85</v>
      </c>
      <c r="G649">
        <v>36.200000000000003</v>
      </c>
      <c r="H649">
        <v>36.200000000000003</v>
      </c>
      <c r="I649">
        <v>36.200000000000003</v>
      </c>
      <c r="J649">
        <v>13</v>
      </c>
      <c r="K649">
        <v>56.26</v>
      </c>
      <c r="L649">
        <v>660000</v>
      </c>
      <c r="M649">
        <v>108000</v>
      </c>
      <c r="N649">
        <v>36.200000000000003</v>
      </c>
      <c r="O649">
        <f t="shared" si="10"/>
        <v>1</v>
      </c>
    </row>
    <row r="650" spans="1:15" x14ac:dyDescent="0.3">
      <c r="A650" t="s">
        <v>14</v>
      </c>
      <c r="B650" s="1">
        <v>43696</v>
      </c>
      <c r="C650" s="1">
        <v>43706</v>
      </c>
      <c r="D650">
        <v>36.1</v>
      </c>
      <c r="E650">
        <v>36.25</v>
      </c>
      <c r="F650">
        <v>35.200000000000003</v>
      </c>
      <c r="G650">
        <v>35.6</v>
      </c>
      <c r="H650">
        <v>35.5</v>
      </c>
      <c r="I650">
        <v>35.6</v>
      </c>
      <c r="J650">
        <v>3156</v>
      </c>
      <c r="K650">
        <v>13488.58</v>
      </c>
      <c r="L650">
        <v>100512000</v>
      </c>
      <c r="M650">
        <v>-408000</v>
      </c>
      <c r="N650">
        <v>36.049999999999997</v>
      </c>
      <c r="O650">
        <f t="shared" si="10"/>
        <v>2</v>
      </c>
    </row>
    <row r="651" spans="1:15" hidden="1" x14ac:dyDescent="0.3">
      <c r="A651" t="s">
        <v>14</v>
      </c>
      <c r="B651" s="1">
        <v>43696</v>
      </c>
      <c r="C651" s="1">
        <v>43734</v>
      </c>
      <c r="D651">
        <v>36.200000000000003</v>
      </c>
      <c r="E651">
        <v>36.299999999999997</v>
      </c>
      <c r="F651">
        <v>35.450000000000003</v>
      </c>
      <c r="G651">
        <v>35.75</v>
      </c>
      <c r="H651">
        <v>35.65</v>
      </c>
      <c r="I651">
        <v>35.75</v>
      </c>
      <c r="J651">
        <v>490</v>
      </c>
      <c r="K651">
        <v>2102.1999999999998</v>
      </c>
      <c r="L651">
        <v>11832000</v>
      </c>
      <c r="M651">
        <v>1476000</v>
      </c>
      <c r="N651">
        <v>36.049999999999997</v>
      </c>
      <c r="O651">
        <f t="shared" si="10"/>
        <v>0</v>
      </c>
    </row>
    <row r="652" spans="1:15" hidden="1" x14ac:dyDescent="0.3">
      <c r="A652" t="s">
        <v>14</v>
      </c>
      <c r="B652" s="1">
        <v>43696</v>
      </c>
      <c r="C652" s="1">
        <v>43769</v>
      </c>
      <c r="D652">
        <v>36.25</v>
      </c>
      <c r="E652">
        <v>36.25</v>
      </c>
      <c r="F652">
        <v>35.700000000000003</v>
      </c>
      <c r="G652">
        <v>36.15</v>
      </c>
      <c r="H652">
        <v>36.15</v>
      </c>
      <c r="I652">
        <v>36.5</v>
      </c>
      <c r="J652">
        <v>9</v>
      </c>
      <c r="K652">
        <v>38.770000000000003</v>
      </c>
      <c r="L652">
        <v>708000</v>
      </c>
      <c r="M652">
        <v>48000</v>
      </c>
      <c r="N652">
        <v>36.049999999999997</v>
      </c>
      <c r="O652">
        <f t="shared" si="10"/>
        <v>1</v>
      </c>
    </row>
    <row r="653" spans="1:15" x14ac:dyDescent="0.3">
      <c r="A653" t="s">
        <v>14</v>
      </c>
      <c r="B653" s="1">
        <v>43697</v>
      </c>
      <c r="C653" s="1">
        <v>43706</v>
      </c>
      <c r="D653">
        <v>35.6</v>
      </c>
      <c r="E653">
        <v>35.6</v>
      </c>
      <c r="F653">
        <v>33.85</v>
      </c>
      <c r="G653">
        <v>34.200000000000003</v>
      </c>
      <c r="H653">
        <v>34.35</v>
      </c>
      <c r="I653">
        <v>34.200000000000003</v>
      </c>
      <c r="J653">
        <v>3893</v>
      </c>
      <c r="K653">
        <v>16120.45</v>
      </c>
      <c r="L653">
        <v>99324000</v>
      </c>
      <c r="M653">
        <v>-1188000</v>
      </c>
      <c r="N653">
        <v>34.65</v>
      </c>
      <c r="O653">
        <f t="shared" si="10"/>
        <v>2</v>
      </c>
    </row>
    <row r="654" spans="1:15" hidden="1" x14ac:dyDescent="0.3">
      <c r="A654" t="s">
        <v>14</v>
      </c>
      <c r="B654" s="1">
        <v>43697</v>
      </c>
      <c r="C654" s="1">
        <v>43734</v>
      </c>
      <c r="D654">
        <v>35.65</v>
      </c>
      <c r="E654">
        <v>35.65</v>
      </c>
      <c r="F654">
        <v>34.049999999999997</v>
      </c>
      <c r="G654">
        <v>34.4</v>
      </c>
      <c r="H654">
        <v>34.450000000000003</v>
      </c>
      <c r="I654">
        <v>34.4</v>
      </c>
      <c r="J654">
        <v>569</v>
      </c>
      <c r="K654">
        <v>2366.14</v>
      </c>
      <c r="L654">
        <v>13956000</v>
      </c>
      <c r="M654">
        <v>2124000</v>
      </c>
      <c r="N654">
        <v>34.65</v>
      </c>
      <c r="O654">
        <f t="shared" si="10"/>
        <v>0</v>
      </c>
    </row>
    <row r="655" spans="1:15" hidden="1" x14ac:dyDescent="0.3">
      <c r="A655" t="s">
        <v>14</v>
      </c>
      <c r="B655" s="1">
        <v>43697</v>
      </c>
      <c r="C655" s="1">
        <v>43769</v>
      </c>
      <c r="D655">
        <v>35.450000000000003</v>
      </c>
      <c r="E655">
        <v>35.5</v>
      </c>
      <c r="F655">
        <v>34.5</v>
      </c>
      <c r="G655">
        <v>34.5</v>
      </c>
      <c r="H655">
        <v>34.5</v>
      </c>
      <c r="I655">
        <v>34.5</v>
      </c>
      <c r="J655">
        <v>37</v>
      </c>
      <c r="K655">
        <v>155.72</v>
      </c>
      <c r="L655">
        <v>960000</v>
      </c>
      <c r="M655">
        <v>252000</v>
      </c>
      <c r="N655">
        <v>34.65</v>
      </c>
      <c r="O655">
        <f t="shared" si="10"/>
        <v>1</v>
      </c>
    </row>
    <row r="656" spans="1:15" x14ac:dyDescent="0.3">
      <c r="A656" t="s">
        <v>14</v>
      </c>
      <c r="B656" s="1">
        <v>43698</v>
      </c>
      <c r="C656" s="1">
        <v>43706</v>
      </c>
      <c r="D656">
        <v>33.85</v>
      </c>
      <c r="E656">
        <v>34.1</v>
      </c>
      <c r="F656">
        <v>31.05</v>
      </c>
      <c r="G656">
        <v>31.35</v>
      </c>
      <c r="H656">
        <v>31.3</v>
      </c>
      <c r="I656">
        <v>31.35</v>
      </c>
      <c r="J656">
        <v>5318</v>
      </c>
      <c r="K656">
        <v>20676.71</v>
      </c>
      <c r="L656">
        <v>96420000</v>
      </c>
      <c r="M656">
        <v>-2904000</v>
      </c>
      <c r="N656">
        <v>31.85</v>
      </c>
      <c r="O656">
        <f t="shared" si="10"/>
        <v>2</v>
      </c>
    </row>
    <row r="657" spans="1:15" hidden="1" x14ac:dyDescent="0.3">
      <c r="A657" t="s">
        <v>14</v>
      </c>
      <c r="B657" s="1">
        <v>43698</v>
      </c>
      <c r="C657" s="1">
        <v>43734</v>
      </c>
      <c r="D657">
        <v>34.049999999999997</v>
      </c>
      <c r="E657">
        <v>34.25</v>
      </c>
      <c r="F657">
        <v>31.25</v>
      </c>
      <c r="G657">
        <v>31.55</v>
      </c>
      <c r="H657">
        <v>31.45</v>
      </c>
      <c r="I657">
        <v>31.55</v>
      </c>
      <c r="J657">
        <v>1144</v>
      </c>
      <c r="K657">
        <v>4462.58</v>
      </c>
      <c r="L657">
        <v>17748000</v>
      </c>
      <c r="M657">
        <v>3792000</v>
      </c>
      <c r="N657">
        <v>31.85</v>
      </c>
      <c r="O657">
        <f t="shared" si="10"/>
        <v>0</v>
      </c>
    </row>
    <row r="658" spans="1:15" hidden="1" x14ac:dyDescent="0.3">
      <c r="A658" t="s">
        <v>14</v>
      </c>
      <c r="B658" s="1">
        <v>43698</v>
      </c>
      <c r="C658" s="1">
        <v>43769</v>
      </c>
      <c r="D658">
        <v>34.15</v>
      </c>
      <c r="E658">
        <v>34.15</v>
      </c>
      <c r="F658">
        <v>31.5</v>
      </c>
      <c r="G658">
        <v>31.7</v>
      </c>
      <c r="H658">
        <v>31.7</v>
      </c>
      <c r="I658">
        <v>31.7</v>
      </c>
      <c r="J658">
        <v>70</v>
      </c>
      <c r="K658">
        <v>270.87</v>
      </c>
      <c r="L658">
        <v>1548000</v>
      </c>
      <c r="M658">
        <v>588000</v>
      </c>
      <c r="N658">
        <v>31.85</v>
      </c>
      <c r="O658">
        <f t="shared" si="10"/>
        <v>1</v>
      </c>
    </row>
    <row r="659" spans="1:15" x14ac:dyDescent="0.3">
      <c r="A659" t="s">
        <v>14</v>
      </c>
      <c r="B659" s="1">
        <v>43699</v>
      </c>
      <c r="C659" s="1">
        <v>43706</v>
      </c>
      <c r="D659">
        <v>31.3</v>
      </c>
      <c r="E659">
        <v>31.85</v>
      </c>
      <c r="F659">
        <v>29.7</v>
      </c>
      <c r="G659">
        <v>30</v>
      </c>
      <c r="H659">
        <v>29.8</v>
      </c>
      <c r="I659">
        <v>30</v>
      </c>
      <c r="J659">
        <v>5632</v>
      </c>
      <c r="K659">
        <v>20822.939999999999</v>
      </c>
      <c r="L659">
        <v>93432000</v>
      </c>
      <c r="M659">
        <v>-2988000</v>
      </c>
      <c r="N659">
        <v>30.05</v>
      </c>
      <c r="O659">
        <f t="shared" si="10"/>
        <v>2</v>
      </c>
    </row>
    <row r="660" spans="1:15" hidden="1" x14ac:dyDescent="0.3">
      <c r="A660" t="s">
        <v>14</v>
      </c>
      <c r="B660" s="1">
        <v>43699</v>
      </c>
      <c r="C660" s="1">
        <v>43734</v>
      </c>
      <c r="D660">
        <v>31.25</v>
      </c>
      <c r="E660">
        <v>31.9</v>
      </c>
      <c r="F660">
        <v>29.85</v>
      </c>
      <c r="G660">
        <v>30.15</v>
      </c>
      <c r="H660">
        <v>30</v>
      </c>
      <c r="I660">
        <v>30.15</v>
      </c>
      <c r="J660">
        <v>1596</v>
      </c>
      <c r="K660">
        <v>5924.84</v>
      </c>
      <c r="L660">
        <v>23724000</v>
      </c>
      <c r="M660">
        <v>5976000</v>
      </c>
      <c r="N660">
        <v>30.05</v>
      </c>
      <c r="O660">
        <f t="shared" si="10"/>
        <v>0</v>
      </c>
    </row>
    <row r="661" spans="1:15" hidden="1" x14ac:dyDescent="0.3">
      <c r="A661" t="s">
        <v>14</v>
      </c>
      <c r="B661" s="1">
        <v>43699</v>
      </c>
      <c r="C661" s="1">
        <v>43769</v>
      </c>
      <c r="D661">
        <v>31.3</v>
      </c>
      <c r="E661">
        <v>32.1</v>
      </c>
      <c r="F661">
        <v>30.05</v>
      </c>
      <c r="G661">
        <v>30.25</v>
      </c>
      <c r="H661">
        <v>30.2</v>
      </c>
      <c r="I661">
        <v>30.25</v>
      </c>
      <c r="J661">
        <v>63</v>
      </c>
      <c r="K661">
        <v>235.36</v>
      </c>
      <c r="L661">
        <v>1428000</v>
      </c>
      <c r="M661">
        <v>-120000</v>
      </c>
      <c r="N661">
        <v>30.05</v>
      </c>
      <c r="O661">
        <f t="shared" si="10"/>
        <v>1</v>
      </c>
    </row>
    <row r="662" spans="1:15" x14ac:dyDescent="0.3">
      <c r="A662" t="s">
        <v>14</v>
      </c>
      <c r="B662" s="1">
        <v>43700</v>
      </c>
      <c r="C662" s="1">
        <v>43706</v>
      </c>
      <c r="D662">
        <v>29.75</v>
      </c>
      <c r="E662">
        <v>31.75</v>
      </c>
      <c r="F662">
        <v>29.5</v>
      </c>
      <c r="G662">
        <v>31.45</v>
      </c>
      <c r="H662">
        <v>31.4</v>
      </c>
      <c r="I662">
        <v>31.45</v>
      </c>
      <c r="J662">
        <v>4871</v>
      </c>
      <c r="K662">
        <v>18110.03</v>
      </c>
      <c r="L662">
        <v>87648000</v>
      </c>
      <c r="M662">
        <v>-5784000</v>
      </c>
      <c r="N662">
        <v>31.35</v>
      </c>
      <c r="O662">
        <f t="shared" si="10"/>
        <v>2</v>
      </c>
    </row>
    <row r="663" spans="1:15" hidden="1" x14ac:dyDescent="0.3">
      <c r="A663" t="s">
        <v>14</v>
      </c>
      <c r="B663" s="1">
        <v>43700</v>
      </c>
      <c r="C663" s="1">
        <v>43734</v>
      </c>
      <c r="D663">
        <v>29.9</v>
      </c>
      <c r="E663">
        <v>31.9</v>
      </c>
      <c r="F663">
        <v>29.7</v>
      </c>
      <c r="G663">
        <v>31.55</v>
      </c>
      <c r="H663">
        <v>31.55</v>
      </c>
      <c r="I663">
        <v>31.55</v>
      </c>
      <c r="J663">
        <v>1087</v>
      </c>
      <c r="K663">
        <v>4055.6</v>
      </c>
      <c r="L663">
        <v>26136000</v>
      </c>
      <c r="M663">
        <v>2412000</v>
      </c>
      <c r="N663">
        <v>31.35</v>
      </c>
      <c r="O663">
        <f t="shared" si="10"/>
        <v>0</v>
      </c>
    </row>
    <row r="664" spans="1:15" hidden="1" x14ac:dyDescent="0.3">
      <c r="A664" t="s">
        <v>14</v>
      </c>
      <c r="B664" s="1">
        <v>43700</v>
      </c>
      <c r="C664" s="1">
        <v>43769</v>
      </c>
      <c r="D664">
        <v>30.3</v>
      </c>
      <c r="E664">
        <v>31.95</v>
      </c>
      <c r="F664">
        <v>30.05</v>
      </c>
      <c r="G664">
        <v>31.75</v>
      </c>
      <c r="H664">
        <v>31.75</v>
      </c>
      <c r="I664">
        <v>31.75</v>
      </c>
      <c r="J664">
        <v>36</v>
      </c>
      <c r="K664">
        <v>133.87</v>
      </c>
      <c r="L664">
        <v>1344000</v>
      </c>
      <c r="M664">
        <v>-84000</v>
      </c>
      <c r="N664">
        <v>31.35</v>
      </c>
      <c r="O664">
        <f t="shared" si="10"/>
        <v>1</v>
      </c>
    </row>
    <row r="665" spans="1:15" x14ac:dyDescent="0.3">
      <c r="A665" t="s">
        <v>14</v>
      </c>
      <c r="B665" s="1">
        <v>43703</v>
      </c>
      <c r="C665" s="1">
        <v>43706</v>
      </c>
      <c r="D665">
        <v>32.1</v>
      </c>
      <c r="E665">
        <v>32.35</v>
      </c>
      <c r="F665">
        <v>29.8</v>
      </c>
      <c r="G665">
        <v>31.9</v>
      </c>
      <c r="H665">
        <v>32</v>
      </c>
      <c r="I665">
        <v>31.9</v>
      </c>
      <c r="J665">
        <v>5803</v>
      </c>
      <c r="K665">
        <v>21675.71</v>
      </c>
      <c r="L665">
        <v>81276000</v>
      </c>
      <c r="M665">
        <v>-6372000</v>
      </c>
      <c r="N665">
        <v>31.9</v>
      </c>
      <c r="O665">
        <f t="shared" si="10"/>
        <v>2</v>
      </c>
    </row>
    <row r="666" spans="1:15" hidden="1" x14ac:dyDescent="0.3">
      <c r="A666" t="s">
        <v>14</v>
      </c>
      <c r="B666" s="1">
        <v>43703</v>
      </c>
      <c r="C666" s="1">
        <v>43734</v>
      </c>
      <c r="D666">
        <v>32.1</v>
      </c>
      <c r="E666">
        <v>33.25</v>
      </c>
      <c r="F666">
        <v>30</v>
      </c>
      <c r="G666">
        <v>32.049999999999997</v>
      </c>
      <c r="H666">
        <v>32.15</v>
      </c>
      <c r="I666">
        <v>32.049999999999997</v>
      </c>
      <c r="J666">
        <v>2043</v>
      </c>
      <c r="K666">
        <v>7671.39</v>
      </c>
      <c r="L666">
        <v>31500000</v>
      </c>
      <c r="M666">
        <v>5364000</v>
      </c>
      <c r="N666">
        <v>31.9</v>
      </c>
      <c r="O666">
        <f t="shared" si="10"/>
        <v>0</v>
      </c>
    </row>
    <row r="667" spans="1:15" hidden="1" x14ac:dyDescent="0.3">
      <c r="A667" t="s">
        <v>14</v>
      </c>
      <c r="B667" s="1">
        <v>43703</v>
      </c>
      <c r="C667" s="1">
        <v>43769</v>
      </c>
      <c r="D667">
        <v>32.200000000000003</v>
      </c>
      <c r="E667">
        <v>32.4</v>
      </c>
      <c r="F667">
        <v>30</v>
      </c>
      <c r="G667">
        <v>32.200000000000003</v>
      </c>
      <c r="H667">
        <v>32.1</v>
      </c>
      <c r="I667">
        <v>32.200000000000003</v>
      </c>
      <c r="J667">
        <v>72</v>
      </c>
      <c r="K667">
        <v>270.68</v>
      </c>
      <c r="L667">
        <v>1572000</v>
      </c>
      <c r="M667">
        <v>228000</v>
      </c>
      <c r="N667">
        <v>31.9</v>
      </c>
      <c r="O667">
        <f t="shared" si="10"/>
        <v>1</v>
      </c>
    </row>
    <row r="668" spans="1:15" x14ac:dyDescent="0.3">
      <c r="A668" t="s">
        <v>14</v>
      </c>
      <c r="B668" s="1">
        <v>43704</v>
      </c>
      <c r="C668" s="1">
        <v>43706</v>
      </c>
      <c r="D668">
        <v>31.85</v>
      </c>
      <c r="E668">
        <v>33.200000000000003</v>
      </c>
      <c r="F668">
        <v>31.65</v>
      </c>
      <c r="G668">
        <v>32.799999999999997</v>
      </c>
      <c r="H668">
        <v>32.75</v>
      </c>
      <c r="I668">
        <v>32.799999999999997</v>
      </c>
      <c r="J668">
        <v>7805</v>
      </c>
      <c r="K668">
        <v>30394.65</v>
      </c>
      <c r="L668">
        <v>51036000</v>
      </c>
      <c r="M668">
        <v>-30240000</v>
      </c>
      <c r="N668" t="s">
        <v>15</v>
      </c>
      <c r="O668">
        <f t="shared" si="10"/>
        <v>2</v>
      </c>
    </row>
    <row r="669" spans="1:15" hidden="1" x14ac:dyDescent="0.3">
      <c r="A669" t="s">
        <v>14</v>
      </c>
      <c r="B669" s="1">
        <v>43704</v>
      </c>
      <c r="C669" s="1">
        <v>43734</v>
      </c>
      <c r="D669">
        <v>32</v>
      </c>
      <c r="E669">
        <v>33.4</v>
      </c>
      <c r="F669">
        <v>31.8</v>
      </c>
      <c r="G669">
        <v>32.950000000000003</v>
      </c>
      <c r="H669">
        <v>33</v>
      </c>
      <c r="I669">
        <v>32.950000000000003</v>
      </c>
      <c r="J669">
        <v>5546</v>
      </c>
      <c r="K669">
        <v>21712.18</v>
      </c>
      <c r="L669">
        <v>53796000</v>
      </c>
      <c r="M669">
        <v>22296000</v>
      </c>
      <c r="N669" t="s">
        <v>15</v>
      </c>
      <c r="O669">
        <f t="shared" si="10"/>
        <v>0</v>
      </c>
    </row>
    <row r="670" spans="1:15" hidden="1" x14ac:dyDescent="0.3">
      <c r="A670" t="s">
        <v>14</v>
      </c>
      <c r="B670" s="1">
        <v>43704</v>
      </c>
      <c r="C670" s="1">
        <v>43769</v>
      </c>
      <c r="D670">
        <v>32.35</v>
      </c>
      <c r="E670">
        <v>33.450000000000003</v>
      </c>
      <c r="F670">
        <v>32</v>
      </c>
      <c r="G670">
        <v>33.1</v>
      </c>
      <c r="H670">
        <v>33.049999999999997</v>
      </c>
      <c r="I670">
        <v>33.1</v>
      </c>
      <c r="J670">
        <v>20</v>
      </c>
      <c r="K670">
        <v>78.7</v>
      </c>
      <c r="L670">
        <v>1608000</v>
      </c>
      <c r="M670">
        <v>36000</v>
      </c>
      <c r="N670" t="s">
        <v>15</v>
      </c>
      <c r="O670">
        <f t="shared" si="10"/>
        <v>1</v>
      </c>
    </row>
    <row r="671" spans="1:15" x14ac:dyDescent="0.3">
      <c r="A671" t="s">
        <v>14</v>
      </c>
      <c r="B671" s="1">
        <v>43705</v>
      </c>
      <c r="C671" s="1">
        <v>43706</v>
      </c>
      <c r="D671">
        <v>32.450000000000003</v>
      </c>
      <c r="E671">
        <v>32.6</v>
      </c>
      <c r="F671">
        <v>30.75</v>
      </c>
      <c r="G671">
        <v>31</v>
      </c>
      <c r="H671">
        <v>30.95</v>
      </c>
      <c r="I671">
        <v>31</v>
      </c>
      <c r="J671">
        <v>5026</v>
      </c>
      <c r="K671">
        <v>19015.509999999998</v>
      </c>
      <c r="L671">
        <v>36492000</v>
      </c>
      <c r="M671">
        <v>-14544000</v>
      </c>
      <c r="N671">
        <v>31.1</v>
      </c>
      <c r="O671">
        <f t="shared" si="10"/>
        <v>2</v>
      </c>
    </row>
    <row r="672" spans="1:15" hidden="1" x14ac:dyDescent="0.3">
      <c r="A672" t="s">
        <v>14</v>
      </c>
      <c r="B672" s="1">
        <v>43705</v>
      </c>
      <c r="C672" s="1">
        <v>43734</v>
      </c>
      <c r="D672">
        <v>32.6</v>
      </c>
      <c r="E672">
        <v>32.85</v>
      </c>
      <c r="F672">
        <v>30.9</v>
      </c>
      <c r="G672">
        <v>31.2</v>
      </c>
      <c r="H672">
        <v>31.05</v>
      </c>
      <c r="I672">
        <v>31.2</v>
      </c>
      <c r="J672">
        <v>3782</v>
      </c>
      <c r="K672">
        <v>14392.59</v>
      </c>
      <c r="L672">
        <v>70068000</v>
      </c>
      <c r="M672">
        <v>16272000</v>
      </c>
      <c r="N672">
        <v>31.1</v>
      </c>
      <c r="O672">
        <f t="shared" si="10"/>
        <v>0</v>
      </c>
    </row>
    <row r="673" spans="1:15" hidden="1" x14ac:dyDescent="0.3">
      <c r="A673" t="s">
        <v>14</v>
      </c>
      <c r="B673" s="1">
        <v>43705</v>
      </c>
      <c r="C673" s="1">
        <v>43769</v>
      </c>
      <c r="D673">
        <v>32.9</v>
      </c>
      <c r="E673">
        <v>32.9</v>
      </c>
      <c r="F673">
        <v>31.1</v>
      </c>
      <c r="G673">
        <v>31.25</v>
      </c>
      <c r="H673">
        <v>31.2</v>
      </c>
      <c r="I673">
        <v>31.25</v>
      </c>
      <c r="J673">
        <v>32</v>
      </c>
      <c r="K673">
        <v>121.76</v>
      </c>
      <c r="L673">
        <v>1788000</v>
      </c>
      <c r="M673">
        <v>180000</v>
      </c>
      <c r="N673">
        <v>31.1</v>
      </c>
      <c r="O673">
        <f t="shared" si="10"/>
        <v>1</v>
      </c>
    </row>
    <row r="674" spans="1:15" x14ac:dyDescent="0.3">
      <c r="A674" t="s">
        <v>14</v>
      </c>
      <c r="B674" s="1">
        <v>43706</v>
      </c>
      <c r="C674" s="1">
        <v>43706</v>
      </c>
      <c r="D674">
        <v>30.3</v>
      </c>
      <c r="E674">
        <v>31.7</v>
      </c>
      <c r="F674">
        <v>29.95</v>
      </c>
      <c r="G674">
        <v>31.2</v>
      </c>
      <c r="H674">
        <v>31.2</v>
      </c>
      <c r="I674">
        <v>31.3</v>
      </c>
      <c r="J674">
        <v>5907</v>
      </c>
      <c r="K674">
        <v>21877.56</v>
      </c>
      <c r="L674">
        <v>6012000</v>
      </c>
      <c r="M674">
        <v>-30432000</v>
      </c>
      <c r="N674">
        <v>31.3</v>
      </c>
      <c r="O674">
        <f t="shared" si="10"/>
        <v>2</v>
      </c>
    </row>
    <row r="675" spans="1:15" hidden="1" x14ac:dyDescent="0.3">
      <c r="A675" t="s">
        <v>14</v>
      </c>
      <c r="B675" s="1">
        <v>43706</v>
      </c>
      <c r="C675" s="1">
        <v>43734</v>
      </c>
      <c r="D675">
        <v>30.8</v>
      </c>
      <c r="E675">
        <v>31.9</v>
      </c>
      <c r="F675">
        <v>30.1</v>
      </c>
      <c r="G675">
        <v>31.4</v>
      </c>
      <c r="H675">
        <v>31.55</v>
      </c>
      <c r="I675">
        <v>31.4</v>
      </c>
      <c r="J675">
        <v>8742</v>
      </c>
      <c r="K675">
        <v>32576.82</v>
      </c>
      <c r="L675">
        <v>89868000</v>
      </c>
      <c r="M675">
        <v>19824000</v>
      </c>
      <c r="N675">
        <v>31.3</v>
      </c>
      <c r="O675">
        <f t="shared" si="10"/>
        <v>0</v>
      </c>
    </row>
    <row r="676" spans="1:15" hidden="1" x14ac:dyDescent="0.3">
      <c r="A676" t="s">
        <v>14</v>
      </c>
      <c r="B676" s="1">
        <v>43706</v>
      </c>
      <c r="C676" s="1">
        <v>43769</v>
      </c>
      <c r="D676">
        <v>30.55</v>
      </c>
      <c r="E676">
        <v>31.95</v>
      </c>
      <c r="F676">
        <v>30.5</v>
      </c>
      <c r="G676">
        <v>31.65</v>
      </c>
      <c r="H676">
        <v>31.7</v>
      </c>
      <c r="I676">
        <v>31.65</v>
      </c>
      <c r="J676">
        <v>81</v>
      </c>
      <c r="K676">
        <v>302.58999999999997</v>
      </c>
      <c r="L676">
        <v>2364000</v>
      </c>
      <c r="M676">
        <v>576000</v>
      </c>
      <c r="N676">
        <v>31.3</v>
      </c>
      <c r="O676">
        <f t="shared" si="10"/>
        <v>1</v>
      </c>
    </row>
    <row r="677" spans="1:15" x14ac:dyDescent="0.3">
      <c r="A677" t="s">
        <v>14</v>
      </c>
      <c r="B677" s="1">
        <v>43707</v>
      </c>
      <c r="C677" s="1">
        <v>43734</v>
      </c>
      <c r="D677">
        <v>31.7</v>
      </c>
      <c r="E677">
        <v>32.4</v>
      </c>
      <c r="F677">
        <v>30.5</v>
      </c>
      <c r="G677">
        <v>31.35</v>
      </c>
      <c r="H677">
        <v>31.45</v>
      </c>
      <c r="I677">
        <v>31.35</v>
      </c>
      <c r="J677">
        <v>5389</v>
      </c>
      <c r="K677">
        <v>20317.13</v>
      </c>
      <c r="L677">
        <v>91248000</v>
      </c>
      <c r="M677">
        <v>1380000</v>
      </c>
      <c r="N677">
        <v>31.2</v>
      </c>
      <c r="O677">
        <f t="shared" si="10"/>
        <v>2</v>
      </c>
    </row>
    <row r="678" spans="1:15" hidden="1" x14ac:dyDescent="0.3">
      <c r="A678" t="s">
        <v>14</v>
      </c>
      <c r="B678" s="1">
        <v>43707</v>
      </c>
      <c r="C678" s="1">
        <v>43769</v>
      </c>
      <c r="D678">
        <v>31.75</v>
      </c>
      <c r="E678">
        <v>32.450000000000003</v>
      </c>
      <c r="F678">
        <v>30.75</v>
      </c>
      <c r="G678">
        <v>31.5</v>
      </c>
      <c r="H678">
        <v>31.55</v>
      </c>
      <c r="I678">
        <v>31.5</v>
      </c>
      <c r="J678">
        <v>62</v>
      </c>
      <c r="K678">
        <v>234.97</v>
      </c>
      <c r="L678">
        <v>2544000</v>
      </c>
      <c r="M678">
        <v>180000</v>
      </c>
      <c r="N678">
        <v>31.2</v>
      </c>
      <c r="O678">
        <f t="shared" si="10"/>
        <v>0</v>
      </c>
    </row>
    <row r="679" spans="1:15" hidden="1" x14ac:dyDescent="0.3">
      <c r="A679" t="s">
        <v>14</v>
      </c>
      <c r="B679" s="1">
        <v>43707</v>
      </c>
      <c r="C679" s="1">
        <v>43797</v>
      </c>
      <c r="D679">
        <v>31.25</v>
      </c>
      <c r="E679">
        <v>31.25</v>
      </c>
      <c r="F679">
        <v>31.25</v>
      </c>
      <c r="G679">
        <v>31.25</v>
      </c>
      <c r="H679">
        <v>31.25</v>
      </c>
      <c r="I679">
        <v>31.7</v>
      </c>
      <c r="J679">
        <v>1</v>
      </c>
      <c r="K679">
        <v>3.75</v>
      </c>
      <c r="L679">
        <v>12000</v>
      </c>
      <c r="M679">
        <v>12000</v>
      </c>
      <c r="N679">
        <v>31.2</v>
      </c>
      <c r="O679">
        <f t="shared" si="10"/>
        <v>1</v>
      </c>
    </row>
    <row r="680" spans="1:15" x14ac:dyDescent="0.3">
      <c r="A680" t="s">
        <v>14</v>
      </c>
      <c r="B680" s="1">
        <v>43711</v>
      </c>
      <c r="C680" s="1">
        <v>43734</v>
      </c>
      <c r="D680">
        <v>30.85</v>
      </c>
      <c r="E680">
        <v>31.4</v>
      </c>
      <c r="F680">
        <v>30.3</v>
      </c>
      <c r="G680">
        <v>30.55</v>
      </c>
      <c r="H680">
        <v>30.5</v>
      </c>
      <c r="I680">
        <v>30.55</v>
      </c>
      <c r="J680">
        <v>3326</v>
      </c>
      <c r="K680">
        <v>12305.71</v>
      </c>
      <c r="L680">
        <v>89184000</v>
      </c>
      <c r="M680">
        <v>-2064000</v>
      </c>
      <c r="N680">
        <v>30.45</v>
      </c>
      <c r="O680">
        <f t="shared" si="10"/>
        <v>2</v>
      </c>
    </row>
    <row r="681" spans="1:15" hidden="1" x14ac:dyDescent="0.3">
      <c r="A681" t="s">
        <v>14</v>
      </c>
      <c r="B681" s="1">
        <v>43711</v>
      </c>
      <c r="C681" s="1">
        <v>43769</v>
      </c>
      <c r="D681">
        <v>30.85</v>
      </c>
      <c r="E681">
        <v>31.5</v>
      </c>
      <c r="F681">
        <v>30.5</v>
      </c>
      <c r="G681">
        <v>30.7</v>
      </c>
      <c r="H681">
        <v>30.55</v>
      </c>
      <c r="I681">
        <v>30.7</v>
      </c>
      <c r="J681">
        <v>57</v>
      </c>
      <c r="K681">
        <v>211.45</v>
      </c>
      <c r="L681">
        <v>2688000</v>
      </c>
      <c r="M681">
        <v>144000</v>
      </c>
      <c r="N681">
        <v>30.45</v>
      </c>
      <c r="O681">
        <f t="shared" si="10"/>
        <v>0</v>
      </c>
    </row>
    <row r="682" spans="1:15" hidden="1" x14ac:dyDescent="0.3">
      <c r="A682" t="s">
        <v>14</v>
      </c>
      <c r="B682" s="1">
        <v>43711</v>
      </c>
      <c r="C682" s="1">
        <v>43797</v>
      </c>
      <c r="D682">
        <v>31.2</v>
      </c>
      <c r="E682">
        <v>31.2</v>
      </c>
      <c r="F682">
        <v>30.65</v>
      </c>
      <c r="G682">
        <v>30.7</v>
      </c>
      <c r="H682">
        <v>30.75</v>
      </c>
      <c r="I682">
        <v>30.7</v>
      </c>
      <c r="J682">
        <v>6</v>
      </c>
      <c r="K682">
        <v>22.27</v>
      </c>
      <c r="L682">
        <v>84000</v>
      </c>
      <c r="M682">
        <v>72000</v>
      </c>
      <c r="N682">
        <v>30.45</v>
      </c>
      <c r="O682">
        <f t="shared" si="10"/>
        <v>1</v>
      </c>
    </row>
    <row r="683" spans="1:15" x14ac:dyDescent="0.3">
      <c r="A683" t="s">
        <v>14</v>
      </c>
      <c r="B683" s="1">
        <v>43712</v>
      </c>
      <c r="C683" s="1">
        <v>43734</v>
      </c>
      <c r="D683">
        <v>30.3</v>
      </c>
      <c r="E683">
        <v>32.6</v>
      </c>
      <c r="F683">
        <v>30.2</v>
      </c>
      <c r="G683">
        <v>32.35</v>
      </c>
      <c r="H683">
        <v>32.5</v>
      </c>
      <c r="I683">
        <v>32.35</v>
      </c>
      <c r="J683">
        <v>5214</v>
      </c>
      <c r="K683">
        <v>19656.580000000002</v>
      </c>
      <c r="L683">
        <v>85752000</v>
      </c>
      <c r="M683">
        <v>-3432000</v>
      </c>
      <c r="N683">
        <v>32.25</v>
      </c>
      <c r="O683">
        <f t="shared" si="10"/>
        <v>2</v>
      </c>
    </row>
    <row r="684" spans="1:15" hidden="1" x14ac:dyDescent="0.3">
      <c r="A684" t="s">
        <v>14</v>
      </c>
      <c r="B684" s="1">
        <v>43712</v>
      </c>
      <c r="C684" s="1">
        <v>43769</v>
      </c>
      <c r="D684">
        <v>30.55</v>
      </c>
      <c r="E684">
        <v>32.549999999999997</v>
      </c>
      <c r="F684">
        <v>30.45</v>
      </c>
      <c r="G684">
        <v>32.450000000000003</v>
      </c>
      <c r="H684">
        <v>32.549999999999997</v>
      </c>
      <c r="I684">
        <v>32.450000000000003</v>
      </c>
      <c r="J684">
        <v>73</v>
      </c>
      <c r="K684">
        <v>276.38</v>
      </c>
      <c r="L684">
        <v>2760000</v>
      </c>
      <c r="M684">
        <v>72000</v>
      </c>
      <c r="N684">
        <v>32.25</v>
      </c>
      <c r="O684">
        <f t="shared" si="10"/>
        <v>0</v>
      </c>
    </row>
    <row r="685" spans="1:15" hidden="1" x14ac:dyDescent="0.3">
      <c r="A685" t="s">
        <v>14</v>
      </c>
      <c r="B685" s="1">
        <v>43712</v>
      </c>
      <c r="C685" s="1">
        <v>43797</v>
      </c>
      <c r="D685">
        <v>31</v>
      </c>
      <c r="E685">
        <v>31.1</v>
      </c>
      <c r="F685">
        <v>30.7</v>
      </c>
      <c r="G685">
        <v>31.1</v>
      </c>
      <c r="H685">
        <v>31.1</v>
      </c>
      <c r="I685">
        <v>32.75</v>
      </c>
      <c r="J685">
        <v>6</v>
      </c>
      <c r="K685">
        <v>22.3</v>
      </c>
      <c r="L685">
        <v>96000</v>
      </c>
      <c r="M685">
        <v>12000</v>
      </c>
      <c r="N685">
        <v>32.25</v>
      </c>
      <c r="O685">
        <f t="shared" si="10"/>
        <v>1</v>
      </c>
    </row>
    <row r="686" spans="1:15" x14ac:dyDescent="0.3">
      <c r="A686" t="s">
        <v>14</v>
      </c>
      <c r="B686" s="1">
        <v>43713</v>
      </c>
      <c r="C686" s="1">
        <v>43734</v>
      </c>
      <c r="D686">
        <v>32.700000000000003</v>
      </c>
      <c r="E686">
        <v>33.4</v>
      </c>
      <c r="F686">
        <v>32.200000000000003</v>
      </c>
      <c r="G686">
        <v>32.6</v>
      </c>
      <c r="H686">
        <v>32.6</v>
      </c>
      <c r="I686">
        <v>32.6</v>
      </c>
      <c r="J686">
        <v>3778</v>
      </c>
      <c r="K686">
        <v>14850.81</v>
      </c>
      <c r="L686">
        <v>83676000</v>
      </c>
      <c r="M686">
        <v>-2076000</v>
      </c>
      <c r="N686">
        <v>32.450000000000003</v>
      </c>
      <c r="O686">
        <f t="shared" si="10"/>
        <v>2</v>
      </c>
    </row>
    <row r="687" spans="1:15" hidden="1" x14ac:dyDescent="0.3">
      <c r="A687" t="s">
        <v>14</v>
      </c>
      <c r="B687" s="1">
        <v>43713</v>
      </c>
      <c r="C687" s="1">
        <v>43769</v>
      </c>
      <c r="D687">
        <v>33</v>
      </c>
      <c r="E687">
        <v>33.4</v>
      </c>
      <c r="F687">
        <v>32.4</v>
      </c>
      <c r="G687">
        <v>32.75</v>
      </c>
      <c r="H687">
        <v>32.700000000000003</v>
      </c>
      <c r="I687">
        <v>32.75</v>
      </c>
      <c r="J687">
        <v>89</v>
      </c>
      <c r="K687">
        <v>351.27</v>
      </c>
      <c r="L687">
        <v>3012000</v>
      </c>
      <c r="M687">
        <v>252000</v>
      </c>
      <c r="N687">
        <v>32.450000000000003</v>
      </c>
      <c r="O687">
        <f t="shared" si="10"/>
        <v>0</v>
      </c>
    </row>
    <row r="688" spans="1:15" hidden="1" x14ac:dyDescent="0.3">
      <c r="A688" t="s">
        <v>14</v>
      </c>
      <c r="B688" s="1">
        <v>43713</v>
      </c>
      <c r="C688" s="1">
        <v>43797</v>
      </c>
      <c r="D688">
        <v>0</v>
      </c>
      <c r="E688">
        <v>0</v>
      </c>
      <c r="F688">
        <v>0</v>
      </c>
      <c r="G688">
        <v>31.1</v>
      </c>
      <c r="H688">
        <v>31.1</v>
      </c>
      <c r="I688">
        <v>32.950000000000003</v>
      </c>
      <c r="J688">
        <v>0</v>
      </c>
      <c r="K688">
        <v>0</v>
      </c>
      <c r="L688">
        <v>96000</v>
      </c>
      <c r="M688">
        <v>0</v>
      </c>
      <c r="N688">
        <v>32.450000000000003</v>
      </c>
      <c r="O688">
        <f t="shared" si="10"/>
        <v>1</v>
      </c>
    </row>
    <row r="689" spans="1:15" x14ac:dyDescent="0.3">
      <c r="A689" t="s">
        <v>14</v>
      </c>
      <c r="B689" s="1">
        <v>43714</v>
      </c>
      <c r="C689" s="1">
        <v>43734</v>
      </c>
      <c r="D689">
        <v>32.75</v>
      </c>
      <c r="E689">
        <v>33.4</v>
      </c>
      <c r="F689">
        <v>32.1</v>
      </c>
      <c r="G689">
        <v>33.15</v>
      </c>
      <c r="H689">
        <v>33.1</v>
      </c>
      <c r="I689">
        <v>33.15</v>
      </c>
      <c r="J689">
        <v>3324</v>
      </c>
      <c r="K689">
        <v>13064.57</v>
      </c>
      <c r="L689">
        <v>84396000</v>
      </c>
      <c r="M689">
        <v>720000</v>
      </c>
      <c r="N689">
        <v>33</v>
      </c>
      <c r="O689">
        <f t="shared" si="10"/>
        <v>2</v>
      </c>
    </row>
    <row r="690" spans="1:15" hidden="1" x14ac:dyDescent="0.3">
      <c r="A690" t="s">
        <v>14</v>
      </c>
      <c r="B690" s="1">
        <v>43714</v>
      </c>
      <c r="C690" s="1">
        <v>43769</v>
      </c>
      <c r="D690">
        <v>32.6</v>
      </c>
      <c r="E690">
        <v>33.5</v>
      </c>
      <c r="F690">
        <v>32.35</v>
      </c>
      <c r="G690">
        <v>33.35</v>
      </c>
      <c r="H690">
        <v>33.200000000000003</v>
      </c>
      <c r="I690">
        <v>33.35</v>
      </c>
      <c r="J690">
        <v>35</v>
      </c>
      <c r="K690">
        <v>138.91</v>
      </c>
      <c r="L690">
        <v>3036000</v>
      </c>
      <c r="M690">
        <v>24000</v>
      </c>
      <c r="N690">
        <v>33</v>
      </c>
      <c r="O690">
        <f t="shared" si="10"/>
        <v>0</v>
      </c>
    </row>
    <row r="691" spans="1:15" hidden="1" x14ac:dyDescent="0.3">
      <c r="A691" t="s">
        <v>14</v>
      </c>
      <c r="B691" s="1">
        <v>43714</v>
      </c>
      <c r="C691" s="1">
        <v>43797</v>
      </c>
      <c r="D691">
        <v>32.950000000000003</v>
      </c>
      <c r="E691">
        <v>33.549999999999997</v>
      </c>
      <c r="F691">
        <v>32.75</v>
      </c>
      <c r="G691">
        <v>33.5</v>
      </c>
      <c r="H691">
        <v>33.450000000000003</v>
      </c>
      <c r="I691">
        <v>33.5</v>
      </c>
      <c r="J691">
        <v>6</v>
      </c>
      <c r="K691">
        <v>23.83</v>
      </c>
      <c r="L691">
        <v>144000</v>
      </c>
      <c r="M691">
        <v>48000</v>
      </c>
      <c r="N691">
        <v>33</v>
      </c>
      <c r="O691">
        <f t="shared" si="10"/>
        <v>1</v>
      </c>
    </row>
    <row r="692" spans="1:15" x14ac:dyDescent="0.3">
      <c r="A692" t="s">
        <v>14</v>
      </c>
      <c r="B692" s="1">
        <v>43717</v>
      </c>
      <c r="C692" s="1">
        <v>43734</v>
      </c>
      <c r="D692">
        <v>32.700000000000003</v>
      </c>
      <c r="E692">
        <v>33.549999999999997</v>
      </c>
      <c r="F692">
        <v>32.299999999999997</v>
      </c>
      <c r="G692">
        <v>33</v>
      </c>
      <c r="H692">
        <v>32.950000000000003</v>
      </c>
      <c r="I692">
        <v>33</v>
      </c>
      <c r="J692">
        <v>3524</v>
      </c>
      <c r="K692">
        <v>13961.76</v>
      </c>
      <c r="L692">
        <v>83064000</v>
      </c>
      <c r="M692">
        <v>-1332000</v>
      </c>
      <c r="N692">
        <v>32.9</v>
      </c>
      <c r="O692">
        <f t="shared" si="10"/>
        <v>2</v>
      </c>
    </row>
    <row r="693" spans="1:15" hidden="1" x14ac:dyDescent="0.3">
      <c r="A693" t="s">
        <v>14</v>
      </c>
      <c r="B693" s="1">
        <v>43717</v>
      </c>
      <c r="C693" s="1">
        <v>43769</v>
      </c>
      <c r="D693">
        <v>32.799999999999997</v>
      </c>
      <c r="E693">
        <v>33.75</v>
      </c>
      <c r="F693">
        <v>32.6</v>
      </c>
      <c r="G693">
        <v>33.200000000000003</v>
      </c>
      <c r="H693">
        <v>33.200000000000003</v>
      </c>
      <c r="I693">
        <v>33.200000000000003</v>
      </c>
      <c r="J693">
        <v>259</v>
      </c>
      <c r="K693">
        <v>1030.6199999999999</v>
      </c>
      <c r="L693">
        <v>4512000</v>
      </c>
      <c r="M693">
        <v>1476000</v>
      </c>
      <c r="N693">
        <v>32.9</v>
      </c>
      <c r="O693">
        <f t="shared" si="10"/>
        <v>0</v>
      </c>
    </row>
    <row r="694" spans="1:15" hidden="1" x14ac:dyDescent="0.3">
      <c r="A694" t="s">
        <v>14</v>
      </c>
      <c r="B694" s="1">
        <v>43717</v>
      </c>
      <c r="C694" s="1">
        <v>43797</v>
      </c>
      <c r="D694">
        <v>33.299999999999997</v>
      </c>
      <c r="E694">
        <v>33.299999999999997</v>
      </c>
      <c r="F694">
        <v>33.200000000000003</v>
      </c>
      <c r="G694">
        <v>33.25</v>
      </c>
      <c r="H694">
        <v>33.25</v>
      </c>
      <c r="I694">
        <v>33.25</v>
      </c>
      <c r="J694">
        <v>3</v>
      </c>
      <c r="K694">
        <v>11.97</v>
      </c>
      <c r="L694">
        <v>144000</v>
      </c>
      <c r="M694">
        <v>0</v>
      </c>
      <c r="N694">
        <v>32.9</v>
      </c>
      <c r="O694">
        <f t="shared" si="10"/>
        <v>1</v>
      </c>
    </row>
    <row r="695" spans="1:15" x14ac:dyDescent="0.3">
      <c r="A695" t="s">
        <v>14</v>
      </c>
      <c r="B695" s="1">
        <v>43719</v>
      </c>
      <c r="C695" s="1">
        <v>43734</v>
      </c>
      <c r="D695">
        <v>33.049999999999997</v>
      </c>
      <c r="E695">
        <v>34.549999999999997</v>
      </c>
      <c r="F695">
        <v>33</v>
      </c>
      <c r="G695">
        <v>34.15</v>
      </c>
      <c r="H695">
        <v>33.9</v>
      </c>
      <c r="I695">
        <v>34.15</v>
      </c>
      <c r="J695">
        <v>3866</v>
      </c>
      <c r="K695">
        <v>15799.15</v>
      </c>
      <c r="L695">
        <v>83664000</v>
      </c>
      <c r="M695">
        <v>600000</v>
      </c>
      <c r="N695">
        <v>34.1</v>
      </c>
      <c r="O695">
        <f t="shared" si="10"/>
        <v>2</v>
      </c>
    </row>
    <row r="696" spans="1:15" hidden="1" x14ac:dyDescent="0.3">
      <c r="A696" t="s">
        <v>14</v>
      </c>
      <c r="B696" s="1">
        <v>43719</v>
      </c>
      <c r="C696" s="1">
        <v>43769</v>
      </c>
      <c r="D696">
        <v>33.4</v>
      </c>
      <c r="E696">
        <v>34.65</v>
      </c>
      <c r="F696">
        <v>33.4</v>
      </c>
      <c r="G696">
        <v>34.4</v>
      </c>
      <c r="H696">
        <v>34.1</v>
      </c>
      <c r="I696">
        <v>34.4</v>
      </c>
      <c r="J696">
        <v>125</v>
      </c>
      <c r="K696">
        <v>513.64</v>
      </c>
      <c r="L696">
        <v>5196000</v>
      </c>
      <c r="M696">
        <v>684000</v>
      </c>
      <c r="N696">
        <v>34.1</v>
      </c>
      <c r="O696">
        <f t="shared" si="10"/>
        <v>0</v>
      </c>
    </row>
    <row r="697" spans="1:15" hidden="1" x14ac:dyDescent="0.3">
      <c r="A697" t="s">
        <v>14</v>
      </c>
      <c r="B697" s="1">
        <v>43719</v>
      </c>
      <c r="C697" s="1">
        <v>43797</v>
      </c>
      <c r="D697">
        <v>34.200000000000003</v>
      </c>
      <c r="E697">
        <v>34.5</v>
      </c>
      <c r="F697">
        <v>34.1</v>
      </c>
      <c r="G697">
        <v>34.35</v>
      </c>
      <c r="H697">
        <v>34.35</v>
      </c>
      <c r="I697">
        <v>34.35</v>
      </c>
      <c r="J697">
        <v>11</v>
      </c>
      <c r="K697">
        <v>45.28</v>
      </c>
      <c r="L697">
        <v>204000</v>
      </c>
      <c r="M697">
        <v>60000</v>
      </c>
      <c r="N697">
        <v>34.1</v>
      </c>
      <c r="O697">
        <f t="shared" si="10"/>
        <v>1</v>
      </c>
    </row>
    <row r="698" spans="1:15" x14ac:dyDescent="0.3">
      <c r="A698" t="s">
        <v>14</v>
      </c>
      <c r="B698" s="1">
        <v>43720</v>
      </c>
      <c r="C698" s="1">
        <v>43734</v>
      </c>
      <c r="D698">
        <v>34.35</v>
      </c>
      <c r="E698">
        <v>35.15</v>
      </c>
      <c r="F698">
        <v>33.549999999999997</v>
      </c>
      <c r="G698">
        <v>33.75</v>
      </c>
      <c r="H698">
        <v>33.75</v>
      </c>
      <c r="I698">
        <v>33.75</v>
      </c>
      <c r="J698">
        <v>4279</v>
      </c>
      <c r="K698">
        <v>17599.240000000002</v>
      </c>
      <c r="L698">
        <v>79764000</v>
      </c>
      <c r="M698">
        <v>-3900000</v>
      </c>
      <c r="N698">
        <v>33.75</v>
      </c>
      <c r="O698">
        <f t="shared" si="10"/>
        <v>2</v>
      </c>
    </row>
    <row r="699" spans="1:15" hidden="1" x14ac:dyDescent="0.3">
      <c r="A699" t="s">
        <v>14</v>
      </c>
      <c r="B699" s="1">
        <v>43720</v>
      </c>
      <c r="C699" s="1">
        <v>43769</v>
      </c>
      <c r="D699">
        <v>34.85</v>
      </c>
      <c r="E699">
        <v>35.299999999999997</v>
      </c>
      <c r="F699">
        <v>33.75</v>
      </c>
      <c r="G699">
        <v>33.950000000000003</v>
      </c>
      <c r="H699">
        <v>34.049999999999997</v>
      </c>
      <c r="I699">
        <v>33.950000000000003</v>
      </c>
      <c r="J699">
        <v>215</v>
      </c>
      <c r="K699">
        <v>886.81</v>
      </c>
      <c r="L699">
        <v>5772000</v>
      </c>
      <c r="M699">
        <v>576000</v>
      </c>
      <c r="N699">
        <v>33.75</v>
      </c>
      <c r="O699">
        <f t="shared" si="10"/>
        <v>0</v>
      </c>
    </row>
    <row r="700" spans="1:15" hidden="1" x14ac:dyDescent="0.3">
      <c r="A700" t="s">
        <v>14</v>
      </c>
      <c r="B700" s="1">
        <v>43720</v>
      </c>
      <c r="C700" s="1">
        <v>43797</v>
      </c>
      <c r="D700">
        <v>34.75</v>
      </c>
      <c r="E700">
        <v>35.049999999999997</v>
      </c>
      <c r="F700">
        <v>33.9</v>
      </c>
      <c r="G700">
        <v>33.950000000000003</v>
      </c>
      <c r="H700">
        <v>34</v>
      </c>
      <c r="I700">
        <v>33.950000000000003</v>
      </c>
      <c r="J700">
        <v>11</v>
      </c>
      <c r="K700">
        <v>45.63</v>
      </c>
      <c r="L700">
        <v>252000</v>
      </c>
      <c r="M700">
        <v>48000</v>
      </c>
      <c r="N700">
        <v>33.75</v>
      </c>
      <c r="O700">
        <f t="shared" si="10"/>
        <v>1</v>
      </c>
    </row>
    <row r="701" spans="1:15" x14ac:dyDescent="0.3">
      <c r="A701" t="s">
        <v>14</v>
      </c>
      <c r="B701" s="1">
        <v>43721</v>
      </c>
      <c r="C701" s="1">
        <v>43734</v>
      </c>
      <c r="D701">
        <v>33.799999999999997</v>
      </c>
      <c r="E701">
        <v>34.15</v>
      </c>
      <c r="F701">
        <v>32.35</v>
      </c>
      <c r="G701">
        <v>33.950000000000003</v>
      </c>
      <c r="H701">
        <v>33.9</v>
      </c>
      <c r="I701">
        <v>33.950000000000003</v>
      </c>
      <c r="J701">
        <v>4598</v>
      </c>
      <c r="K701">
        <v>18331.12</v>
      </c>
      <c r="L701">
        <v>82788000</v>
      </c>
      <c r="M701">
        <v>3024000</v>
      </c>
      <c r="N701">
        <v>33.799999999999997</v>
      </c>
      <c r="O701">
        <f t="shared" si="10"/>
        <v>2</v>
      </c>
    </row>
    <row r="702" spans="1:15" hidden="1" x14ac:dyDescent="0.3">
      <c r="A702" t="s">
        <v>14</v>
      </c>
      <c r="B702" s="1">
        <v>43721</v>
      </c>
      <c r="C702" s="1">
        <v>43769</v>
      </c>
      <c r="D702">
        <v>33.950000000000003</v>
      </c>
      <c r="E702">
        <v>34.25</v>
      </c>
      <c r="F702">
        <v>32.549999999999997</v>
      </c>
      <c r="G702">
        <v>34.15</v>
      </c>
      <c r="H702">
        <v>34.049999999999997</v>
      </c>
      <c r="I702">
        <v>34.15</v>
      </c>
      <c r="J702">
        <v>199</v>
      </c>
      <c r="K702">
        <v>797.63</v>
      </c>
      <c r="L702">
        <v>6156000</v>
      </c>
      <c r="M702">
        <v>384000</v>
      </c>
      <c r="N702">
        <v>33.799999999999997</v>
      </c>
      <c r="O702">
        <f t="shared" si="10"/>
        <v>0</v>
      </c>
    </row>
    <row r="703" spans="1:15" hidden="1" x14ac:dyDescent="0.3">
      <c r="A703" t="s">
        <v>14</v>
      </c>
      <c r="B703" s="1">
        <v>43721</v>
      </c>
      <c r="C703" s="1">
        <v>43797</v>
      </c>
      <c r="D703">
        <v>34.15</v>
      </c>
      <c r="E703">
        <v>34.25</v>
      </c>
      <c r="F703">
        <v>32.799999999999997</v>
      </c>
      <c r="G703">
        <v>34.25</v>
      </c>
      <c r="H703">
        <v>34.25</v>
      </c>
      <c r="I703">
        <v>34.25</v>
      </c>
      <c r="J703">
        <v>6</v>
      </c>
      <c r="K703">
        <v>24.08</v>
      </c>
      <c r="L703">
        <v>264000</v>
      </c>
      <c r="M703">
        <v>12000</v>
      </c>
      <c r="N703">
        <v>33.799999999999997</v>
      </c>
      <c r="O703">
        <f t="shared" si="10"/>
        <v>1</v>
      </c>
    </row>
    <row r="704" spans="1:15" x14ac:dyDescent="0.3">
      <c r="A704" t="s">
        <v>14</v>
      </c>
      <c r="B704" s="1">
        <v>43724</v>
      </c>
      <c r="C704" s="1">
        <v>43734</v>
      </c>
      <c r="D704">
        <v>33.549999999999997</v>
      </c>
      <c r="E704">
        <v>33.9</v>
      </c>
      <c r="F704">
        <v>33.1</v>
      </c>
      <c r="G704">
        <v>33.35</v>
      </c>
      <c r="H704">
        <v>33.35</v>
      </c>
      <c r="I704">
        <v>33.35</v>
      </c>
      <c r="J704">
        <v>3179</v>
      </c>
      <c r="K704">
        <v>12758.13</v>
      </c>
      <c r="L704">
        <v>82164000</v>
      </c>
      <c r="M704">
        <v>-624000</v>
      </c>
      <c r="N704">
        <v>33.35</v>
      </c>
      <c r="O704">
        <f t="shared" si="10"/>
        <v>2</v>
      </c>
    </row>
    <row r="705" spans="1:15" hidden="1" x14ac:dyDescent="0.3">
      <c r="A705" t="s">
        <v>14</v>
      </c>
      <c r="B705" s="1">
        <v>43724</v>
      </c>
      <c r="C705" s="1">
        <v>43769</v>
      </c>
      <c r="D705">
        <v>33.950000000000003</v>
      </c>
      <c r="E705">
        <v>34.049999999999997</v>
      </c>
      <c r="F705">
        <v>33.299999999999997</v>
      </c>
      <c r="G705">
        <v>33.549999999999997</v>
      </c>
      <c r="H705">
        <v>33.549999999999997</v>
      </c>
      <c r="I705">
        <v>33.549999999999997</v>
      </c>
      <c r="J705">
        <v>211</v>
      </c>
      <c r="K705">
        <v>850.9</v>
      </c>
      <c r="L705">
        <v>7212000</v>
      </c>
      <c r="M705">
        <v>1056000</v>
      </c>
      <c r="N705">
        <v>33.35</v>
      </c>
      <c r="O705">
        <f t="shared" si="10"/>
        <v>0</v>
      </c>
    </row>
    <row r="706" spans="1:15" hidden="1" x14ac:dyDescent="0.3">
      <c r="A706" t="s">
        <v>14</v>
      </c>
      <c r="B706" s="1">
        <v>43724</v>
      </c>
      <c r="C706" s="1">
        <v>43797</v>
      </c>
      <c r="D706">
        <v>33.799999999999997</v>
      </c>
      <c r="E706">
        <v>33.799999999999997</v>
      </c>
      <c r="F706">
        <v>33.65</v>
      </c>
      <c r="G706">
        <v>33.75</v>
      </c>
      <c r="H706">
        <v>33.75</v>
      </c>
      <c r="I706">
        <v>33.75</v>
      </c>
      <c r="J706">
        <v>12</v>
      </c>
      <c r="K706">
        <v>48.53</v>
      </c>
      <c r="L706">
        <v>324000</v>
      </c>
      <c r="M706">
        <v>60000</v>
      </c>
      <c r="N706">
        <v>33.35</v>
      </c>
      <c r="O706">
        <f t="shared" si="10"/>
        <v>1</v>
      </c>
    </row>
    <row r="707" spans="1:15" x14ac:dyDescent="0.3">
      <c r="A707" t="s">
        <v>14</v>
      </c>
      <c r="B707" s="1">
        <v>43725</v>
      </c>
      <c r="C707" s="1">
        <v>43734</v>
      </c>
      <c r="D707">
        <v>34.549999999999997</v>
      </c>
      <c r="E707">
        <v>36.35</v>
      </c>
      <c r="F707">
        <v>33.200000000000003</v>
      </c>
      <c r="G707">
        <v>33.35</v>
      </c>
      <c r="H707">
        <v>33.200000000000003</v>
      </c>
      <c r="I707">
        <v>33.35</v>
      </c>
      <c r="J707">
        <v>13124</v>
      </c>
      <c r="K707">
        <v>54959.21</v>
      </c>
      <c r="L707">
        <v>80568000</v>
      </c>
      <c r="M707">
        <v>-1596000</v>
      </c>
      <c r="N707">
        <v>33.4</v>
      </c>
      <c r="O707">
        <f t="shared" ref="O707:O736" si="11">MOD(ROW(),3)</f>
        <v>2</v>
      </c>
    </row>
    <row r="708" spans="1:15" hidden="1" x14ac:dyDescent="0.3">
      <c r="A708" t="s">
        <v>14</v>
      </c>
      <c r="B708" s="1">
        <v>43725</v>
      </c>
      <c r="C708" s="1">
        <v>43769</v>
      </c>
      <c r="D708">
        <v>34.75</v>
      </c>
      <c r="E708">
        <v>36.5</v>
      </c>
      <c r="F708">
        <v>33.299999999999997</v>
      </c>
      <c r="G708">
        <v>33.5</v>
      </c>
      <c r="H708">
        <v>33.450000000000003</v>
      </c>
      <c r="I708">
        <v>33.5</v>
      </c>
      <c r="J708">
        <v>1117</v>
      </c>
      <c r="K708">
        <v>4695.4399999999996</v>
      </c>
      <c r="L708">
        <v>12096000</v>
      </c>
      <c r="M708">
        <v>4884000</v>
      </c>
      <c r="N708">
        <v>33.4</v>
      </c>
      <c r="O708">
        <f t="shared" si="11"/>
        <v>0</v>
      </c>
    </row>
    <row r="709" spans="1:15" hidden="1" x14ac:dyDescent="0.3">
      <c r="A709" t="s">
        <v>14</v>
      </c>
      <c r="B709" s="1">
        <v>43725</v>
      </c>
      <c r="C709" s="1">
        <v>43797</v>
      </c>
      <c r="D709">
        <v>34.950000000000003</v>
      </c>
      <c r="E709">
        <v>36.549999999999997</v>
      </c>
      <c r="F709">
        <v>33.700000000000003</v>
      </c>
      <c r="G709">
        <v>33.75</v>
      </c>
      <c r="H709">
        <v>33.700000000000003</v>
      </c>
      <c r="I709">
        <v>33.75</v>
      </c>
      <c r="J709">
        <v>42</v>
      </c>
      <c r="K709">
        <v>176.77</v>
      </c>
      <c r="L709">
        <v>456000</v>
      </c>
      <c r="M709">
        <v>132000</v>
      </c>
      <c r="N709">
        <v>33.4</v>
      </c>
      <c r="O709">
        <f t="shared" si="11"/>
        <v>1</v>
      </c>
    </row>
    <row r="710" spans="1:15" x14ac:dyDescent="0.3">
      <c r="A710" t="s">
        <v>14</v>
      </c>
      <c r="B710" s="1">
        <v>43726</v>
      </c>
      <c r="C710" s="1">
        <v>43734</v>
      </c>
      <c r="D710">
        <v>33.799999999999997</v>
      </c>
      <c r="E710">
        <v>34.15</v>
      </c>
      <c r="F710">
        <v>32.75</v>
      </c>
      <c r="G710">
        <v>33.4</v>
      </c>
      <c r="H710">
        <v>33.4</v>
      </c>
      <c r="I710">
        <v>33.4</v>
      </c>
      <c r="J710">
        <v>5773</v>
      </c>
      <c r="K710">
        <v>23257.26</v>
      </c>
      <c r="L710">
        <v>83400000</v>
      </c>
      <c r="M710">
        <v>2832000</v>
      </c>
      <c r="N710">
        <v>33.4</v>
      </c>
      <c r="O710">
        <f t="shared" si="11"/>
        <v>2</v>
      </c>
    </row>
    <row r="711" spans="1:15" hidden="1" x14ac:dyDescent="0.3">
      <c r="A711" t="s">
        <v>14</v>
      </c>
      <c r="B711" s="1">
        <v>43726</v>
      </c>
      <c r="C711" s="1">
        <v>43769</v>
      </c>
      <c r="D711">
        <v>34</v>
      </c>
      <c r="E711">
        <v>34.25</v>
      </c>
      <c r="F711">
        <v>33</v>
      </c>
      <c r="G711">
        <v>33.6</v>
      </c>
      <c r="H711">
        <v>33.6</v>
      </c>
      <c r="I711">
        <v>33.6</v>
      </c>
      <c r="J711">
        <v>490</v>
      </c>
      <c r="K711">
        <v>1981.19</v>
      </c>
      <c r="L711">
        <v>14652000</v>
      </c>
      <c r="M711">
        <v>2556000</v>
      </c>
      <c r="N711">
        <v>33.4</v>
      </c>
      <c r="O711">
        <f t="shared" si="11"/>
        <v>0</v>
      </c>
    </row>
    <row r="712" spans="1:15" hidden="1" x14ac:dyDescent="0.3">
      <c r="A712" t="s">
        <v>14</v>
      </c>
      <c r="B712" s="1">
        <v>43726</v>
      </c>
      <c r="C712" s="1">
        <v>43797</v>
      </c>
      <c r="D712">
        <v>34.1</v>
      </c>
      <c r="E712">
        <v>34.15</v>
      </c>
      <c r="F712">
        <v>33.950000000000003</v>
      </c>
      <c r="G712">
        <v>34.15</v>
      </c>
      <c r="H712">
        <v>34.15</v>
      </c>
      <c r="I712">
        <v>33.799999999999997</v>
      </c>
      <c r="J712">
        <v>8</v>
      </c>
      <c r="K712">
        <v>32.72</v>
      </c>
      <c r="L712">
        <v>504000</v>
      </c>
      <c r="M712">
        <v>48000</v>
      </c>
      <c r="N712">
        <v>33.4</v>
      </c>
      <c r="O712">
        <f t="shared" si="11"/>
        <v>1</v>
      </c>
    </row>
    <row r="713" spans="1:15" x14ac:dyDescent="0.3">
      <c r="A713" t="s">
        <v>14</v>
      </c>
      <c r="B713" s="1">
        <v>43727</v>
      </c>
      <c r="C713" s="1">
        <v>43734</v>
      </c>
      <c r="D713">
        <v>33.35</v>
      </c>
      <c r="E713">
        <v>33.35</v>
      </c>
      <c r="F713">
        <v>31.45</v>
      </c>
      <c r="G713">
        <v>31.9</v>
      </c>
      <c r="H713">
        <v>31.95</v>
      </c>
      <c r="I713">
        <v>31.9</v>
      </c>
      <c r="J713">
        <v>5745</v>
      </c>
      <c r="K713">
        <v>22187</v>
      </c>
      <c r="L713">
        <v>83340000</v>
      </c>
      <c r="M713">
        <v>-60000</v>
      </c>
      <c r="N713">
        <v>31.85</v>
      </c>
      <c r="O713">
        <f t="shared" si="11"/>
        <v>2</v>
      </c>
    </row>
    <row r="714" spans="1:15" hidden="1" x14ac:dyDescent="0.3">
      <c r="A714" t="s">
        <v>14</v>
      </c>
      <c r="B714" s="1">
        <v>43727</v>
      </c>
      <c r="C714" s="1">
        <v>43769</v>
      </c>
      <c r="D714">
        <v>33.5</v>
      </c>
      <c r="E714">
        <v>33.5</v>
      </c>
      <c r="F714">
        <v>31.65</v>
      </c>
      <c r="G714">
        <v>32.1</v>
      </c>
      <c r="H714">
        <v>32.15</v>
      </c>
      <c r="I714">
        <v>32.1</v>
      </c>
      <c r="J714">
        <v>1589</v>
      </c>
      <c r="K714">
        <v>6185.89</v>
      </c>
      <c r="L714">
        <v>20316000</v>
      </c>
      <c r="M714">
        <v>5664000</v>
      </c>
      <c r="N714">
        <v>31.85</v>
      </c>
      <c r="O714">
        <f t="shared" si="11"/>
        <v>0</v>
      </c>
    </row>
    <row r="715" spans="1:15" hidden="1" x14ac:dyDescent="0.3">
      <c r="A715" t="s">
        <v>14</v>
      </c>
      <c r="B715" s="1">
        <v>43727</v>
      </c>
      <c r="C715" s="1">
        <v>43797</v>
      </c>
      <c r="D715">
        <v>32.6</v>
      </c>
      <c r="E715">
        <v>32.6</v>
      </c>
      <c r="F715">
        <v>31.9</v>
      </c>
      <c r="G715">
        <v>32.25</v>
      </c>
      <c r="H715">
        <v>32.25</v>
      </c>
      <c r="I715">
        <v>32.25</v>
      </c>
      <c r="J715">
        <v>29</v>
      </c>
      <c r="K715">
        <v>112.45</v>
      </c>
      <c r="L715">
        <v>684000</v>
      </c>
      <c r="M715">
        <v>180000</v>
      </c>
      <c r="N715">
        <v>31.85</v>
      </c>
      <c r="O715">
        <f t="shared" si="11"/>
        <v>1</v>
      </c>
    </row>
    <row r="716" spans="1:15" x14ac:dyDescent="0.3">
      <c r="A716" t="s">
        <v>14</v>
      </c>
      <c r="B716" s="1">
        <v>43728</v>
      </c>
      <c r="C716" s="1">
        <v>43734</v>
      </c>
      <c r="D716">
        <v>32.049999999999997</v>
      </c>
      <c r="E716">
        <v>34.85</v>
      </c>
      <c r="F716">
        <v>31.45</v>
      </c>
      <c r="G716">
        <v>34.5</v>
      </c>
      <c r="H716">
        <v>34.700000000000003</v>
      </c>
      <c r="I716">
        <v>34.5</v>
      </c>
      <c r="J716">
        <v>9067</v>
      </c>
      <c r="K716">
        <v>36489.17</v>
      </c>
      <c r="L716">
        <v>76572000</v>
      </c>
      <c r="M716">
        <v>-6768000</v>
      </c>
      <c r="N716">
        <v>34.4</v>
      </c>
      <c r="O716">
        <f t="shared" si="11"/>
        <v>2</v>
      </c>
    </row>
    <row r="717" spans="1:15" hidden="1" x14ac:dyDescent="0.3">
      <c r="A717" t="s">
        <v>14</v>
      </c>
      <c r="B717" s="1">
        <v>43728</v>
      </c>
      <c r="C717" s="1">
        <v>43769</v>
      </c>
      <c r="D717">
        <v>32.299999999999997</v>
      </c>
      <c r="E717">
        <v>35</v>
      </c>
      <c r="F717">
        <v>31.65</v>
      </c>
      <c r="G717">
        <v>34.75</v>
      </c>
      <c r="H717">
        <v>34.85</v>
      </c>
      <c r="I717">
        <v>34.75</v>
      </c>
      <c r="J717">
        <v>1945</v>
      </c>
      <c r="K717">
        <v>7908.73</v>
      </c>
      <c r="L717">
        <v>22368000</v>
      </c>
      <c r="M717">
        <v>2052000</v>
      </c>
      <c r="N717">
        <v>34.4</v>
      </c>
      <c r="O717">
        <f t="shared" si="11"/>
        <v>0</v>
      </c>
    </row>
    <row r="718" spans="1:15" hidden="1" x14ac:dyDescent="0.3">
      <c r="A718" t="s">
        <v>14</v>
      </c>
      <c r="B718" s="1">
        <v>43728</v>
      </c>
      <c r="C718" s="1">
        <v>43797</v>
      </c>
      <c r="D718">
        <v>32.15</v>
      </c>
      <c r="E718">
        <v>35</v>
      </c>
      <c r="F718">
        <v>32.15</v>
      </c>
      <c r="G718">
        <v>34.700000000000003</v>
      </c>
      <c r="H718">
        <v>34.85</v>
      </c>
      <c r="I718">
        <v>34.700000000000003</v>
      </c>
      <c r="J718">
        <v>33</v>
      </c>
      <c r="K718">
        <v>134.41999999999999</v>
      </c>
      <c r="L718">
        <v>624000</v>
      </c>
      <c r="M718">
        <v>-60000</v>
      </c>
      <c r="N718">
        <v>34.4</v>
      </c>
      <c r="O718">
        <f t="shared" si="11"/>
        <v>1</v>
      </c>
    </row>
    <row r="719" spans="1:15" x14ac:dyDescent="0.3">
      <c r="A719" t="s">
        <v>14</v>
      </c>
      <c r="B719" s="1">
        <v>43731</v>
      </c>
      <c r="C719" s="1">
        <v>43734</v>
      </c>
      <c r="D719">
        <v>36</v>
      </c>
      <c r="E719">
        <v>36.1</v>
      </c>
      <c r="F719">
        <v>34.15</v>
      </c>
      <c r="G719">
        <v>34.950000000000003</v>
      </c>
      <c r="H719">
        <v>34.950000000000003</v>
      </c>
      <c r="I719">
        <v>34.950000000000003</v>
      </c>
      <c r="J719">
        <v>6317</v>
      </c>
      <c r="K719">
        <v>26489.56</v>
      </c>
      <c r="L719">
        <v>64296000</v>
      </c>
      <c r="M719">
        <v>-12276000</v>
      </c>
      <c r="N719">
        <v>34.9</v>
      </c>
      <c r="O719">
        <f t="shared" si="11"/>
        <v>2</v>
      </c>
    </row>
    <row r="720" spans="1:15" hidden="1" x14ac:dyDescent="0.3">
      <c r="A720" t="s">
        <v>14</v>
      </c>
      <c r="B720" s="1">
        <v>43731</v>
      </c>
      <c r="C720" s="1">
        <v>43769</v>
      </c>
      <c r="D720">
        <v>36.549999999999997</v>
      </c>
      <c r="E720">
        <v>36.549999999999997</v>
      </c>
      <c r="F720">
        <v>34.35</v>
      </c>
      <c r="G720">
        <v>35.1</v>
      </c>
      <c r="H720">
        <v>35.15</v>
      </c>
      <c r="I720">
        <v>35.1</v>
      </c>
      <c r="J720">
        <v>3264</v>
      </c>
      <c r="K720">
        <v>13750.07</v>
      </c>
      <c r="L720">
        <v>29916000</v>
      </c>
      <c r="M720">
        <v>7548000</v>
      </c>
      <c r="N720">
        <v>34.9</v>
      </c>
      <c r="O720">
        <f t="shared" si="11"/>
        <v>0</v>
      </c>
    </row>
    <row r="721" spans="1:15" hidden="1" x14ac:dyDescent="0.3">
      <c r="A721" t="s">
        <v>14</v>
      </c>
      <c r="B721" s="1">
        <v>43731</v>
      </c>
      <c r="C721" s="1">
        <v>43797</v>
      </c>
      <c r="D721">
        <v>36.6</v>
      </c>
      <c r="E721">
        <v>36.6</v>
      </c>
      <c r="F721">
        <v>34.799999999999997</v>
      </c>
      <c r="G721">
        <v>35.25</v>
      </c>
      <c r="H721">
        <v>35.25</v>
      </c>
      <c r="I721">
        <v>35.299999999999997</v>
      </c>
      <c r="J721">
        <v>35</v>
      </c>
      <c r="K721">
        <v>148.28</v>
      </c>
      <c r="L721">
        <v>720000</v>
      </c>
      <c r="M721">
        <v>96000</v>
      </c>
      <c r="N721">
        <v>34.9</v>
      </c>
      <c r="O721">
        <f t="shared" si="11"/>
        <v>1</v>
      </c>
    </row>
    <row r="722" spans="1:15" x14ac:dyDescent="0.3">
      <c r="A722" t="s">
        <v>14</v>
      </c>
      <c r="B722" s="1">
        <v>43732</v>
      </c>
      <c r="C722" s="1">
        <v>43734</v>
      </c>
      <c r="D722">
        <v>34.6</v>
      </c>
      <c r="E722">
        <v>34.9</v>
      </c>
      <c r="F722">
        <v>34.15</v>
      </c>
      <c r="G722">
        <v>34.4</v>
      </c>
      <c r="H722">
        <v>34.25</v>
      </c>
      <c r="I722">
        <v>34.4</v>
      </c>
      <c r="J722">
        <v>4800</v>
      </c>
      <c r="K722">
        <v>19821.09</v>
      </c>
      <c r="L722">
        <v>48216000</v>
      </c>
      <c r="M722">
        <v>-16080000</v>
      </c>
      <c r="N722">
        <v>34.35</v>
      </c>
      <c r="O722">
        <f t="shared" si="11"/>
        <v>2</v>
      </c>
    </row>
    <row r="723" spans="1:15" hidden="1" x14ac:dyDescent="0.3">
      <c r="A723" t="s">
        <v>14</v>
      </c>
      <c r="B723" s="1">
        <v>43732</v>
      </c>
      <c r="C723" s="1">
        <v>43769</v>
      </c>
      <c r="D723">
        <v>34.85</v>
      </c>
      <c r="E723">
        <v>35.15</v>
      </c>
      <c r="F723">
        <v>34.25</v>
      </c>
      <c r="G723">
        <v>34.549999999999997</v>
      </c>
      <c r="H723">
        <v>34.4</v>
      </c>
      <c r="I723">
        <v>34.549999999999997</v>
      </c>
      <c r="J723">
        <v>3239</v>
      </c>
      <c r="K723">
        <v>13438.04</v>
      </c>
      <c r="L723">
        <v>44052000</v>
      </c>
      <c r="M723">
        <v>14136000</v>
      </c>
      <c r="N723">
        <v>34.35</v>
      </c>
      <c r="O723">
        <f t="shared" si="11"/>
        <v>0</v>
      </c>
    </row>
    <row r="724" spans="1:15" hidden="1" x14ac:dyDescent="0.3">
      <c r="A724" t="s">
        <v>14</v>
      </c>
      <c r="B724" s="1">
        <v>43732</v>
      </c>
      <c r="C724" s="1">
        <v>43797</v>
      </c>
      <c r="D724">
        <v>34.950000000000003</v>
      </c>
      <c r="E724">
        <v>35</v>
      </c>
      <c r="F724">
        <v>34.5</v>
      </c>
      <c r="G724">
        <v>34.75</v>
      </c>
      <c r="H724">
        <v>34.65</v>
      </c>
      <c r="I724">
        <v>34.75</v>
      </c>
      <c r="J724">
        <v>29</v>
      </c>
      <c r="K724">
        <v>120.8</v>
      </c>
      <c r="L724">
        <v>936000</v>
      </c>
      <c r="M724">
        <v>216000</v>
      </c>
      <c r="N724">
        <v>34.35</v>
      </c>
      <c r="O724">
        <f t="shared" si="11"/>
        <v>1</v>
      </c>
    </row>
    <row r="725" spans="1:15" x14ac:dyDescent="0.3">
      <c r="A725" t="s">
        <v>14</v>
      </c>
      <c r="B725" s="1">
        <v>43733</v>
      </c>
      <c r="C725" s="1">
        <v>43734</v>
      </c>
      <c r="D725">
        <v>33.9</v>
      </c>
      <c r="E725">
        <v>33.950000000000003</v>
      </c>
      <c r="F725">
        <v>32.549999999999997</v>
      </c>
      <c r="G725">
        <v>32.85</v>
      </c>
      <c r="H725">
        <v>32.65</v>
      </c>
      <c r="I725">
        <v>32.85</v>
      </c>
      <c r="J725">
        <v>4421</v>
      </c>
      <c r="K725">
        <v>17561.72</v>
      </c>
      <c r="L725">
        <v>30360000</v>
      </c>
      <c r="M725">
        <v>-17856000</v>
      </c>
      <c r="N725">
        <v>32.85</v>
      </c>
      <c r="O725">
        <f t="shared" si="11"/>
        <v>2</v>
      </c>
    </row>
    <row r="726" spans="1:15" hidden="1" x14ac:dyDescent="0.3">
      <c r="A726" t="s">
        <v>14</v>
      </c>
      <c r="B726" s="1">
        <v>43733</v>
      </c>
      <c r="C726" s="1">
        <v>43769</v>
      </c>
      <c r="D726">
        <v>34.15</v>
      </c>
      <c r="E726">
        <v>34.15</v>
      </c>
      <c r="F726">
        <v>32.700000000000003</v>
      </c>
      <c r="G726">
        <v>33.049999999999997</v>
      </c>
      <c r="H726">
        <v>32.9</v>
      </c>
      <c r="I726">
        <v>33.049999999999997</v>
      </c>
      <c r="J726">
        <v>3695</v>
      </c>
      <c r="K726">
        <v>14757.44</v>
      </c>
      <c r="L726">
        <v>60396000</v>
      </c>
      <c r="M726">
        <v>16344000</v>
      </c>
      <c r="N726">
        <v>32.85</v>
      </c>
      <c r="O726">
        <f t="shared" si="11"/>
        <v>0</v>
      </c>
    </row>
    <row r="727" spans="1:15" hidden="1" x14ac:dyDescent="0.3">
      <c r="A727" t="s">
        <v>14</v>
      </c>
      <c r="B727" s="1">
        <v>43733</v>
      </c>
      <c r="C727" s="1">
        <v>43797</v>
      </c>
      <c r="D727">
        <v>34.200000000000003</v>
      </c>
      <c r="E727">
        <v>34.200000000000003</v>
      </c>
      <c r="F727">
        <v>32.85</v>
      </c>
      <c r="G727">
        <v>33.4</v>
      </c>
      <c r="H727">
        <v>33.299999999999997</v>
      </c>
      <c r="I727">
        <v>33.4</v>
      </c>
      <c r="J727">
        <v>32</v>
      </c>
      <c r="K727">
        <v>128.76</v>
      </c>
      <c r="L727">
        <v>1092000</v>
      </c>
      <c r="M727">
        <v>156000</v>
      </c>
      <c r="N727">
        <v>32.85</v>
      </c>
      <c r="O727">
        <f t="shared" si="11"/>
        <v>1</v>
      </c>
    </row>
    <row r="728" spans="1:15" x14ac:dyDescent="0.3">
      <c r="A728" t="s">
        <v>14</v>
      </c>
      <c r="B728" s="1">
        <v>43734</v>
      </c>
      <c r="C728" s="1">
        <v>43734</v>
      </c>
      <c r="D728">
        <v>33.15</v>
      </c>
      <c r="E728">
        <v>34.6</v>
      </c>
      <c r="F728">
        <v>32.799999999999997</v>
      </c>
      <c r="G728">
        <v>34.4</v>
      </c>
      <c r="H728">
        <v>34.4</v>
      </c>
      <c r="I728">
        <v>34.25</v>
      </c>
      <c r="J728">
        <v>5039</v>
      </c>
      <c r="K728">
        <v>20466.53</v>
      </c>
      <c r="L728">
        <v>1800000</v>
      </c>
      <c r="M728">
        <v>-28560000</v>
      </c>
      <c r="N728">
        <v>34.25</v>
      </c>
      <c r="O728">
        <f t="shared" si="11"/>
        <v>2</v>
      </c>
    </row>
    <row r="729" spans="1:15" hidden="1" x14ac:dyDescent="0.3">
      <c r="A729" t="s">
        <v>14</v>
      </c>
      <c r="B729" s="1">
        <v>43734</v>
      </c>
      <c r="C729" s="1">
        <v>43769</v>
      </c>
      <c r="D729">
        <v>33.4</v>
      </c>
      <c r="E729">
        <v>34.799999999999997</v>
      </c>
      <c r="F729">
        <v>33.049999999999997</v>
      </c>
      <c r="G729">
        <v>34.6</v>
      </c>
      <c r="H729">
        <v>34.65</v>
      </c>
      <c r="I729">
        <v>34.6</v>
      </c>
      <c r="J729">
        <v>8087</v>
      </c>
      <c r="K729">
        <v>33118.83</v>
      </c>
      <c r="L729">
        <v>76332000</v>
      </c>
      <c r="M729">
        <v>15936000</v>
      </c>
      <c r="N729">
        <v>34.25</v>
      </c>
      <c r="O729">
        <f t="shared" si="11"/>
        <v>0</v>
      </c>
    </row>
    <row r="730" spans="1:15" hidden="1" x14ac:dyDescent="0.3">
      <c r="A730" t="s">
        <v>14</v>
      </c>
      <c r="B730" s="1">
        <v>43734</v>
      </c>
      <c r="C730" s="1">
        <v>43797</v>
      </c>
      <c r="D730">
        <v>33.65</v>
      </c>
      <c r="E730">
        <v>34.85</v>
      </c>
      <c r="F730">
        <v>33.65</v>
      </c>
      <c r="G730">
        <v>34.75</v>
      </c>
      <c r="H730">
        <v>34.75</v>
      </c>
      <c r="I730">
        <v>34.75</v>
      </c>
      <c r="J730">
        <v>50</v>
      </c>
      <c r="K730">
        <v>205.7</v>
      </c>
      <c r="L730">
        <v>1368000</v>
      </c>
      <c r="M730">
        <v>276000</v>
      </c>
      <c r="N730">
        <v>34.25</v>
      </c>
      <c r="O730">
        <f t="shared" si="11"/>
        <v>1</v>
      </c>
    </row>
    <row r="731" spans="1:15" x14ac:dyDescent="0.3">
      <c r="A731" t="s">
        <v>14</v>
      </c>
      <c r="B731" s="1">
        <v>43735</v>
      </c>
      <c r="C731" s="1">
        <v>43769</v>
      </c>
      <c r="D731">
        <v>34.200000000000003</v>
      </c>
      <c r="E731">
        <v>34.5</v>
      </c>
      <c r="F731">
        <v>32.799999999999997</v>
      </c>
      <c r="G731">
        <v>33.200000000000003</v>
      </c>
      <c r="H731">
        <v>33.15</v>
      </c>
      <c r="I731">
        <v>33.200000000000003</v>
      </c>
      <c r="J731">
        <v>4163</v>
      </c>
      <c r="K731">
        <v>16741.03</v>
      </c>
      <c r="L731">
        <v>77160000</v>
      </c>
      <c r="M731">
        <v>828000</v>
      </c>
      <c r="N731">
        <v>33.049999999999997</v>
      </c>
      <c r="O731">
        <f t="shared" si="11"/>
        <v>2</v>
      </c>
    </row>
    <row r="732" spans="1:15" hidden="1" x14ac:dyDescent="0.3">
      <c r="A732" t="s">
        <v>14</v>
      </c>
      <c r="B732" s="1">
        <v>43735</v>
      </c>
      <c r="C732" s="1">
        <v>43797</v>
      </c>
      <c r="D732">
        <v>34.35</v>
      </c>
      <c r="E732">
        <v>34.549999999999997</v>
      </c>
      <c r="F732">
        <v>33</v>
      </c>
      <c r="G732">
        <v>33.4</v>
      </c>
      <c r="H732">
        <v>33.35</v>
      </c>
      <c r="I732">
        <v>33.4</v>
      </c>
      <c r="J732">
        <v>72</v>
      </c>
      <c r="K732">
        <v>290.5</v>
      </c>
      <c r="L732">
        <v>1560000</v>
      </c>
      <c r="M732">
        <v>192000</v>
      </c>
      <c r="N732">
        <v>33.049999999999997</v>
      </c>
      <c r="O732">
        <f t="shared" si="11"/>
        <v>0</v>
      </c>
    </row>
    <row r="733" spans="1:15" hidden="1" x14ac:dyDescent="0.3">
      <c r="A733" t="s">
        <v>14</v>
      </c>
      <c r="B733" s="1">
        <v>43735</v>
      </c>
      <c r="C733" s="1">
        <v>43825</v>
      </c>
      <c r="D733">
        <v>33.4</v>
      </c>
      <c r="E733">
        <v>33.4</v>
      </c>
      <c r="F733">
        <v>33.4</v>
      </c>
      <c r="G733">
        <v>33.4</v>
      </c>
      <c r="H733">
        <v>33.4</v>
      </c>
      <c r="I733">
        <v>33.6</v>
      </c>
      <c r="J733">
        <v>1</v>
      </c>
      <c r="K733">
        <v>4.01</v>
      </c>
      <c r="L733">
        <v>12000</v>
      </c>
      <c r="M733">
        <v>12000</v>
      </c>
      <c r="N733">
        <v>33.049999999999997</v>
      </c>
      <c r="O733">
        <f t="shared" si="11"/>
        <v>1</v>
      </c>
    </row>
    <row r="734" spans="1:15" x14ac:dyDescent="0.3">
      <c r="A734" t="s">
        <v>14</v>
      </c>
      <c r="B734" s="1">
        <v>43738</v>
      </c>
      <c r="C734" s="1">
        <v>43769</v>
      </c>
      <c r="D734">
        <v>32.6</v>
      </c>
      <c r="E734">
        <v>33.799999999999997</v>
      </c>
      <c r="F734">
        <v>31.75</v>
      </c>
      <c r="G734">
        <v>33.549999999999997</v>
      </c>
      <c r="H734">
        <v>33.450000000000003</v>
      </c>
      <c r="I734">
        <v>33.549999999999997</v>
      </c>
      <c r="J734">
        <v>5129</v>
      </c>
      <c r="K734">
        <v>20002.54</v>
      </c>
      <c r="L734">
        <v>77172000</v>
      </c>
      <c r="M734">
        <v>12000</v>
      </c>
      <c r="N734">
        <v>33.450000000000003</v>
      </c>
      <c r="O734">
        <f t="shared" si="11"/>
        <v>2</v>
      </c>
    </row>
    <row r="735" spans="1:15" hidden="1" x14ac:dyDescent="0.3">
      <c r="A735" t="s">
        <v>14</v>
      </c>
      <c r="B735" s="1">
        <v>43738</v>
      </c>
      <c r="C735" s="1">
        <v>43797</v>
      </c>
      <c r="D735">
        <v>32.85</v>
      </c>
      <c r="E735">
        <v>33.85</v>
      </c>
      <c r="F735">
        <v>31.95</v>
      </c>
      <c r="G735">
        <v>33.65</v>
      </c>
      <c r="H735">
        <v>33.549999999999997</v>
      </c>
      <c r="I735">
        <v>33.65</v>
      </c>
      <c r="J735">
        <v>74</v>
      </c>
      <c r="K735">
        <v>288.14</v>
      </c>
      <c r="L735">
        <v>1896000</v>
      </c>
      <c r="M735">
        <v>336000</v>
      </c>
      <c r="N735">
        <v>33.450000000000003</v>
      </c>
      <c r="O735">
        <f t="shared" si="11"/>
        <v>0</v>
      </c>
    </row>
    <row r="736" spans="1:15" hidden="1" x14ac:dyDescent="0.3">
      <c r="A736" t="s">
        <v>14</v>
      </c>
      <c r="B736" s="1">
        <v>43738</v>
      </c>
      <c r="C736" s="1">
        <v>43825</v>
      </c>
      <c r="D736">
        <v>32.25</v>
      </c>
      <c r="E736">
        <v>32.35</v>
      </c>
      <c r="F736">
        <v>32.25</v>
      </c>
      <c r="G736">
        <v>32.35</v>
      </c>
      <c r="H736">
        <v>32.35</v>
      </c>
      <c r="I736">
        <v>33.950000000000003</v>
      </c>
      <c r="J736">
        <v>4</v>
      </c>
      <c r="K736">
        <v>15.5</v>
      </c>
      <c r="L736">
        <v>36000</v>
      </c>
      <c r="M736">
        <v>24000</v>
      </c>
      <c r="N736">
        <v>33.450000000000003</v>
      </c>
      <c r="O736">
        <f t="shared" si="11"/>
        <v>1</v>
      </c>
    </row>
  </sheetData>
  <autoFilter ref="O2:O736" xr:uid="{9999FC4E-7D48-4B81-8D13-E1F791974215}">
    <filterColumn colId="0">
      <filters>
        <filter val="2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E29C-59B7-48B9-9A44-BC4381B303C7}">
  <dimension ref="A1:S18"/>
  <sheetViews>
    <sheetView topLeftCell="A15" workbookViewId="0">
      <selection activeCell="W16" sqref="W16"/>
    </sheetView>
  </sheetViews>
  <sheetFormatPr defaultRowHeight="14.4" x14ac:dyDescent="0.3"/>
  <cols>
    <col min="15" max="15" width="11.33203125" customWidth="1"/>
    <col min="18" max="18" width="13.21875" customWidth="1"/>
    <col min="19" max="19" width="8.88671875" style="20"/>
  </cols>
  <sheetData>
    <row r="1" spans="1:19" s="2" customFormat="1" x14ac:dyDescent="0.3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34</v>
      </c>
      <c r="P1" s="5" t="s">
        <v>24</v>
      </c>
      <c r="Q1" s="3" t="s">
        <v>16</v>
      </c>
      <c r="R1" s="2" t="s">
        <v>17</v>
      </c>
      <c r="S1" s="19" t="s">
        <v>23</v>
      </c>
    </row>
    <row r="2" spans="1:19" x14ac:dyDescent="0.3">
      <c r="A2" t="s">
        <v>14</v>
      </c>
      <c r="B2" s="1">
        <v>43374</v>
      </c>
      <c r="C2" s="1">
        <v>43461</v>
      </c>
      <c r="D2">
        <v>0</v>
      </c>
      <c r="E2">
        <v>0</v>
      </c>
      <c r="F2">
        <v>0</v>
      </c>
      <c r="G2">
        <v>75.650000000000006</v>
      </c>
      <c r="H2">
        <v>0</v>
      </c>
      <c r="I2">
        <v>70.25</v>
      </c>
      <c r="J2">
        <v>0</v>
      </c>
      <c r="K2">
        <v>0</v>
      </c>
      <c r="L2">
        <v>0</v>
      </c>
      <c r="M2">
        <v>0</v>
      </c>
      <c r="N2">
        <v>769.65</v>
      </c>
      <c r="P2" s="10">
        <v>0.57916666666666672</v>
      </c>
      <c r="Q2" s="18">
        <f>P2/100</f>
        <v>5.7916666666666672E-3</v>
      </c>
    </row>
    <row r="3" spans="1:19" x14ac:dyDescent="0.3">
      <c r="A3" t="s">
        <v>14</v>
      </c>
      <c r="B3" s="1">
        <v>43405</v>
      </c>
      <c r="C3" s="1">
        <v>43496</v>
      </c>
      <c r="D3">
        <v>0</v>
      </c>
      <c r="E3">
        <v>0</v>
      </c>
      <c r="F3">
        <v>0</v>
      </c>
      <c r="G3">
        <v>64.2</v>
      </c>
      <c r="H3">
        <v>0</v>
      </c>
      <c r="I3">
        <v>68.45</v>
      </c>
      <c r="J3">
        <v>0</v>
      </c>
      <c r="K3">
        <v>0</v>
      </c>
      <c r="L3">
        <v>0</v>
      </c>
      <c r="M3">
        <v>0</v>
      </c>
      <c r="N3">
        <v>792.55</v>
      </c>
      <c r="O3" s="16">
        <f>(I3-I2)/I2</f>
        <v>-2.5622775800711702E-2</v>
      </c>
      <c r="P3" s="10">
        <v>0.5625</v>
      </c>
      <c r="Q3" s="18">
        <f t="shared" ref="Q3:Q13" si="0">P3/100</f>
        <v>5.6249999999999998E-3</v>
      </c>
      <c r="R3" s="18">
        <f>O3-Q3</f>
        <v>-3.1247775800711704E-2</v>
      </c>
      <c r="S3" s="20">
        <f>R3/_xlfn.STDEV.S($O$3:$O$13)</f>
        <v>-0.25767986825720185</v>
      </c>
    </row>
    <row r="4" spans="1:19" x14ac:dyDescent="0.3">
      <c r="A4" t="s">
        <v>14</v>
      </c>
      <c r="B4" s="1">
        <v>43437</v>
      </c>
      <c r="C4" s="1">
        <v>43524</v>
      </c>
      <c r="D4">
        <v>0</v>
      </c>
      <c r="E4">
        <v>0</v>
      </c>
      <c r="F4">
        <v>0</v>
      </c>
      <c r="G4">
        <v>55.8</v>
      </c>
      <c r="H4">
        <v>0</v>
      </c>
      <c r="I4">
        <v>57.75</v>
      </c>
      <c r="J4">
        <v>0</v>
      </c>
      <c r="K4">
        <v>0</v>
      </c>
      <c r="L4">
        <v>0</v>
      </c>
      <c r="M4">
        <v>0</v>
      </c>
      <c r="N4">
        <v>804.85</v>
      </c>
      <c r="O4" s="16">
        <f t="shared" ref="O4:O13" si="1">(I4-I3)/I3</f>
        <v>-0.15631848064280501</v>
      </c>
      <c r="P4" s="10">
        <v>0.55583333333333329</v>
      </c>
      <c r="Q4" s="18">
        <f t="shared" si="0"/>
        <v>5.5583333333333327E-3</v>
      </c>
      <c r="R4" s="18">
        <f t="shared" ref="R4:R13" si="2">O4-Q4</f>
        <v>-0.16187681397613835</v>
      </c>
      <c r="S4" s="20">
        <f t="shared" ref="S4:S13" si="3">R4/_xlfn.STDEV.S($O$3:$O$13)</f>
        <v>-1.3348916852609027</v>
      </c>
    </row>
    <row r="5" spans="1:19" x14ac:dyDescent="0.3">
      <c r="A5" t="s">
        <v>14</v>
      </c>
      <c r="B5" s="1">
        <v>43466</v>
      </c>
      <c r="C5" s="1">
        <v>43552</v>
      </c>
      <c r="D5">
        <v>56.15</v>
      </c>
      <c r="E5">
        <v>56.15</v>
      </c>
      <c r="F5">
        <v>56.15</v>
      </c>
      <c r="G5">
        <v>56.15</v>
      </c>
      <c r="H5">
        <v>56.15</v>
      </c>
      <c r="I5">
        <v>56.75</v>
      </c>
      <c r="J5">
        <v>1</v>
      </c>
      <c r="K5">
        <v>6.74</v>
      </c>
      <c r="L5">
        <v>72000</v>
      </c>
      <c r="M5">
        <v>12000</v>
      </c>
      <c r="N5">
        <v>733.15</v>
      </c>
      <c r="O5" s="16">
        <f t="shared" si="1"/>
        <v>-1.7316017316017316E-2</v>
      </c>
      <c r="P5" s="10">
        <v>0.54833333333333334</v>
      </c>
      <c r="Q5" s="18">
        <f t="shared" si="0"/>
        <v>5.4833333333333331E-3</v>
      </c>
      <c r="R5" s="18">
        <f t="shared" si="2"/>
        <v>-2.2799350649350649E-2</v>
      </c>
      <c r="S5" s="20">
        <f t="shared" si="3"/>
        <v>-0.18801125907785785</v>
      </c>
    </row>
    <row r="6" spans="1:19" x14ac:dyDescent="0.3">
      <c r="A6" t="s">
        <v>14</v>
      </c>
      <c r="B6" s="1">
        <v>43497</v>
      </c>
      <c r="C6" s="1">
        <v>43580</v>
      </c>
      <c r="D6">
        <v>0</v>
      </c>
      <c r="E6">
        <v>0</v>
      </c>
      <c r="F6">
        <v>0</v>
      </c>
      <c r="G6">
        <v>47.85</v>
      </c>
      <c r="H6">
        <v>0</v>
      </c>
      <c r="I6">
        <v>47.1</v>
      </c>
      <c r="J6">
        <v>0</v>
      </c>
      <c r="K6">
        <v>0</v>
      </c>
      <c r="L6">
        <v>0</v>
      </c>
      <c r="M6">
        <v>0</v>
      </c>
      <c r="N6">
        <v>797.8</v>
      </c>
      <c r="O6" s="16">
        <f t="shared" si="1"/>
        <v>-0.1700440528634361</v>
      </c>
      <c r="P6" s="10">
        <v>0.53500000000000003</v>
      </c>
      <c r="Q6" s="18">
        <f t="shared" si="0"/>
        <v>5.3500000000000006E-3</v>
      </c>
      <c r="R6" s="18">
        <f t="shared" si="2"/>
        <v>-0.1753940528634361</v>
      </c>
      <c r="S6" s="20">
        <f t="shared" si="3"/>
        <v>-1.4463594696527979</v>
      </c>
    </row>
    <row r="7" spans="1:19" x14ac:dyDescent="0.3">
      <c r="A7" t="s">
        <v>14</v>
      </c>
      <c r="B7" s="1">
        <v>43525</v>
      </c>
      <c r="C7" s="1">
        <v>43615</v>
      </c>
      <c r="D7">
        <v>0</v>
      </c>
      <c r="E7">
        <v>0</v>
      </c>
      <c r="F7">
        <v>0</v>
      </c>
      <c r="G7">
        <v>49.2</v>
      </c>
      <c r="H7">
        <v>0</v>
      </c>
      <c r="I7">
        <v>53.35</v>
      </c>
      <c r="J7">
        <v>0</v>
      </c>
      <c r="K7">
        <v>0</v>
      </c>
      <c r="L7">
        <v>0</v>
      </c>
      <c r="M7">
        <v>0</v>
      </c>
      <c r="N7">
        <v>724.95</v>
      </c>
      <c r="O7" s="16">
        <f t="shared" si="1"/>
        <v>0.1326963906581741</v>
      </c>
      <c r="P7" s="10">
        <v>0.51</v>
      </c>
      <c r="Q7" s="18">
        <f t="shared" si="0"/>
        <v>5.1000000000000004E-3</v>
      </c>
      <c r="R7" s="18">
        <f t="shared" si="2"/>
        <v>0.1275963906581741</v>
      </c>
      <c r="S7" s="20">
        <f t="shared" si="3"/>
        <v>1.0522035662501108</v>
      </c>
    </row>
    <row r="8" spans="1:19" x14ac:dyDescent="0.3">
      <c r="A8" t="s">
        <v>14</v>
      </c>
      <c r="B8" s="1">
        <v>43556</v>
      </c>
      <c r="C8" s="1">
        <v>43643</v>
      </c>
      <c r="D8">
        <v>56.8</v>
      </c>
      <c r="E8">
        <v>56.8</v>
      </c>
      <c r="F8">
        <v>56.8</v>
      </c>
      <c r="G8">
        <v>56.8</v>
      </c>
      <c r="H8">
        <v>56.8</v>
      </c>
      <c r="I8">
        <v>56.1</v>
      </c>
      <c r="J8">
        <v>2</v>
      </c>
      <c r="K8">
        <v>13.63</v>
      </c>
      <c r="L8">
        <v>36000</v>
      </c>
      <c r="M8">
        <v>24000</v>
      </c>
      <c r="N8">
        <v>792.35</v>
      </c>
      <c r="O8" s="16">
        <f t="shared" si="1"/>
        <v>5.1546391752577317E-2</v>
      </c>
      <c r="P8" s="10">
        <v>0.53333333333333333</v>
      </c>
      <c r="Q8" s="18">
        <f t="shared" si="0"/>
        <v>5.3333333333333332E-3</v>
      </c>
      <c r="R8" s="18">
        <f t="shared" si="2"/>
        <v>4.6213058419243981E-2</v>
      </c>
      <c r="S8" s="20">
        <f t="shared" si="3"/>
        <v>0.38108871751959833</v>
      </c>
    </row>
    <row r="9" spans="1:19" x14ac:dyDescent="0.3">
      <c r="A9" t="s">
        <v>14</v>
      </c>
      <c r="B9" s="1">
        <v>43587</v>
      </c>
      <c r="C9" s="1">
        <v>43671</v>
      </c>
      <c r="D9">
        <v>56.9</v>
      </c>
      <c r="E9">
        <v>56.9</v>
      </c>
      <c r="F9">
        <v>56.9</v>
      </c>
      <c r="G9">
        <v>56.9</v>
      </c>
      <c r="H9">
        <v>56.9</v>
      </c>
      <c r="I9">
        <v>57.2</v>
      </c>
      <c r="J9">
        <v>1</v>
      </c>
      <c r="K9">
        <v>6.83</v>
      </c>
      <c r="L9">
        <v>12000</v>
      </c>
      <c r="M9">
        <v>12000</v>
      </c>
      <c r="N9">
        <v>799.3</v>
      </c>
      <c r="O9" s="16">
        <f t="shared" si="1"/>
        <v>1.9607843137254926E-2</v>
      </c>
      <c r="P9" s="10">
        <v>0.51</v>
      </c>
      <c r="Q9" s="18">
        <f t="shared" si="0"/>
        <v>5.1000000000000004E-3</v>
      </c>
      <c r="R9" s="18">
        <f t="shared" si="2"/>
        <v>1.4507843137254926E-2</v>
      </c>
      <c r="S9" s="20">
        <f t="shared" si="3"/>
        <v>0.11963664652953807</v>
      </c>
    </row>
    <row r="10" spans="1:19" x14ac:dyDescent="0.3">
      <c r="A10" t="s">
        <v>14</v>
      </c>
      <c r="B10" s="1">
        <v>43619</v>
      </c>
      <c r="C10" s="1">
        <v>43706</v>
      </c>
      <c r="D10">
        <v>0</v>
      </c>
      <c r="E10">
        <v>0</v>
      </c>
      <c r="F10">
        <v>0</v>
      </c>
      <c r="G10">
        <v>51.45</v>
      </c>
      <c r="H10">
        <v>0</v>
      </c>
      <c r="I10">
        <v>52.15</v>
      </c>
      <c r="J10">
        <v>0</v>
      </c>
      <c r="K10">
        <v>0</v>
      </c>
      <c r="L10">
        <v>0</v>
      </c>
      <c r="M10">
        <v>0</v>
      </c>
      <c r="N10">
        <v>656.85</v>
      </c>
      <c r="O10" s="16">
        <f t="shared" si="1"/>
        <v>-8.828671328671335E-2</v>
      </c>
      <c r="P10" s="10">
        <v>0.50083333333333335</v>
      </c>
      <c r="Q10" s="18">
        <f t="shared" si="0"/>
        <v>5.0083333333333334E-3</v>
      </c>
      <c r="R10" s="18">
        <f t="shared" si="2"/>
        <v>-9.3295046620046687E-2</v>
      </c>
      <c r="S10" s="20">
        <f t="shared" si="3"/>
        <v>-0.76934292781106017</v>
      </c>
    </row>
    <row r="11" spans="1:19" x14ac:dyDescent="0.3">
      <c r="A11" t="s">
        <v>14</v>
      </c>
      <c r="B11" s="1">
        <v>43647</v>
      </c>
      <c r="C11" s="1">
        <v>43734</v>
      </c>
      <c r="D11">
        <v>0</v>
      </c>
      <c r="E11">
        <v>0</v>
      </c>
      <c r="F11">
        <v>0</v>
      </c>
      <c r="G11">
        <v>53.1</v>
      </c>
      <c r="H11">
        <v>0</v>
      </c>
      <c r="I11">
        <v>51.95</v>
      </c>
      <c r="J11">
        <v>0</v>
      </c>
      <c r="K11">
        <v>0</v>
      </c>
      <c r="L11">
        <v>0</v>
      </c>
      <c r="M11">
        <v>0</v>
      </c>
      <c r="N11">
        <v>615.35</v>
      </c>
      <c r="O11" s="16">
        <f t="shared" si="1"/>
        <v>-3.8350910834131493E-3</v>
      </c>
      <c r="P11" s="10">
        <v>0.47750000000000004</v>
      </c>
      <c r="Q11" s="18">
        <f t="shared" si="0"/>
        <v>4.7750000000000006E-3</v>
      </c>
      <c r="R11" s="18">
        <f t="shared" si="2"/>
        <v>-8.6100910834131499E-3</v>
      </c>
      <c r="S11" s="20">
        <f t="shared" si="3"/>
        <v>-7.1001761859987383E-2</v>
      </c>
    </row>
    <row r="12" spans="1:19" x14ac:dyDescent="0.3">
      <c r="A12" t="s">
        <v>14</v>
      </c>
      <c r="B12" s="1">
        <v>43678</v>
      </c>
      <c r="C12" s="1">
        <v>43769</v>
      </c>
      <c r="D12">
        <v>0</v>
      </c>
      <c r="E12">
        <v>0</v>
      </c>
      <c r="F12">
        <v>0</v>
      </c>
      <c r="G12">
        <v>42.2</v>
      </c>
      <c r="H12">
        <v>42.2</v>
      </c>
      <c r="I12">
        <v>42.8</v>
      </c>
      <c r="J12">
        <v>0</v>
      </c>
      <c r="K12">
        <v>0</v>
      </c>
      <c r="L12">
        <v>72000</v>
      </c>
      <c r="M12">
        <v>0</v>
      </c>
      <c r="N12">
        <v>550.6</v>
      </c>
      <c r="O12" s="16">
        <f t="shared" si="1"/>
        <v>-0.17613089509143418</v>
      </c>
      <c r="P12" s="10">
        <v>0.45166666666666666</v>
      </c>
      <c r="Q12" s="18">
        <f t="shared" si="0"/>
        <v>4.5166666666666662E-3</v>
      </c>
      <c r="R12" s="18">
        <f t="shared" si="2"/>
        <v>-0.18064756175810084</v>
      </c>
      <c r="S12" s="20">
        <f t="shared" si="3"/>
        <v>-1.4896817044415671</v>
      </c>
    </row>
    <row r="13" spans="1:19" x14ac:dyDescent="0.3">
      <c r="A13" t="s">
        <v>14</v>
      </c>
      <c r="B13" s="1">
        <v>43711</v>
      </c>
      <c r="C13" s="1">
        <v>43797</v>
      </c>
      <c r="D13">
        <v>31.2</v>
      </c>
      <c r="E13">
        <v>31.2</v>
      </c>
      <c r="F13">
        <v>30.65</v>
      </c>
      <c r="G13">
        <v>30.7</v>
      </c>
      <c r="H13">
        <v>30.75</v>
      </c>
      <c r="I13">
        <v>30.7</v>
      </c>
      <c r="J13">
        <v>6</v>
      </c>
      <c r="K13">
        <v>22.27</v>
      </c>
      <c r="L13">
        <v>84000</v>
      </c>
      <c r="M13">
        <v>72000</v>
      </c>
      <c r="N13">
        <v>605.04999999999995</v>
      </c>
      <c r="O13" s="16">
        <f t="shared" si="1"/>
        <v>-0.28271028037383172</v>
      </c>
      <c r="P13" s="10">
        <v>0.44500000000000001</v>
      </c>
      <c r="Q13" s="18">
        <f t="shared" si="0"/>
        <v>4.45E-3</v>
      </c>
      <c r="R13" s="18">
        <f t="shared" si="2"/>
        <v>-0.28716028037383173</v>
      </c>
      <c r="S13" s="20">
        <f t="shared" si="3"/>
        <v>-2.3680220853909475</v>
      </c>
    </row>
    <row r="15" spans="1:19" x14ac:dyDescent="0.3">
      <c r="N15" t="s">
        <v>19</v>
      </c>
      <c r="O15" s="18">
        <f>AVERAGE(O3:O13)</f>
        <v>-6.5128516446396015E-2</v>
      </c>
      <c r="P15" s="4"/>
      <c r="Q15" s="4"/>
      <c r="R15" s="18">
        <f t="shared" ref="R15:S15" si="4">AVERAGE(R3:R13)</f>
        <v>-7.0246698264577842E-2</v>
      </c>
    </row>
    <row r="16" spans="1:19" x14ac:dyDescent="0.3">
      <c r="N16" t="s">
        <v>20</v>
      </c>
      <c r="O16" s="18">
        <f>MAX(O3:O13)</f>
        <v>0.1326963906581741</v>
      </c>
      <c r="P16" s="4"/>
      <c r="Q16" s="4"/>
      <c r="R16" s="18">
        <f t="shared" ref="R16" si="5">MAX(R3:R13)</f>
        <v>0.1275963906581741</v>
      </c>
    </row>
    <row r="17" spans="14:18" x14ac:dyDescent="0.3">
      <c r="N17" t="s">
        <v>21</v>
      </c>
      <c r="O17" s="18">
        <f>MIN(O3:O13)</f>
        <v>-0.28271028037383172</v>
      </c>
      <c r="P17" s="4"/>
      <c r="Q17" s="4"/>
      <c r="R17" s="18">
        <f t="shared" ref="R17" si="6">MIN(R3:R13)</f>
        <v>-0.28716028037383173</v>
      </c>
    </row>
    <row r="18" spans="14:18" x14ac:dyDescent="0.3">
      <c r="N18" t="s">
        <v>26</v>
      </c>
      <c r="O18" s="16">
        <f>_xlfn.STDEV.S(O3:O13)</f>
        <v>0.12126587929454347</v>
      </c>
      <c r="R18" s="16">
        <f>_xlfn.STDEV.S(R3:R13)</f>
        <v>0.12111253302338472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3F200-9D43-4107-A51B-65EFEC2E19AB}">
  <dimension ref="A1:T249"/>
  <sheetViews>
    <sheetView tabSelected="1" topLeftCell="A218" zoomScale="70" zoomScaleNormal="70" workbookViewId="0">
      <selection activeCell="J249" sqref="J249"/>
    </sheetView>
  </sheetViews>
  <sheetFormatPr defaultRowHeight="14.4" x14ac:dyDescent="0.3"/>
  <cols>
    <col min="10" max="10" width="8.88671875" style="13"/>
    <col min="12" max="12" width="14.77734375" customWidth="1"/>
    <col min="19" max="19" width="8.88671875" style="20"/>
  </cols>
  <sheetData>
    <row r="1" spans="1:20" s="2" customFormat="1" x14ac:dyDescent="0.3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7" t="s">
        <v>30</v>
      </c>
      <c r="P1" s="19" t="s">
        <v>24</v>
      </c>
      <c r="Q1" s="3" t="s">
        <v>16</v>
      </c>
      <c r="R1" s="2" t="s">
        <v>18</v>
      </c>
      <c r="S1" s="19" t="s">
        <v>23</v>
      </c>
      <c r="T1" s="2" t="s">
        <v>35</v>
      </c>
    </row>
    <row r="2" spans="1:20" x14ac:dyDescent="0.3">
      <c r="A2" t="s">
        <v>14</v>
      </c>
      <c r="B2" s="1">
        <v>43374</v>
      </c>
      <c r="C2" s="1">
        <v>43398</v>
      </c>
      <c r="D2">
        <v>68.2</v>
      </c>
      <c r="E2">
        <v>69.599999999999994</v>
      </c>
      <c r="F2">
        <v>64.45</v>
      </c>
      <c r="G2">
        <v>69.3</v>
      </c>
      <c r="H2">
        <v>69.2</v>
      </c>
      <c r="I2">
        <v>69.3</v>
      </c>
      <c r="J2" s="13">
        <v>6451</v>
      </c>
      <c r="K2">
        <v>51981.5</v>
      </c>
      <c r="L2">
        <v>72552000</v>
      </c>
      <c r="M2">
        <v>-1128000</v>
      </c>
      <c r="N2">
        <v>69</v>
      </c>
      <c r="O2" s="8"/>
      <c r="P2" s="20">
        <v>1.9260273972602701E-2</v>
      </c>
      <c r="Q2" s="18">
        <f>P2/100</f>
        <v>1.9260273972602701E-4</v>
      </c>
      <c r="T2" s="1"/>
    </row>
    <row r="3" spans="1:20" x14ac:dyDescent="0.3">
      <c r="A3" t="s">
        <v>14</v>
      </c>
      <c r="B3" s="1">
        <v>43376</v>
      </c>
      <c r="C3" s="1">
        <v>43398</v>
      </c>
      <c r="D3">
        <v>68.3</v>
      </c>
      <c r="E3">
        <v>71.650000000000006</v>
      </c>
      <c r="F3">
        <v>68.150000000000006</v>
      </c>
      <c r="G3">
        <v>69.05</v>
      </c>
      <c r="H3">
        <v>68.55</v>
      </c>
      <c r="I3">
        <v>69.05</v>
      </c>
      <c r="J3" s="13">
        <v>5021</v>
      </c>
      <c r="K3">
        <v>42276.800000000003</v>
      </c>
      <c r="L3">
        <v>72120000</v>
      </c>
      <c r="M3">
        <v>-432000</v>
      </c>
      <c r="N3">
        <v>68.95</v>
      </c>
      <c r="O3" s="16">
        <f t="shared" ref="O3:O66" si="0">(I3-I2)/I2</f>
        <v>-3.6075036075036075E-3</v>
      </c>
      <c r="P3" s="20">
        <v>1.9232876712328765E-2</v>
      </c>
      <c r="Q3" s="18">
        <f t="shared" ref="Q3:Q66" si="1">P3/100</f>
        <v>1.9232876712328766E-4</v>
      </c>
      <c r="R3" s="18">
        <f t="shared" ref="R3:R66" si="2">O3-Q3</f>
        <v>-3.799832374626895E-3</v>
      </c>
      <c r="S3" s="20">
        <f>R3/_xlfn.STDEV.S($O$3:$O$242)</f>
        <v>-0.13181201544838536</v>
      </c>
      <c r="T3" s="1" t="b">
        <f>N2&lt;I2</f>
        <v>1</v>
      </c>
    </row>
    <row r="4" spans="1:20" x14ac:dyDescent="0.3">
      <c r="A4" t="s">
        <v>14</v>
      </c>
      <c r="B4" s="1">
        <v>43377</v>
      </c>
      <c r="C4" s="1">
        <v>43398</v>
      </c>
      <c r="D4">
        <v>68.55</v>
      </c>
      <c r="E4">
        <v>71.349999999999994</v>
      </c>
      <c r="F4">
        <v>68.150000000000006</v>
      </c>
      <c r="G4">
        <v>69.5</v>
      </c>
      <c r="H4">
        <v>69</v>
      </c>
      <c r="I4">
        <v>69.5</v>
      </c>
      <c r="J4" s="13">
        <v>5122</v>
      </c>
      <c r="K4">
        <v>42844.9</v>
      </c>
      <c r="L4">
        <v>71388000</v>
      </c>
      <c r="M4">
        <v>-732000</v>
      </c>
      <c r="N4">
        <v>69.25</v>
      </c>
      <c r="O4" s="16">
        <f t="shared" si="0"/>
        <v>6.5170166545981591E-3</v>
      </c>
      <c r="P4" s="20">
        <v>1.9506849315068492E-2</v>
      </c>
      <c r="Q4" s="18">
        <f t="shared" si="1"/>
        <v>1.9506849315068493E-4</v>
      </c>
      <c r="R4" s="18">
        <f t="shared" si="2"/>
        <v>6.3219481614474743E-3</v>
      </c>
      <c r="S4" s="20">
        <f>R4/_xlfn.STDEV.S($O$3:$O$242)</f>
        <v>0.21930144452817563</v>
      </c>
      <c r="T4" s="1" t="b">
        <f t="shared" ref="T4:T67" si="3">N3&lt;I3</f>
        <v>1</v>
      </c>
    </row>
    <row r="5" spans="1:20" x14ac:dyDescent="0.3">
      <c r="A5" t="s">
        <v>14</v>
      </c>
      <c r="B5" s="1">
        <v>43378</v>
      </c>
      <c r="C5" s="1">
        <v>43398</v>
      </c>
      <c r="D5">
        <v>68.95</v>
      </c>
      <c r="E5">
        <v>70.150000000000006</v>
      </c>
      <c r="F5">
        <v>65</v>
      </c>
      <c r="G5">
        <v>66</v>
      </c>
      <c r="H5">
        <v>65.349999999999994</v>
      </c>
      <c r="I5">
        <v>66</v>
      </c>
      <c r="J5" s="13">
        <v>5104</v>
      </c>
      <c r="K5">
        <v>41399.480000000003</v>
      </c>
      <c r="L5">
        <v>71232000</v>
      </c>
      <c r="M5">
        <v>-156000</v>
      </c>
      <c r="N5">
        <v>65.900000000000006</v>
      </c>
      <c r="O5" s="16">
        <f t="shared" si="0"/>
        <v>-5.0359712230215826E-2</v>
      </c>
      <c r="P5" s="20">
        <v>1.8986301369863012E-2</v>
      </c>
      <c r="Q5" s="18">
        <f t="shared" si="1"/>
        <v>1.8986301369863012E-4</v>
      </c>
      <c r="R5" s="18">
        <f t="shared" si="2"/>
        <v>-5.0549575243914457E-2</v>
      </c>
      <c r="S5" s="20">
        <f>R5/_xlfn.STDEV.S($O$3:$O$242)</f>
        <v>-1.7535092962132084</v>
      </c>
      <c r="T5" s="1" t="b">
        <f t="shared" si="3"/>
        <v>1</v>
      </c>
    </row>
    <row r="6" spans="1:20" x14ac:dyDescent="0.3">
      <c r="A6" t="s">
        <v>14</v>
      </c>
      <c r="B6" s="1">
        <v>43381</v>
      </c>
      <c r="C6" s="1">
        <v>43398</v>
      </c>
      <c r="D6">
        <v>65.55</v>
      </c>
      <c r="E6">
        <v>66.95</v>
      </c>
      <c r="F6">
        <v>62.7</v>
      </c>
      <c r="G6">
        <v>64.849999999999994</v>
      </c>
      <c r="H6">
        <v>65.3</v>
      </c>
      <c r="I6">
        <v>64.849999999999994</v>
      </c>
      <c r="J6" s="13">
        <v>5975</v>
      </c>
      <c r="K6">
        <v>46505.06</v>
      </c>
      <c r="L6">
        <v>70272000</v>
      </c>
      <c r="M6">
        <v>-960000</v>
      </c>
      <c r="N6">
        <v>64.5</v>
      </c>
      <c r="O6" s="16">
        <f t="shared" si="0"/>
        <v>-1.7424242424242509E-2</v>
      </c>
      <c r="P6" s="20">
        <v>1.893150684931507E-2</v>
      </c>
      <c r="Q6" s="18">
        <f t="shared" si="1"/>
        <v>1.893150684931507E-4</v>
      </c>
      <c r="R6" s="18">
        <f t="shared" si="2"/>
        <v>-1.761355749273566E-2</v>
      </c>
      <c r="S6" s="20">
        <f>R6/_xlfn.STDEV.S($O$3:$O$242)</f>
        <v>-0.61099498173559874</v>
      </c>
      <c r="T6" s="1" t="b">
        <f t="shared" si="3"/>
        <v>1</v>
      </c>
    </row>
    <row r="7" spans="1:20" x14ac:dyDescent="0.3">
      <c r="A7" t="s">
        <v>14</v>
      </c>
      <c r="B7" s="1">
        <v>43382</v>
      </c>
      <c r="C7" s="1">
        <v>43398</v>
      </c>
      <c r="D7">
        <v>65.55</v>
      </c>
      <c r="E7">
        <v>66.7</v>
      </c>
      <c r="F7">
        <v>62</v>
      </c>
      <c r="G7">
        <v>63.8</v>
      </c>
      <c r="H7">
        <v>63.5</v>
      </c>
      <c r="I7">
        <v>63.8</v>
      </c>
      <c r="J7" s="13">
        <v>8300</v>
      </c>
      <c r="K7">
        <v>64148.59</v>
      </c>
      <c r="L7">
        <v>69900000</v>
      </c>
      <c r="M7">
        <v>-372000</v>
      </c>
      <c r="N7">
        <v>63.55</v>
      </c>
      <c r="O7" s="16">
        <f t="shared" si="0"/>
        <v>-1.6191210485736272E-2</v>
      </c>
      <c r="P7" s="20">
        <v>1.882191780821918E-2</v>
      </c>
      <c r="Q7" s="18">
        <f t="shared" si="1"/>
        <v>1.8821917808219178E-4</v>
      </c>
      <c r="R7" s="18">
        <f t="shared" si="2"/>
        <v>-1.6379429663818463E-2</v>
      </c>
      <c r="S7" s="20">
        <f>R7/_xlfn.STDEV.S($O$3:$O$242)</f>
        <v>-0.56818444158210357</v>
      </c>
      <c r="T7" s="1" t="b">
        <f t="shared" si="3"/>
        <v>1</v>
      </c>
    </row>
    <row r="8" spans="1:20" x14ac:dyDescent="0.3">
      <c r="A8" t="s">
        <v>14</v>
      </c>
      <c r="B8" s="1">
        <v>43383</v>
      </c>
      <c r="C8" s="1">
        <v>43398</v>
      </c>
      <c r="D8">
        <v>63.5</v>
      </c>
      <c r="E8">
        <v>67.650000000000006</v>
      </c>
      <c r="F8">
        <v>63.4</v>
      </c>
      <c r="G8">
        <v>67.150000000000006</v>
      </c>
      <c r="H8">
        <v>67.3</v>
      </c>
      <c r="I8">
        <v>67.150000000000006</v>
      </c>
      <c r="J8" s="13">
        <v>4347</v>
      </c>
      <c r="K8">
        <v>34417.19</v>
      </c>
      <c r="L8">
        <v>68556000</v>
      </c>
      <c r="M8">
        <v>-1344000</v>
      </c>
      <c r="N8">
        <v>66.8</v>
      </c>
      <c r="O8" s="16">
        <f t="shared" si="0"/>
        <v>5.2507836990595746E-2</v>
      </c>
      <c r="P8" s="20">
        <v>1.8958904109589041E-2</v>
      </c>
      <c r="Q8" s="18">
        <f t="shared" si="1"/>
        <v>1.8958904109589041E-4</v>
      </c>
      <c r="R8" s="18">
        <f t="shared" si="2"/>
        <v>5.2318247949499859E-2</v>
      </c>
      <c r="S8" s="20">
        <f>R8/_xlfn.STDEV.S($O$3:$O$242)</f>
        <v>1.8148626115721922</v>
      </c>
      <c r="T8" s="1" t="b">
        <f t="shared" si="3"/>
        <v>1</v>
      </c>
    </row>
    <row r="9" spans="1:20" x14ac:dyDescent="0.3">
      <c r="A9" t="s">
        <v>14</v>
      </c>
      <c r="B9" s="1">
        <v>43384</v>
      </c>
      <c r="C9" s="1">
        <v>43398</v>
      </c>
      <c r="D9">
        <v>64.7</v>
      </c>
      <c r="E9">
        <v>66.849999999999994</v>
      </c>
      <c r="F9">
        <v>63.85</v>
      </c>
      <c r="G9">
        <v>65.2</v>
      </c>
      <c r="H9">
        <v>65.45</v>
      </c>
      <c r="I9">
        <v>65.2</v>
      </c>
      <c r="J9" s="13">
        <v>4922</v>
      </c>
      <c r="K9">
        <v>38500.74</v>
      </c>
      <c r="L9">
        <v>67092000</v>
      </c>
      <c r="M9">
        <v>-1464000</v>
      </c>
      <c r="N9">
        <v>64.900000000000006</v>
      </c>
      <c r="O9" s="16">
        <f t="shared" si="0"/>
        <v>-2.9039463886820591E-2</v>
      </c>
      <c r="P9" s="20">
        <v>1.9013698630136987E-2</v>
      </c>
      <c r="Q9" s="18">
        <f t="shared" si="1"/>
        <v>1.9013698630136988E-4</v>
      </c>
      <c r="R9" s="18">
        <f t="shared" si="2"/>
        <v>-2.9229600873121962E-2</v>
      </c>
      <c r="S9" s="20">
        <f>R9/_xlfn.STDEV.S($O$3:$O$242)</f>
        <v>-1.0139427800986609</v>
      </c>
      <c r="T9" s="1" t="b">
        <f t="shared" si="3"/>
        <v>1</v>
      </c>
    </row>
    <row r="10" spans="1:20" x14ac:dyDescent="0.3">
      <c r="A10" t="s">
        <v>14</v>
      </c>
      <c r="B10" s="1">
        <v>43385</v>
      </c>
      <c r="C10" s="1">
        <v>43398</v>
      </c>
      <c r="D10">
        <v>65.900000000000006</v>
      </c>
      <c r="E10">
        <v>67.3</v>
      </c>
      <c r="F10">
        <v>65.3</v>
      </c>
      <c r="G10">
        <v>66.7</v>
      </c>
      <c r="H10">
        <v>66.5</v>
      </c>
      <c r="I10">
        <v>66.7</v>
      </c>
      <c r="J10" s="13">
        <v>4679</v>
      </c>
      <c r="K10">
        <v>37322.39</v>
      </c>
      <c r="L10">
        <v>68736000</v>
      </c>
      <c r="M10">
        <v>1644000</v>
      </c>
      <c r="N10">
        <v>66.55</v>
      </c>
      <c r="O10" s="16">
        <f t="shared" si="0"/>
        <v>2.3006134969325152E-2</v>
      </c>
      <c r="P10" s="20">
        <v>1.8876712328767122E-2</v>
      </c>
      <c r="Q10" s="18">
        <f t="shared" si="1"/>
        <v>1.8876712328767123E-4</v>
      </c>
      <c r="R10" s="18">
        <f t="shared" si="2"/>
        <v>2.2817367846037481E-2</v>
      </c>
      <c r="S10" s="20">
        <f>R10/_xlfn.STDEV.S($O$3:$O$242)</f>
        <v>0.79150945265281603</v>
      </c>
      <c r="T10" s="1" t="b">
        <f t="shared" si="3"/>
        <v>1</v>
      </c>
    </row>
    <row r="11" spans="1:20" x14ac:dyDescent="0.3">
      <c r="A11" t="s">
        <v>14</v>
      </c>
      <c r="B11" s="1">
        <v>43388</v>
      </c>
      <c r="C11" s="1">
        <v>43398</v>
      </c>
      <c r="D11">
        <v>66.7</v>
      </c>
      <c r="E11">
        <v>67.7</v>
      </c>
      <c r="F11">
        <v>65.599999999999994</v>
      </c>
      <c r="G11">
        <v>67.349999999999994</v>
      </c>
      <c r="H11">
        <v>67.7</v>
      </c>
      <c r="I11">
        <v>67.349999999999994</v>
      </c>
      <c r="J11" s="13">
        <v>3205</v>
      </c>
      <c r="K11">
        <v>25689.68</v>
      </c>
      <c r="L11">
        <v>70140000</v>
      </c>
      <c r="M11">
        <v>1404000</v>
      </c>
      <c r="N11">
        <v>67.05</v>
      </c>
      <c r="O11" s="16">
        <f t="shared" si="0"/>
        <v>9.7451274362817305E-3</v>
      </c>
      <c r="P11" s="20">
        <v>1.893150684931507E-2</v>
      </c>
      <c r="Q11" s="18">
        <f t="shared" si="1"/>
        <v>1.893150684931507E-4</v>
      </c>
      <c r="R11" s="18">
        <f t="shared" si="2"/>
        <v>9.5558123677885794E-3</v>
      </c>
      <c r="S11" s="20">
        <f>R11/_xlfn.STDEV.S($O$3:$O$242)</f>
        <v>0.33148064526622634</v>
      </c>
      <c r="T11" s="1" t="b">
        <f t="shared" si="3"/>
        <v>1</v>
      </c>
    </row>
    <row r="12" spans="1:20" x14ac:dyDescent="0.3">
      <c r="A12" t="s">
        <v>14</v>
      </c>
      <c r="B12" s="1">
        <v>43389</v>
      </c>
      <c r="C12" s="1">
        <v>43398</v>
      </c>
      <c r="D12">
        <v>67.599999999999994</v>
      </c>
      <c r="E12">
        <v>68.349999999999994</v>
      </c>
      <c r="F12">
        <v>67.3</v>
      </c>
      <c r="G12">
        <v>67.75</v>
      </c>
      <c r="H12">
        <v>67.849999999999994</v>
      </c>
      <c r="I12">
        <v>67.75</v>
      </c>
      <c r="J12" s="13">
        <v>2345</v>
      </c>
      <c r="K12">
        <v>19078.169999999998</v>
      </c>
      <c r="L12">
        <v>69840000</v>
      </c>
      <c r="M12">
        <v>-300000</v>
      </c>
      <c r="N12">
        <v>67.55</v>
      </c>
      <c r="O12" s="16">
        <f t="shared" si="0"/>
        <v>5.9391239792131508E-3</v>
      </c>
      <c r="P12" s="20">
        <v>1.8986301369863012E-2</v>
      </c>
      <c r="Q12" s="18">
        <f t="shared" si="1"/>
        <v>1.8986301369863012E-4</v>
      </c>
      <c r="R12" s="18">
        <f t="shared" si="2"/>
        <v>5.7492609655145207E-3</v>
      </c>
      <c r="S12" s="20">
        <f>R12/_xlfn.STDEV.S($O$3:$O$242)</f>
        <v>0.19943555412167605</v>
      </c>
      <c r="T12" s="1" t="b">
        <f t="shared" si="3"/>
        <v>1</v>
      </c>
    </row>
    <row r="13" spans="1:20" x14ac:dyDescent="0.3">
      <c r="A13" t="s">
        <v>14</v>
      </c>
      <c r="B13" s="1">
        <v>43390</v>
      </c>
      <c r="C13" s="1">
        <v>43398</v>
      </c>
      <c r="D13">
        <v>68.7</v>
      </c>
      <c r="E13">
        <v>68.75</v>
      </c>
      <c r="F13">
        <v>65.099999999999994</v>
      </c>
      <c r="G13">
        <v>65.45</v>
      </c>
      <c r="H13">
        <v>65.7</v>
      </c>
      <c r="I13">
        <v>65.45</v>
      </c>
      <c r="J13" s="13">
        <v>3207</v>
      </c>
      <c r="K13">
        <v>25677.68</v>
      </c>
      <c r="L13">
        <v>69516000</v>
      </c>
      <c r="M13">
        <v>-324000</v>
      </c>
      <c r="N13">
        <v>65.349999999999994</v>
      </c>
      <c r="O13" s="16">
        <f t="shared" si="0"/>
        <v>-3.394833948339479E-2</v>
      </c>
      <c r="P13" s="20">
        <v>1.8958904109589041E-2</v>
      </c>
      <c r="Q13" s="18">
        <f t="shared" si="1"/>
        <v>1.8958904109589041E-4</v>
      </c>
      <c r="R13" s="18">
        <f t="shared" si="2"/>
        <v>-3.4137928524490678E-2</v>
      </c>
      <c r="S13" s="20">
        <f>R13/_xlfn.STDEV.S($O$3:$O$242)</f>
        <v>-1.1842072803245365</v>
      </c>
      <c r="T13" s="1" t="b">
        <f t="shared" si="3"/>
        <v>1</v>
      </c>
    </row>
    <row r="14" spans="1:20" x14ac:dyDescent="0.3">
      <c r="A14" t="s">
        <v>14</v>
      </c>
      <c r="B14" s="1">
        <v>43392</v>
      </c>
      <c r="C14" s="1">
        <v>43398</v>
      </c>
      <c r="D14">
        <v>65</v>
      </c>
      <c r="E14">
        <v>66.650000000000006</v>
      </c>
      <c r="F14">
        <v>64.599999999999994</v>
      </c>
      <c r="G14">
        <v>65.5</v>
      </c>
      <c r="H14">
        <v>65.5</v>
      </c>
      <c r="I14">
        <v>65.5</v>
      </c>
      <c r="J14" s="13">
        <v>3279</v>
      </c>
      <c r="K14">
        <v>25860.880000000001</v>
      </c>
      <c r="L14">
        <v>69756000</v>
      </c>
      <c r="M14">
        <v>240000</v>
      </c>
      <c r="N14">
        <v>65.400000000000006</v>
      </c>
      <c r="O14" s="16">
        <f t="shared" si="0"/>
        <v>7.6394194041248516E-4</v>
      </c>
      <c r="P14" s="20">
        <v>1.9041095890410958E-2</v>
      </c>
      <c r="Q14" s="18">
        <f t="shared" si="1"/>
        <v>1.9041095890410959E-4</v>
      </c>
      <c r="R14" s="18">
        <f t="shared" si="2"/>
        <v>5.735309815083756E-4</v>
      </c>
      <c r="S14" s="20">
        <f>R14/_xlfn.STDEV.S($O$3:$O$242)</f>
        <v>1.9895160402209219E-2</v>
      </c>
      <c r="T14" s="1" t="b">
        <f t="shared" si="3"/>
        <v>1</v>
      </c>
    </row>
    <row r="15" spans="1:20" x14ac:dyDescent="0.3">
      <c r="A15" t="s">
        <v>14</v>
      </c>
      <c r="B15" s="1">
        <v>43395</v>
      </c>
      <c r="C15" s="1">
        <v>43398</v>
      </c>
      <c r="D15">
        <v>66.349999999999994</v>
      </c>
      <c r="E15">
        <v>66.349999999999994</v>
      </c>
      <c r="F15">
        <v>63.9</v>
      </c>
      <c r="G15">
        <v>64.3</v>
      </c>
      <c r="H15">
        <v>64.55</v>
      </c>
      <c r="I15">
        <v>64.3</v>
      </c>
      <c r="J15" s="13">
        <v>3622</v>
      </c>
      <c r="K15">
        <v>28122.79</v>
      </c>
      <c r="L15">
        <v>68364000</v>
      </c>
      <c r="M15">
        <v>-1392000</v>
      </c>
      <c r="N15">
        <v>64.349999999999994</v>
      </c>
      <c r="O15" s="16">
        <f t="shared" si="0"/>
        <v>-1.8320610687022943E-2</v>
      </c>
      <c r="P15" s="20">
        <v>1.9041095890410958E-2</v>
      </c>
      <c r="Q15" s="18">
        <f t="shared" si="1"/>
        <v>1.9041095890410959E-4</v>
      </c>
      <c r="R15" s="18">
        <f t="shared" si="2"/>
        <v>-1.8511021645927054E-2</v>
      </c>
      <c r="S15" s="20">
        <f>R15/_xlfn.STDEV.S($O$3:$O$242)</f>
        <v>-0.64212702840553948</v>
      </c>
      <c r="T15" s="1" t="b">
        <f t="shared" si="3"/>
        <v>1</v>
      </c>
    </row>
    <row r="16" spans="1:20" x14ac:dyDescent="0.3">
      <c r="A16" t="s">
        <v>14</v>
      </c>
      <c r="B16" s="1">
        <v>43396</v>
      </c>
      <c r="C16" s="1">
        <v>43398</v>
      </c>
      <c r="D16">
        <v>64</v>
      </c>
      <c r="E16">
        <v>64.75</v>
      </c>
      <c r="F16">
        <v>62.35</v>
      </c>
      <c r="G16">
        <v>64.2</v>
      </c>
      <c r="H16">
        <v>64.5</v>
      </c>
      <c r="I16">
        <v>64.2</v>
      </c>
      <c r="J16" s="13">
        <v>4147</v>
      </c>
      <c r="K16">
        <v>31773.69</v>
      </c>
      <c r="L16">
        <v>57456000</v>
      </c>
      <c r="M16">
        <v>-10908000</v>
      </c>
      <c r="N16">
        <v>64.150000000000006</v>
      </c>
      <c r="O16" s="16">
        <f t="shared" si="0"/>
        <v>-1.5552099533436131E-3</v>
      </c>
      <c r="P16" s="20">
        <v>1.9068493150684932E-2</v>
      </c>
      <c r="Q16" s="18">
        <f t="shared" si="1"/>
        <v>1.9068493150684932E-4</v>
      </c>
      <c r="R16" s="18">
        <f t="shared" si="2"/>
        <v>-1.7458948848504624E-3</v>
      </c>
      <c r="S16" s="20">
        <f>R16/_xlfn.STDEV.S($O$3:$O$242)</f>
        <v>-6.0563177752219283E-2</v>
      </c>
      <c r="T16" s="1" t="b">
        <f t="shared" si="3"/>
        <v>0</v>
      </c>
    </row>
    <row r="17" spans="1:20" x14ac:dyDescent="0.3">
      <c r="A17" t="s">
        <v>14</v>
      </c>
      <c r="B17" s="1">
        <v>43397</v>
      </c>
      <c r="C17" s="1">
        <v>43398</v>
      </c>
      <c r="D17">
        <v>64.8</v>
      </c>
      <c r="E17">
        <v>65.3</v>
      </c>
      <c r="F17">
        <v>63.75</v>
      </c>
      <c r="G17">
        <v>64.8</v>
      </c>
      <c r="H17">
        <v>64.75</v>
      </c>
      <c r="I17">
        <v>64.8</v>
      </c>
      <c r="J17" s="13">
        <v>4471</v>
      </c>
      <c r="K17">
        <v>34573.68</v>
      </c>
      <c r="L17">
        <v>33132000</v>
      </c>
      <c r="M17">
        <v>-24324000</v>
      </c>
      <c r="N17">
        <v>64.849999999999994</v>
      </c>
      <c r="O17" s="16">
        <f t="shared" si="0"/>
        <v>9.3457943925232753E-3</v>
      </c>
      <c r="P17" s="20">
        <v>1.9041095890410958E-2</v>
      </c>
      <c r="Q17" s="18">
        <f t="shared" si="1"/>
        <v>1.9041095890410959E-4</v>
      </c>
      <c r="R17" s="18">
        <f t="shared" si="2"/>
        <v>9.1553834336191662E-3</v>
      </c>
      <c r="S17" s="20">
        <f>R17/_xlfn.STDEV.S($O$3:$O$242)</f>
        <v>0.31759020493807849</v>
      </c>
      <c r="T17" s="1" t="b">
        <f t="shared" si="3"/>
        <v>1</v>
      </c>
    </row>
    <row r="18" spans="1:20" x14ac:dyDescent="0.3">
      <c r="A18" t="s">
        <v>14</v>
      </c>
      <c r="B18" s="1">
        <v>43398</v>
      </c>
      <c r="C18" s="1">
        <v>43398</v>
      </c>
      <c r="D18">
        <v>64.099999999999994</v>
      </c>
      <c r="E18">
        <v>64.849999999999994</v>
      </c>
      <c r="F18">
        <v>62.7</v>
      </c>
      <c r="G18">
        <v>63</v>
      </c>
      <c r="H18">
        <v>62.85</v>
      </c>
      <c r="I18">
        <v>62.9</v>
      </c>
      <c r="J18" s="13">
        <v>4820</v>
      </c>
      <c r="K18">
        <v>36868.089999999997</v>
      </c>
      <c r="L18">
        <v>11856000</v>
      </c>
      <c r="M18">
        <v>-21276000</v>
      </c>
      <c r="N18">
        <v>62.9</v>
      </c>
      <c r="O18" s="16">
        <f t="shared" si="0"/>
        <v>-2.9320987654320969E-2</v>
      </c>
      <c r="P18" s="20">
        <v>1.9068493150684932E-2</v>
      </c>
      <c r="Q18" s="18">
        <f t="shared" si="1"/>
        <v>1.9068493150684932E-4</v>
      </c>
      <c r="R18" s="18">
        <f t="shared" si="2"/>
        <v>-2.9511672585827819E-2</v>
      </c>
      <c r="S18" s="20">
        <f>R18/_xlfn.STDEV.S($O$3:$O$242)</f>
        <v>-1.0237275382898399</v>
      </c>
      <c r="T18" s="1" t="b">
        <f t="shared" si="3"/>
        <v>0</v>
      </c>
    </row>
    <row r="19" spans="1:20" x14ac:dyDescent="0.3">
      <c r="A19" t="s">
        <v>14</v>
      </c>
      <c r="B19" s="1">
        <v>43399</v>
      </c>
      <c r="C19" s="1">
        <v>43433</v>
      </c>
      <c r="D19">
        <v>62.8</v>
      </c>
      <c r="E19">
        <v>64.349999999999994</v>
      </c>
      <c r="F19">
        <v>61.9</v>
      </c>
      <c r="G19">
        <v>63.45</v>
      </c>
      <c r="H19">
        <v>63.35</v>
      </c>
      <c r="I19">
        <v>63.45</v>
      </c>
      <c r="J19" s="13">
        <v>3507</v>
      </c>
      <c r="K19">
        <v>26634.63</v>
      </c>
      <c r="L19">
        <v>66276000</v>
      </c>
      <c r="M19">
        <v>-1032000</v>
      </c>
      <c r="N19">
        <v>63.2</v>
      </c>
      <c r="O19" s="16">
        <f t="shared" si="0"/>
        <v>8.7440381558029304E-3</v>
      </c>
      <c r="P19" s="20">
        <v>1.9041095890410958E-2</v>
      </c>
      <c r="Q19" s="18">
        <f t="shared" si="1"/>
        <v>1.9041095890410959E-4</v>
      </c>
      <c r="R19" s="18">
        <f t="shared" si="2"/>
        <v>8.5536271968988213E-3</v>
      </c>
      <c r="S19" s="20">
        <f>R19/_xlfn.STDEV.S($O$3:$O$242)</f>
        <v>0.29671594140466862</v>
      </c>
      <c r="T19" s="1" t="b">
        <f t="shared" si="3"/>
        <v>0</v>
      </c>
    </row>
    <row r="20" spans="1:20" x14ac:dyDescent="0.3">
      <c r="A20" t="s">
        <v>14</v>
      </c>
      <c r="B20" s="1">
        <v>43402</v>
      </c>
      <c r="C20" s="1">
        <v>43433</v>
      </c>
      <c r="D20">
        <v>63.8</v>
      </c>
      <c r="E20">
        <v>65.95</v>
      </c>
      <c r="F20">
        <v>63.3</v>
      </c>
      <c r="G20">
        <v>65.349999999999994</v>
      </c>
      <c r="H20">
        <v>65.349999999999994</v>
      </c>
      <c r="I20">
        <v>65.349999999999994</v>
      </c>
      <c r="J20" s="13">
        <v>2825</v>
      </c>
      <c r="K20">
        <v>21965.11</v>
      </c>
      <c r="L20">
        <v>66696000</v>
      </c>
      <c r="M20">
        <v>420000</v>
      </c>
      <c r="N20">
        <v>64.95</v>
      </c>
      <c r="O20" s="16">
        <f t="shared" si="0"/>
        <v>2.9944838455476616E-2</v>
      </c>
      <c r="P20" s="20">
        <v>1.9041095890410958E-2</v>
      </c>
      <c r="Q20" s="18">
        <f t="shared" si="1"/>
        <v>1.9041095890410959E-4</v>
      </c>
      <c r="R20" s="18">
        <f t="shared" si="2"/>
        <v>2.9754427496572505E-2</v>
      </c>
      <c r="S20" s="20">
        <f>R20/_xlfn.STDEV.S($O$3:$O$242)</f>
        <v>1.0321484397640506</v>
      </c>
      <c r="T20" s="1" t="b">
        <f t="shared" si="3"/>
        <v>1</v>
      </c>
    </row>
    <row r="21" spans="1:20" x14ac:dyDescent="0.3">
      <c r="A21" t="s">
        <v>14</v>
      </c>
      <c r="B21" s="1">
        <v>43403</v>
      </c>
      <c r="C21" s="1">
        <v>43433</v>
      </c>
      <c r="D21">
        <v>64.75</v>
      </c>
      <c r="E21">
        <v>66.349999999999994</v>
      </c>
      <c r="F21">
        <v>64.75</v>
      </c>
      <c r="G21">
        <v>65.650000000000006</v>
      </c>
      <c r="H21">
        <v>65.8</v>
      </c>
      <c r="I21">
        <v>65.650000000000006</v>
      </c>
      <c r="J21" s="13">
        <v>2329</v>
      </c>
      <c r="K21">
        <v>18352.349999999999</v>
      </c>
      <c r="L21">
        <v>66432000</v>
      </c>
      <c r="M21">
        <v>-264000</v>
      </c>
      <c r="N21">
        <v>65.349999999999994</v>
      </c>
      <c r="O21" s="16">
        <f t="shared" si="0"/>
        <v>4.5906656465189198E-3</v>
      </c>
      <c r="P21" s="20">
        <v>1.9068493150684932E-2</v>
      </c>
      <c r="Q21" s="18">
        <f t="shared" si="1"/>
        <v>1.9068493150684932E-4</v>
      </c>
      <c r="R21" s="18">
        <f t="shared" si="2"/>
        <v>4.3999807150120708E-3</v>
      </c>
      <c r="S21" s="20">
        <f>R21/_xlfn.STDEV.S($O$3:$O$242)</f>
        <v>0.15263050282230303</v>
      </c>
      <c r="T21" s="1" t="b">
        <f t="shared" si="3"/>
        <v>1</v>
      </c>
    </row>
    <row r="22" spans="1:20" x14ac:dyDescent="0.3">
      <c r="A22" t="s">
        <v>14</v>
      </c>
      <c r="B22" s="1">
        <v>43404</v>
      </c>
      <c r="C22" s="1">
        <v>43433</v>
      </c>
      <c r="D22">
        <v>65.599999999999994</v>
      </c>
      <c r="E22">
        <v>66.2</v>
      </c>
      <c r="F22">
        <v>63.3</v>
      </c>
      <c r="G22">
        <v>64.75</v>
      </c>
      <c r="H22">
        <v>64.650000000000006</v>
      </c>
      <c r="I22">
        <v>64.75</v>
      </c>
      <c r="J22" s="13">
        <v>3697</v>
      </c>
      <c r="K22">
        <v>28648.45</v>
      </c>
      <c r="L22">
        <v>66372000</v>
      </c>
      <c r="M22">
        <v>-60000</v>
      </c>
      <c r="N22">
        <v>64.45</v>
      </c>
      <c r="O22" s="16">
        <f t="shared" si="0"/>
        <v>-1.3709063214013795E-2</v>
      </c>
      <c r="P22" s="20">
        <v>1.9041095890410958E-2</v>
      </c>
      <c r="Q22" s="18">
        <f t="shared" si="1"/>
        <v>1.9041095890410959E-4</v>
      </c>
      <c r="R22" s="18">
        <f t="shared" si="2"/>
        <v>-1.3899474172917904E-2</v>
      </c>
      <c r="S22" s="20">
        <f>R22/_xlfn.STDEV.S($O$3:$O$242)</f>
        <v>-0.48215750690449433</v>
      </c>
      <c r="T22" s="1" t="b">
        <f t="shared" si="3"/>
        <v>1</v>
      </c>
    </row>
    <row r="23" spans="1:20" x14ac:dyDescent="0.3">
      <c r="A23" t="s">
        <v>14</v>
      </c>
      <c r="B23" s="1">
        <v>43405</v>
      </c>
      <c r="C23" s="1">
        <v>43433</v>
      </c>
      <c r="D23">
        <v>65.25</v>
      </c>
      <c r="E23">
        <v>67.75</v>
      </c>
      <c r="F23">
        <v>64.75</v>
      </c>
      <c r="G23">
        <v>67.3</v>
      </c>
      <c r="H23">
        <v>67.3</v>
      </c>
      <c r="I23">
        <v>67.3</v>
      </c>
      <c r="J23" s="13">
        <v>4349</v>
      </c>
      <c r="K23">
        <v>34763.65</v>
      </c>
      <c r="L23">
        <v>68592000</v>
      </c>
      <c r="M23">
        <v>2220000</v>
      </c>
      <c r="N23">
        <v>67.150000000000006</v>
      </c>
      <c r="O23" s="16">
        <f t="shared" si="0"/>
        <v>3.9382239382239337E-2</v>
      </c>
      <c r="P23" s="20">
        <v>1.8986301369863012E-2</v>
      </c>
      <c r="Q23" s="18">
        <f t="shared" si="1"/>
        <v>1.8986301369863012E-4</v>
      </c>
      <c r="R23" s="18">
        <f t="shared" si="2"/>
        <v>3.9192376368540706E-2</v>
      </c>
      <c r="S23" s="20">
        <f>R23/_xlfn.STDEV.S($O$3:$O$242)</f>
        <v>1.3595405296940954</v>
      </c>
      <c r="T23" s="1" t="b">
        <f t="shared" si="3"/>
        <v>1</v>
      </c>
    </row>
    <row r="24" spans="1:20" x14ac:dyDescent="0.3">
      <c r="A24" t="s">
        <v>14</v>
      </c>
      <c r="B24" s="1">
        <v>43406</v>
      </c>
      <c r="C24" s="1">
        <v>43433</v>
      </c>
      <c r="D24">
        <v>68</v>
      </c>
      <c r="E24">
        <v>71.349999999999994</v>
      </c>
      <c r="F24">
        <v>67.400000000000006</v>
      </c>
      <c r="G24">
        <v>69.849999999999994</v>
      </c>
      <c r="H24">
        <v>70.349999999999994</v>
      </c>
      <c r="I24">
        <v>69.849999999999994</v>
      </c>
      <c r="J24" s="13">
        <v>5845</v>
      </c>
      <c r="K24">
        <v>48952.39</v>
      </c>
      <c r="L24">
        <v>69876000</v>
      </c>
      <c r="M24">
        <v>1284000</v>
      </c>
      <c r="N24">
        <v>69.55</v>
      </c>
      <c r="O24" s="16">
        <f t="shared" si="0"/>
        <v>3.7890044576522994E-2</v>
      </c>
      <c r="P24" s="20">
        <v>1.9068493150684932E-2</v>
      </c>
      <c r="Q24" s="18">
        <f t="shared" si="1"/>
        <v>1.9068493150684932E-4</v>
      </c>
      <c r="R24" s="18">
        <f t="shared" si="2"/>
        <v>3.7699359645016146E-2</v>
      </c>
      <c r="S24" s="20">
        <f>R24/_xlfn.STDEV.S($O$3:$O$242)</f>
        <v>1.3077494178703164</v>
      </c>
      <c r="T24" s="1" t="b">
        <f t="shared" si="3"/>
        <v>1</v>
      </c>
    </row>
    <row r="25" spans="1:20" x14ac:dyDescent="0.3">
      <c r="A25" t="s">
        <v>14</v>
      </c>
      <c r="B25" s="1">
        <v>43409</v>
      </c>
      <c r="C25" s="1">
        <v>43433</v>
      </c>
      <c r="D25">
        <v>69.05</v>
      </c>
      <c r="E25">
        <v>70</v>
      </c>
      <c r="F25">
        <v>65.599999999999994</v>
      </c>
      <c r="G25">
        <v>66.650000000000006</v>
      </c>
      <c r="H25">
        <v>66.599999999999994</v>
      </c>
      <c r="I25">
        <v>66.650000000000006</v>
      </c>
      <c r="J25" s="13">
        <v>5712</v>
      </c>
      <c r="K25">
        <v>46139.81</v>
      </c>
      <c r="L25">
        <v>70464000</v>
      </c>
      <c r="M25">
        <v>588000</v>
      </c>
      <c r="N25">
        <v>66.5</v>
      </c>
      <c r="O25" s="16">
        <f t="shared" si="0"/>
        <v>-4.5812455261273997E-2</v>
      </c>
      <c r="P25" s="20">
        <v>1.8958904109589041E-2</v>
      </c>
      <c r="Q25" s="18">
        <f t="shared" si="1"/>
        <v>1.8958904109589041E-4</v>
      </c>
      <c r="R25" s="18">
        <f t="shared" si="2"/>
        <v>-4.6002044302369885E-2</v>
      </c>
      <c r="S25" s="20">
        <f>R25/_xlfn.STDEV.S($O$3:$O$242)</f>
        <v>-1.5957604379421273</v>
      </c>
      <c r="T25" s="1" t="b">
        <f t="shared" si="3"/>
        <v>1</v>
      </c>
    </row>
    <row r="26" spans="1:20" x14ac:dyDescent="0.3">
      <c r="A26" t="s">
        <v>14</v>
      </c>
      <c r="B26" s="1">
        <v>43410</v>
      </c>
      <c r="C26" s="1">
        <v>43433</v>
      </c>
      <c r="D26">
        <v>67.099999999999994</v>
      </c>
      <c r="E26">
        <v>67.25</v>
      </c>
      <c r="F26">
        <v>65.599999999999994</v>
      </c>
      <c r="G26">
        <v>66.349999999999994</v>
      </c>
      <c r="H26">
        <v>66.099999999999994</v>
      </c>
      <c r="I26">
        <v>66.349999999999994</v>
      </c>
      <c r="J26" s="13">
        <v>2606</v>
      </c>
      <c r="K26">
        <v>20786.38</v>
      </c>
      <c r="L26">
        <v>70068000</v>
      </c>
      <c r="M26">
        <v>-396000</v>
      </c>
      <c r="N26">
        <v>66.2</v>
      </c>
      <c r="O26" s="16">
        <f t="shared" si="0"/>
        <v>-4.5011252813205007E-3</v>
      </c>
      <c r="P26" s="20">
        <v>1.9013698630136987E-2</v>
      </c>
      <c r="Q26" s="18">
        <f t="shared" si="1"/>
        <v>1.9013698630136988E-4</v>
      </c>
      <c r="R26" s="18">
        <f t="shared" si="2"/>
        <v>-4.6912622676218707E-3</v>
      </c>
      <c r="S26" s="20">
        <f>R26/_xlfn.STDEV.S($O$3:$O$242)</f>
        <v>-0.16273474025361936</v>
      </c>
      <c r="T26" s="1" t="b">
        <f t="shared" si="3"/>
        <v>1</v>
      </c>
    </row>
    <row r="27" spans="1:20" x14ac:dyDescent="0.3">
      <c r="A27" t="s">
        <v>14</v>
      </c>
      <c r="B27" s="1">
        <v>43413</v>
      </c>
      <c r="C27" s="1">
        <v>43433</v>
      </c>
      <c r="D27">
        <v>66.55</v>
      </c>
      <c r="E27">
        <v>66.55</v>
      </c>
      <c r="F27">
        <v>65.400000000000006</v>
      </c>
      <c r="G27">
        <v>66.05</v>
      </c>
      <c r="H27">
        <v>66</v>
      </c>
      <c r="I27">
        <v>66.05</v>
      </c>
      <c r="J27" s="13">
        <v>1736</v>
      </c>
      <c r="K27">
        <v>13744.13</v>
      </c>
      <c r="L27">
        <v>70512000</v>
      </c>
      <c r="M27">
        <v>468000</v>
      </c>
      <c r="N27">
        <v>65.900000000000006</v>
      </c>
      <c r="O27" s="16">
        <f t="shared" si="0"/>
        <v>-4.5214770158251271E-3</v>
      </c>
      <c r="P27" s="20">
        <v>1.9041095890410958E-2</v>
      </c>
      <c r="Q27" s="18">
        <f t="shared" si="1"/>
        <v>1.9041095890410959E-4</v>
      </c>
      <c r="R27" s="18">
        <f t="shared" si="2"/>
        <v>-4.7118879747292371E-3</v>
      </c>
      <c r="S27" s="20">
        <f>R27/_xlfn.STDEV.S($O$3:$O$242)</f>
        <v>-0.16345022340019816</v>
      </c>
      <c r="T27" s="1" t="b">
        <f t="shared" si="3"/>
        <v>1</v>
      </c>
    </row>
    <row r="28" spans="1:20" x14ac:dyDescent="0.3">
      <c r="A28" t="s">
        <v>14</v>
      </c>
      <c r="B28" s="1">
        <v>43416</v>
      </c>
      <c r="C28" s="1">
        <v>43433</v>
      </c>
      <c r="D28">
        <v>66.3</v>
      </c>
      <c r="E28">
        <v>67.05</v>
      </c>
      <c r="F28">
        <v>65.400000000000006</v>
      </c>
      <c r="G28">
        <v>65.650000000000006</v>
      </c>
      <c r="H28">
        <v>65.599999999999994</v>
      </c>
      <c r="I28">
        <v>65.650000000000006</v>
      </c>
      <c r="J28" s="13">
        <v>2834</v>
      </c>
      <c r="K28">
        <v>22514.77</v>
      </c>
      <c r="L28">
        <v>69588000</v>
      </c>
      <c r="M28">
        <v>-924000</v>
      </c>
      <c r="N28">
        <v>65.7</v>
      </c>
      <c r="O28" s="16">
        <f t="shared" si="0"/>
        <v>-6.0560181680543749E-3</v>
      </c>
      <c r="P28" s="20">
        <v>1.8958904109589041E-2</v>
      </c>
      <c r="Q28" s="18">
        <f t="shared" si="1"/>
        <v>1.8958904109589041E-4</v>
      </c>
      <c r="R28" s="18">
        <f t="shared" si="2"/>
        <v>-6.2456072091502651E-3</v>
      </c>
      <c r="S28" s="20">
        <f>R28/_xlfn.STDEV.S($O$3:$O$242)</f>
        <v>-0.216653260663346</v>
      </c>
      <c r="T28" s="1" t="b">
        <f t="shared" si="3"/>
        <v>1</v>
      </c>
    </row>
    <row r="29" spans="1:20" x14ac:dyDescent="0.3">
      <c r="A29" t="s">
        <v>14</v>
      </c>
      <c r="B29" s="1">
        <v>43417</v>
      </c>
      <c r="C29" s="1">
        <v>43433</v>
      </c>
      <c r="D29">
        <v>65</v>
      </c>
      <c r="E29">
        <v>65.900000000000006</v>
      </c>
      <c r="F29">
        <v>64.349999999999994</v>
      </c>
      <c r="G29">
        <v>64.95</v>
      </c>
      <c r="H29">
        <v>64.95</v>
      </c>
      <c r="I29">
        <v>64.95</v>
      </c>
      <c r="J29" s="13">
        <v>2659</v>
      </c>
      <c r="K29">
        <v>20758.52</v>
      </c>
      <c r="L29">
        <v>71712000</v>
      </c>
      <c r="M29">
        <v>2124000</v>
      </c>
      <c r="N29">
        <v>64.75</v>
      </c>
      <c r="O29" s="16">
        <f t="shared" si="0"/>
        <v>-1.0662604722010706E-2</v>
      </c>
      <c r="P29" s="20">
        <v>1.8986301369863012E-2</v>
      </c>
      <c r="Q29" s="18">
        <f t="shared" si="1"/>
        <v>1.8986301369863012E-4</v>
      </c>
      <c r="R29" s="18">
        <f t="shared" si="2"/>
        <v>-1.0852467735709337E-2</v>
      </c>
      <c r="S29" s="20">
        <f>R29/_xlfn.STDEV.S($O$3:$O$242)</f>
        <v>-0.37646019713511231</v>
      </c>
      <c r="T29" s="1" t="b">
        <f t="shared" si="3"/>
        <v>0</v>
      </c>
    </row>
    <row r="30" spans="1:20" x14ac:dyDescent="0.3">
      <c r="A30" t="s">
        <v>14</v>
      </c>
      <c r="B30" s="1">
        <v>43418</v>
      </c>
      <c r="C30" s="1">
        <v>43433</v>
      </c>
      <c r="D30">
        <v>66.099999999999994</v>
      </c>
      <c r="E30">
        <v>66.099999999999994</v>
      </c>
      <c r="F30">
        <v>64.05</v>
      </c>
      <c r="G30">
        <v>64.3</v>
      </c>
      <c r="H30">
        <v>64.25</v>
      </c>
      <c r="I30">
        <v>64.3</v>
      </c>
      <c r="J30" s="13">
        <v>2568</v>
      </c>
      <c r="K30">
        <v>20008.14</v>
      </c>
      <c r="L30">
        <v>72900000</v>
      </c>
      <c r="M30">
        <v>1188000</v>
      </c>
      <c r="N30">
        <v>64.150000000000006</v>
      </c>
      <c r="O30" s="16">
        <f t="shared" si="0"/>
        <v>-1.0007698229407324E-2</v>
      </c>
      <c r="P30" s="20">
        <v>1.893150684931507E-2</v>
      </c>
      <c r="Q30" s="18">
        <f t="shared" si="1"/>
        <v>1.893150684931507E-4</v>
      </c>
      <c r="R30" s="18">
        <f t="shared" si="2"/>
        <v>-1.0197013297900475E-2</v>
      </c>
      <c r="S30" s="20">
        <f>R30/_xlfn.STDEV.S($O$3:$O$242)</f>
        <v>-0.35372320192998624</v>
      </c>
      <c r="T30" s="1" t="b">
        <f t="shared" si="3"/>
        <v>1</v>
      </c>
    </row>
    <row r="31" spans="1:20" x14ac:dyDescent="0.3">
      <c r="A31" t="s">
        <v>14</v>
      </c>
      <c r="B31" s="1">
        <v>43419</v>
      </c>
      <c r="C31" s="1">
        <v>43433</v>
      </c>
      <c r="D31">
        <v>64.400000000000006</v>
      </c>
      <c r="E31">
        <v>65.349999999999994</v>
      </c>
      <c r="F31">
        <v>63.6</v>
      </c>
      <c r="G31">
        <v>64.900000000000006</v>
      </c>
      <c r="H31">
        <v>64.900000000000006</v>
      </c>
      <c r="I31">
        <v>64.900000000000006</v>
      </c>
      <c r="J31" s="13">
        <v>2268</v>
      </c>
      <c r="K31">
        <v>17608.63</v>
      </c>
      <c r="L31">
        <v>72720000</v>
      </c>
      <c r="M31">
        <v>-180000</v>
      </c>
      <c r="N31">
        <v>64.650000000000006</v>
      </c>
      <c r="O31" s="16">
        <f t="shared" si="0"/>
        <v>9.3312597200623411E-3</v>
      </c>
      <c r="P31" s="20">
        <v>1.873972602739726E-2</v>
      </c>
      <c r="Q31" s="18">
        <f t="shared" si="1"/>
        <v>1.873972602739726E-4</v>
      </c>
      <c r="R31" s="18">
        <f t="shared" si="2"/>
        <v>9.143862459788368E-3</v>
      </c>
      <c r="S31" s="20">
        <f>R31/_xlfn.STDEV.S($O$3:$O$242)</f>
        <v>0.31719055499806903</v>
      </c>
      <c r="T31" s="1" t="b">
        <f t="shared" si="3"/>
        <v>1</v>
      </c>
    </row>
    <row r="32" spans="1:20" x14ac:dyDescent="0.3">
      <c r="A32" t="s">
        <v>14</v>
      </c>
      <c r="B32" s="1">
        <v>43420</v>
      </c>
      <c r="C32" s="1">
        <v>43433</v>
      </c>
      <c r="D32">
        <v>64.849999999999994</v>
      </c>
      <c r="E32">
        <v>65.2</v>
      </c>
      <c r="F32">
        <v>63.55</v>
      </c>
      <c r="G32">
        <v>64.150000000000006</v>
      </c>
      <c r="H32">
        <v>64.25</v>
      </c>
      <c r="I32">
        <v>64.150000000000006</v>
      </c>
      <c r="J32" s="13">
        <v>2938</v>
      </c>
      <c r="K32">
        <v>22605.14</v>
      </c>
      <c r="L32">
        <v>72696000</v>
      </c>
      <c r="M32">
        <v>-24000</v>
      </c>
      <c r="N32">
        <v>64.099999999999994</v>
      </c>
      <c r="O32" s="16">
        <f t="shared" si="0"/>
        <v>-1.1556240369799691E-2</v>
      </c>
      <c r="P32" s="20">
        <v>1.8684931506849314E-2</v>
      </c>
      <c r="Q32" s="18">
        <f t="shared" si="1"/>
        <v>1.8684931506849313E-4</v>
      </c>
      <c r="R32" s="18">
        <f t="shared" si="2"/>
        <v>-1.1743089684868185E-2</v>
      </c>
      <c r="S32" s="20">
        <f>R32/_xlfn.STDEV.S($O$3:$O$242)</f>
        <v>-0.40735489525524299</v>
      </c>
      <c r="T32" s="1" t="b">
        <f t="shared" si="3"/>
        <v>1</v>
      </c>
    </row>
    <row r="33" spans="1:20" x14ac:dyDescent="0.3">
      <c r="A33" t="s">
        <v>14</v>
      </c>
      <c r="B33" s="1">
        <v>43423</v>
      </c>
      <c r="C33" s="1">
        <v>43433</v>
      </c>
      <c r="D33">
        <v>64.2</v>
      </c>
      <c r="E33">
        <v>65</v>
      </c>
      <c r="F33">
        <v>63.95</v>
      </c>
      <c r="G33">
        <v>64.45</v>
      </c>
      <c r="H33">
        <v>64.599999999999994</v>
      </c>
      <c r="I33">
        <v>64.45</v>
      </c>
      <c r="J33" s="13">
        <v>1909</v>
      </c>
      <c r="K33">
        <v>14764.15</v>
      </c>
      <c r="L33">
        <v>72144000</v>
      </c>
      <c r="M33">
        <v>-552000</v>
      </c>
      <c r="N33">
        <v>64.3</v>
      </c>
      <c r="O33" s="16">
        <f t="shared" si="0"/>
        <v>4.6765393608729092E-3</v>
      </c>
      <c r="P33" s="20">
        <v>1.8767123287671231E-2</v>
      </c>
      <c r="Q33" s="18">
        <f t="shared" si="1"/>
        <v>1.8767123287671231E-4</v>
      </c>
      <c r="R33" s="18">
        <f t="shared" si="2"/>
        <v>4.488868127996197E-3</v>
      </c>
      <c r="S33" s="20">
        <f>R33/_xlfn.STDEV.S($O$3:$O$242)</f>
        <v>0.1557139096408949</v>
      </c>
      <c r="T33" s="1" t="b">
        <f t="shared" si="3"/>
        <v>1</v>
      </c>
    </row>
    <row r="34" spans="1:20" x14ac:dyDescent="0.3">
      <c r="A34" t="s">
        <v>14</v>
      </c>
      <c r="B34" s="1">
        <v>43424</v>
      </c>
      <c r="C34" s="1">
        <v>43433</v>
      </c>
      <c r="D34">
        <v>64.25</v>
      </c>
      <c r="E34">
        <v>64.3</v>
      </c>
      <c r="F34">
        <v>62.1</v>
      </c>
      <c r="G34">
        <v>62.45</v>
      </c>
      <c r="H34">
        <v>62.4</v>
      </c>
      <c r="I34">
        <v>62.45</v>
      </c>
      <c r="J34" s="13">
        <v>3418</v>
      </c>
      <c r="K34">
        <v>25829.75</v>
      </c>
      <c r="L34">
        <v>75552000</v>
      </c>
      <c r="M34">
        <v>3408000</v>
      </c>
      <c r="N34">
        <v>62.4</v>
      </c>
      <c r="O34" s="16">
        <f t="shared" si="0"/>
        <v>-3.1031807602792862E-2</v>
      </c>
      <c r="P34" s="20">
        <v>1.8712328767123289E-2</v>
      </c>
      <c r="Q34" s="18">
        <f t="shared" si="1"/>
        <v>1.8712328767123289E-4</v>
      </c>
      <c r="R34" s="18">
        <f t="shared" si="2"/>
        <v>-3.1218930890464094E-2</v>
      </c>
      <c r="S34" s="20">
        <f>R34/_xlfn.STDEV.S($O$3:$O$242)</f>
        <v>-1.0829504554710738</v>
      </c>
      <c r="T34" s="1" t="b">
        <f t="shared" si="3"/>
        <v>1</v>
      </c>
    </row>
    <row r="35" spans="1:20" x14ac:dyDescent="0.3">
      <c r="A35" t="s">
        <v>14</v>
      </c>
      <c r="B35" s="1">
        <v>43426</v>
      </c>
      <c r="C35" s="1">
        <v>43433</v>
      </c>
      <c r="D35">
        <v>62.15</v>
      </c>
      <c r="E35">
        <v>62.55</v>
      </c>
      <c r="F35">
        <v>60.2</v>
      </c>
      <c r="G35">
        <v>60.45</v>
      </c>
      <c r="H35">
        <v>60.35</v>
      </c>
      <c r="I35">
        <v>60.45</v>
      </c>
      <c r="J35" s="13">
        <v>3215</v>
      </c>
      <c r="K35">
        <v>23638.92</v>
      </c>
      <c r="L35">
        <v>73080000</v>
      </c>
      <c r="M35">
        <v>-1380000</v>
      </c>
      <c r="N35">
        <v>60.5</v>
      </c>
      <c r="O35" s="16">
        <f t="shared" si="0"/>
        <v>-3.2025620496397116E-2</v>
      </c>
      <c r="P35" s="20">
        <v>1.8575342465753427E-2</v>
      </c>
      <c r="Q35" s="18">
        <f t="shared" si="1"/>
        <v>1.8575342465753427E-4</v>
      </c>
      <c r="R35" s="18">
        <f t="shared" si="2"/>
        <v>-3.2211373921054651E-2</v>
      </c>
      <c r="S35" s="20">
        <f>R35/_xlfn.STDEV.S($O$3:$O$242)</f>
        <v>-1.1173772151758858</v>
      </c>
      <c r="T35" s="1" t="b">
        <f t="shared" si="3"/>
        <v>1</v>
      </c>
    </row>
    <row r="36" spans="1:20" x14ac:dyDescent="0.3">
      <c r="A36" t="s">
        <v>14</v>
      </c>
      <c r="B36" s="1">
        <v>43430</v>
      </c>
      <c r="C36" s="1">
        <v>43433</v>
      </c>
      <c r="D36">
        <v>60.45</v>
      </c>
      <c r="E36">
        <v>60.65</v>
      </c>
      <c r="F36">
        <v>57.15</v>
      </c>
      <c r="G36">
        <v>58.2</v>
      </c>
      <c r="H36">
        <v>58.15</v>
      </c>
      <c r="I36">
        <v>58.2</v>
      </c>
      <c r="J36" s="13">
        <v>5575</v>
      </c>
      <c r="K36">
        <v>39218.230000000003</v>
      </c>
      <c r="L36">
        <v>65064000</v>
      </c>
      <c r="M36">
        <v>-8016000</v>
      </c>
      <c r="N36">
        <v>58.05</v>
      </c>
      <c r="O36" s="16">
        <f t="shared" si="0"/>
        <v>-3.7220843672456573E-2</v>
      </c>
      <c r="P36" s="20">
        <v>1.865753424657534E-2</v>
      </c>
      <c r="Q36" s="18">
        <f t="shared" si="1"/>
        <v>1.865753424657534E-4</v>
      </c>
      <c r="R36" s="18">
        <f t="shared" si="2"/>
        <v>-3.7407419014922325E-2</v>
      </c>
      <c r="S36" s="20">
        <f>R36/_xlfn.STDEV.S($O$3:$O$242)</f>
        <v>-1.2976223177642976</v>
      </c>
      <c r="T36" s="1" t="b">
        <f t="shared" si="3"/>
        <v>0</v>
      </c>
    </row>
    <row r="37" spans="1:20" x14ac:dyDescent="0.3">
      <c r="A37" t="s">
        <v>14</v>
      </c>
      <c r="B37" s="1">
        <v>43431</v>
      </c>
      <c r="C37" s="1">
        <v>43433</v>
      </c>
      <c r="D37">
        <v>57.8</v>
      </c>
      <c r="E37">
        <v>57.8</v>
      </c>
      <c r="F37">
        <v>55.75</v>
      </c>
      <c r="G37">
        <v>56.85</v>
      </c>
      <c r="H37">
        <v>56.9</v>
      </c>
      <c r="I37">
        <v>56.85</v>
      </c>
      <c r="J37" s="13">
        <v>5633</v>
      </c>
      <c r="K37">
        <v>38281.97</v>
      </c>
      <c r="L37">
        <v>56580000</v>
      </c>
      <c r="M37">
        <v>-8484000</v>
      </c>
      <c r="N37">
        <v>56.8</v>
      </c>
      <c r="O37" s="16">
        <f t="shared" si="0"/>
        <v>-2.3195876288659815E-2</v>
      </c>
      <c r="P37" s="20">
        <v>1.8547945205479453E-2</v>
      </c>
      <c r="Q37" s="18">
        <f t="shared" si="1"/>
        <v>1.8547945205479453E-4</v>
      </c>
      <c r="R37" s="18">
        <f t="shared" si="2"/>
        <v>-2.3381355740714611E-2</v>
      </c>
      <c r="S37" s="20">
        <f>R37/_xlfn.STDEV.S($O$3:$O$242)</f>
        <v>-0.81107357384465772</v>
      </c>
      <c r="T37" s="1" t="b">
        <f t="shared" si="3"/>
        <v>1</v>
      </c>
    </row>
    <row r="38" spans="1:20" x14ac:dyDescent="0.3">
      <c r="A38" t="s">
        <v>14</v>
      </c>
      <c r="B38" s="1">
        <v>43432</v>
      </c>
      <c r="C38" s="1">
        <v>43433</v>
      </c>
      <c r="D38">
        <v>56.85</v>
      </c>
      <c r="E38">
        <v>57.05</v>
      </c>
      <c r="F38">
        <v>54.95</v>
      </c>
      <c r="G38">
        <v>55.25</v>
      </c>
      <c r="H38">
        <v>55.25</v>
      </c>
      <c r="I38">
        <v>55.25</v>
      </c>
      <c r="J38" s="13">
        <v>4385</v>
      </c>
      <c r="K38">
        <v>29583.58</v>
      </c>
      <c r="L38">
        <v>45576000</v>
      </c>
      <c r="M38">
        <v>-11004000</v>
      </c>
      <c r="N38">
        <v>55.4</v>
      </c>
      <c r="O38" s="16">
        <f t="shared" si="0"/>
        <v>-2.8144239226033447E-2</v>
      </c>
      <c r="P38" s="20">
        <v>1.8493150684931507E-2</v>
      </c>
      <c r="Q38" s="18">
        <f t="shared" si="1"/>
        <v>1.8493150684931506E-4</v>
      </c>
      <c r="R38" s="18">
        <f t="shared" si="2"/>
        <v>-2.8329170732882762E-2</v>
      </c>
      <c r="S38" s="20">
        <f>R38/_xlfn.STDEV.S($O$3:$O$242)</f>
        <v>-0.98270784659266508</v>
      </c>
      <c r="T38" s="1" t="b">
        <f t="shared" si="3"/>
        <v>1</v>
      </c>
    </row>
    <row r="39" spans="1:20" x14ac:dyDescent="0.3">
      <c r="A39" t="s">
        <v>14</v>
      </c>
      <c r="B39" s="1">
        <v>43433</v>
      </c>
      <c r="C39" s="1">
        <v>43433</v>
      </c>
      <c r="D39">
        <v>55.9</v>
      </c>
      <c r="E39">
        <v>56.5</v>
      </c>
      <c r="F39">
        <v>54.45</v>
      </c>
      <c r="G39">
        <v>54.75</v>
      </c>
      <c r="H39">
        <v>54.7</v>
      </c>
      <c r="I39">
        <v>54.75</v>
      </c>
      <c r="J39" s="13">
        <v>6433</v>
      </c>
      <c r="K39">
        <v>42643.93</v>
      </c>
      <c r="L39">
        <v>12900000</v>
      </c>
      <c r="M39">
        <v>-32676000</v>
      </c>
      <c r="N39">
        <v>54.75</v>
      </c>
      <c r="O39" s="16">
        <f t="shared" si="0"/>
        <v>-9.0497737556561094E-3</v>
      </c>
      <c r="P39" s="20">
        <v>1.8520547945205478E-2</v>
      </c>
      <c r="Q39" s="18">
        <f t="shared" si="1"/>
        <v>1.8520547945205477E-4</v>
      </c>
      <c r="R39" s="18">
        <f t="shared" si="2"/>
        <v>-9.2349792351081646E-3</v>
      </c>
      <c r="S39" s="20">
        <f>R39/_xlfn.STDEV.S($O$3:$O$242)</f>
        <v>-0.32035129594976414</v>
      </c>
      <c r="T39" s="1" t="b">
        <f t="shared" si="3"/>
        <v>0</v>
      </c>
    </row>
    <row r="40" spans="1:20" x14ac:dyDescent="0.3">
      <c r="A40" t="s">
        <v>14</v>
      </c>
      <c r="B40" s="1">
        <v>43434</v>
      </c>
      <c r="C40" s="1">
        <v>43461</v>
      </c>
      <c r="D40">
        <v>55.3</v>
      </c>
      <c r="E40">
        <v>56.05</v>
      </c>
      <c r="F40">
        <v>54.6</v>
      </c>
      <c r="G40">
        <v>55.5</v>
      </c>
      <c r="H40">
        <v>55.4</v>
      </c>
      <c r="I40">
        <v>55.5</v>
      </c>
      <c r="J40" s="13">
        <v>3575</v>
      </c>
      <c r="K40">
        <v>23762.85</v>
      </c>
      <c r="L40">
        <v>77472000</v>
      </c>
      <c r="M40">
        <v>2484000</v>
      </c>
      <c r="N40">
        <v>55.3</v>
      </c>
      <c r="O40" s="16">
        <f t="shared" si="0"/>
        <v>1.3698630136986301E-2</v>
      </c>
      <c r="P40" s="20">
        <v>1.8493150684931507E-2</v>
      </c>
      <c r="Q40" s="18">
        <f t="shared" si="1"/>
        <v>1.8493150684931506E-4</v>
      </c>
      <c r="R40" s="18">
        <f t="shared" si="2"/>
        <v>1.3513698630136985E-2</v>
      </c>
      <c r="S40" s="20">
        <f>R40/_xlfn.STDEV.S($O$3:$O$242)</f>
        <v>0.46877537664417179</v>
      </c>
      <c r="T40" s="1" t="b">
        <f t="shared" si="3"/>
        <v>0</v>
      </c>
    </row>
    <row r="41" spans="1:20" x14ac:dyDescent="0.3">
      <c r="A41" t="s">
        <v>14</v>
      </c>
      <c r="B41" s="1">
        <v>43437</v>
      </c>
      <c r="C41" s="1">
        <v>43461</v>
      </c>
      <c r="D41">
        <v>56.5</v>
      </c>
      <c r="E41">
        <v>57.5</v>
      </c>
      <c r="F41">
        <v>56.05</v>
      </c>
      <c r="G41">
        <v>56.8</v>
      </c>
      <c r="H41">
        <v>56.85</v>
      </c>
      <c r="I41">
        <v>56.8</v>
      </c>
      <c r="J41" s="13">
        <v>3435</v>
      </c>
      <c r="K41">
        <v>23421.82</v>
      </c>
      <c r="L41">
        <v>76284000</v>
      </c>
      <c r="M41">
        <v>-1188000</v>
      </c>
      <c r="N41">
        <v>56.7</v>
      </c>
      <c r="O41" s="16">
        <f t="shared" si="0"/>
        <v>2.3423423423423372E-2</v>
      </c>
      <c r="P41" s="20">
        <v>1.8547945205479453E-2</v>
      </c>
      <c r="Q41" s="18">
        <f t="shared" si="1"/>
        <v>1.8547945205479453E-4</v>
      </c>
      <c r="R41" s="18">
        <f t="shared" si="2"/>
        <v>2.3237943971368576E-2</v>
      </c>
      <c r="S41" s="20">
        <f>R41/_xlfn.STDEV.S($O$3:$O$242)</f>
        <v>0.80609877693447141</v>
      </c>
      <c r="T41" s="1" t="b">
        <f t="shared" si="3"/>
        <v>1</v>
      </c>
    </row>
    <row r="42" spans="1:20" x14ac:dyDescent="0.3">
      <c r="A42" t="s">
        <v>14</v>
      </c>
      <c r="B42" s="1">
        <v>43438</v>
      </c>
      <c r="C42" s="1">
        <v>43461</v>
      </c>
      <c r="D42">
        <v>56.35</v>
      </c>
      <c r="E42">
        <v>57.05</v>
      </c>
      <c r="F42">
        <v>55.6</v>
      </c>
      <c r="G42">
        <v>55.8</v>
      </c>
      <c r="H42">
        <v>55.9</v>
      </c>
      <c r="I42">
        <v>55.8</v>
      </c>
      <c r="J42" s="13">
        <v>3281</v>
      </c>
      <c r="K42">
        <v>22094.2</v>
      </c>
      <c r="L42">
        <v>77352000</v>
      </c>
      <c r="M42">
        <v>1068000</v>
      </c>
      <c r="N42">
        <v>55.6</v>
      </c>
      <c r="O42" s="16">
        <f t="shared" si="0"/>
        <v>-1.7605633802816902E-2</v>
      </c>
      <c r="P42" s="20">
        <v>1.8520547945205478E-2</v>
      </c>
      <c r="Q42" s="18">
        <f t="shared" si="1"/>
        <v>1.8520547945205477E-4</v>
      </c>
      <c r="R42" s="18">
        <f t="shared" si="2"/>
        <v>-1.7790839282268957E-2</v>
      </c>
      <c r="S42" s="20">
        <f>R42/_xlfn.STDEV.S($O$3:$O$242)</f>
        <v>-0.61714469247987203</v>
      </c>
      <c r="T42" s="1" t="b">
        <f t="shared" si="3"/>
        <v>1</v>
      </c>
    </row>
    <row r="43" spans="1:20" x14ac:dyDescent="0.3">
      <c r="A43" t="s">
        <v>14</v>
      </c>
      <c r="B43" s="1">
        <v>43439</v>
      </c>
      <c r="C43" s="1">
        <v>43461</v>
      </c>
      <c r="D43">
        <v>54.6</v>
      </c>
      <c r="E43">
        <v>55.45</v>
      </c>
      <c r="F43">
        <v>52.85</v>
      </c>
      <c r="G43">
        <v>53.15</v>
      </c>
      <c r="H43">
        <v>53.1</v>
      </c>
      <c r="I43">
        <v>53.15</v>
      </c>
      <c r="J43" s="13">
        <v>3948</v>
      </c>
      <c r="K43">
        <v>25535.62</v>
      </c>
      <c r="L43">
        <v>80220000</v>
      </c>
      <c r="M43">
        <v>2868000</v>
      </c>
      <c r="N43">
        <v>53.05</v>
      </c>
      <c r="O43" s="16">
        <f t="shared" si="0"/>
        <v>-4.7491039426523274E-2</v>
      </c>
      <c r="P43" s="20">
        <v>1.8410958904109587E-2</v>
      </c>
      <c r="Q43" s="18">
        <f t="shared" si="1"/>
        <v>1.8410958904109588E-4</v>
      </c>
      <c r="R43" s="18">
        <f t="shared" si="2"/>
        <v>-4.7675149015564369E-2</v>
      </c>
      <c r="S43" s="20">
        <f>R43/_xlfn.STDEV.S($O$3:$O$242)</f>
        <v>-1.6537986045136228</v>
      </c>
      <c r="T43" s="1" t="b">
        <f t="shared" si="3"/>
        <v>1</v>
      </c>
    </row>
    <row r="44" spans="1:20" x14ac:dyDescent="0.3">
      <c r="A44" t="s">
        <v>14</v>
      </c>
      <c r="B44" s="1">
        <v>43440</v>
      </c>
      <c r="C44" s="1">
        <v>43461</v>
      </c>
      <c r="D44">
        <v>52.15</v>
      </c>
      <c r="E44">
        <v>54.05</v>
      </c>
      <c r="F44">
        <v>51.6</v>
      </c>
      <c r="G44">
        <v>53.25</v>
      </c>
      <c r="H44">
        <v>53.25</v>
      </c>
      <c r="I44">
        <v>53.25</v>
      </c>
      <c r="J44" s="13">
        <v>3982</v>
      </c>
      <c r="K44">
        <v>25394.48</v>
      </c>
      <c r="L44">
        <v>78360000</v>
      </c>
      <c r="M44">
        <v>-1860000</v>
      </c>
      <c r="N44">
        <v>53.05</v>
      </c>
      <c r="O44" s="16">
        <f t="shared" si="0"/>
        <v>1.8814675446848809E-3</v>
      </c>
      <c r="P44" s="20">
        <v>1.8383561643835616E-2</v>
      </c>
      <c r="Q44" s="18">
        <f t="shared" si="1"/>
        <v>1.8383561643835618E-4</v>
      </c>
      <c r="R44" s="18">
        <f t="shared" si="2"/>
        <v>1.6976319282465248E-3</v>
      </c>
      <c r="S44" s="20">
        <f>R44/_xlfn.STDEV.S($O$3:$O$242)</f>
        <v>5.8888988747477299E-2</v>
      </c>
      <c r="T44" s="1" t="b">
        <f t="shared" si="3"/>
        <v>1</v>
      </c>
    </row>
    <row r="45" spans="1:20" x14ac:dyDescent="0.3">
      <c r="A45" t="s">
        <v>14</v>
      </c>
      <c r="B45" s="1">
        <v>43441</v>
      </c>
      <c r="C45" s="1">
        <v>43461</v>
      </c>
      <c r="D45">
        <v>53.55</v>
      </c>
      <c r="E45">
        <v>53.65</v>
      </c>
      <c r="F45">
        <v>50.5</v>
      </c>
      <c r="G45">
        <v>51.2</v>
      </c>
      <c r="H45">
        <v>51.15</v>
      </c>
      <c r="I45">
        <v>51.2</v>
      </c>
      <c r="J45" s="13">
        <v>5937</v>
      </c>
      <c r="K45">
        <v>36704.879999999997</v>
      </c>
      <c r="L45">
        <v>80556000</v>
      </c>
      <c r="M45">
        <v>2196000</v>
      </c>
      <c r="N45">
        <v>51</v>
      </c>
      <c r="O45" s="16">
        <f t="shared" si="0"/>
        <v>-3.8497652582159571E-2</v>
      </c>
      <c r="P45" s="20">
        <v>1.8328767123287671E-2</v>
      </c>
      <c r="Q45" s="18">
        <f t="shared" si="1"/>
        <v>1.832876712328767E-4</v>
      </c>
      <c r="R45" s="18">
        <f t="shared" si="2"/>
        <v>-3.868094025339245E-2</v>
      </c>
      <c r="S45" s="20">
        <f>R45/_xlfn.STDEV.S($O$3:$O$242)</f>
        <v>-1.3417993720680557</v>
      </c>
      <c r="T45" s="1" t="b">
        <f t="shared" si="3"/>
        <v>1</v>
      </c>
    </row>
    <row r="46" spans="1:20" x14ac:dyDescent="0.3">
      <c r="A46" t="s">
        <v>14</v>
      </c>
      <c r="B46" s="1">
        <v>43444</v>
      </c>
      <c r="C46" s="1">
        <v>43461</v>
      </c>
      <c r="D46">
        <v>50.4</v>
      </c>
      <c r="E46">
        <v>50.9</v>
      </c>
      <c r="F46">
        <v>48.2</v>
      </c>
      <c r="G46">
        <v>50.2</v>
      </c>
      <c r="H46">
        <v>50.25</v>
      </c>
      <c r="I46">
        <v>50.2</v>
      </c>
      <c r="J46" s="13">
        <v>3132</v>
      </c>
      <c r="K46">
        <v>18894.91</v>
      </c>
      <c r="L46">
        <v>79980000</v>
      </c>
      <c r="M46">
        <v>-576000</v>
      </c>
      <c r="N46">
        <v>50.05</v>
      </c>
      <c r="O46" s="16">
        <f t="shared" si="0"/>
        <v>-1.953125E-2</v>
      </c>
      <c r="P46" s="20">
        <v>1.8383561643835616E-2</v>
      </c>
      <c r="Q46" s="18">
        <f t="shared" si="1"/>
        <v>1.8383561643835618E-4</v>
      </c>
      <c r="R46" s="18">
        <f t="shared" si="2"/>
        <v>-1.9715085616438355E-2</v>
      </c>
      <c r="S46" s="20">
        <f>R46/_xlfn.STDEV.S($O$3:$O$242)</f>
        <v>-0.6838946863005706</v>
      </c>
      <c r="T46" s="1" t="b">
        <f t="shared" si="3"/>
        <v>1</v>
      </c>
    </row>
    <row r="47" spans="1:20" x14ac:dyDescent="0.3">
      <c r="A47" t="s">
        <v>14</v>
      </c>
      <c r="B47" s="1">
        <v>43445</v>
      </c>
      <c r="C47" s="1">
        <v>43461</v>
      </c>
      <c r="D47">
        <v>49.25</v>
      </c>
      <c r="E47">
        <v>51.35</v>
      </c>
      <c r="F47">
        <v>49.2</v>
      </c>
      <c r="G47">
        <v>50.95</v>
      </c>
      <c r="H47">
        <v>51.15</v>
      </c>
      <c r="I47">
        <v>50.95</v>
      </c>
      <c r="J47" s="13">
        <v>3621</v>
      </c>
      <c r="K47">
        <v>21973.360000000001</v>
      </c>
      <c r="L47">
        <v>79176000</v>
      </c>
      <c r="M47">
        <v>-804000</v>
      </c>
      <c r="N47">
        <v>50.7</v>
      </c>
      <c r="O47" s="16">
        <f t="shared" si="0"/>
        <v>1.49402390438247E-2</v>
      </c>
      <c r="P47" s="20">
        <v>1.8383561643835616E-2</v>
      </c>
      <c r="Q47" s="18">
        <f t="shared" si="1"/>
        <v>1.8383561643835618E-4</v>
      </c>
      <c r="R47" s="18">
        <f t="shared" si="2"/>
        <v>1.4756403427386345E-2</v>
      </c>
      <c r="S47" s="20">
        <f>R47/_xlfn.STDEV.S($O$3:$O$242)</f>
        <v>0.51188344241744133</v>
      </c>
      <c r="T47" s="1" t="b">
        <f t="shared" si="3"/>
        <v>1</v>
      </c>
    </row>
    <row r="48" spans="1:20" x14ac:dyDescent="0.3">
      <c r="A48" t="s">
        <v>14</v>
      </c>
      <c r="B48" s="1">
        <v>43446</v>
      </c>
      <c r="C48" s="1">
        <v>43461</v>
      </c>
      <c r="D48">
        <v>51.2</v>
      </c>
      <c r="E48">
        <v>53.1</v>
      </c>
      <c r="F48">
        <v>51.2</v>
      </c>
      <c r="G48">
        <v>52.7</v>
      </c>
      <c r="H48">
        <v>52.55</v>
      </c>
      <c r="I48">
        <v>52.7</v>
      </c>
      <c r="J48" s="13">
        <v>3248</v>
      </c>
      <c r="K48">
        <v>20425.759999999998</v>
      </c>
      <c r="L48">
        <v>79320000</v>
      </c>
      <c r="M48">
        <v>144000</v>
      </c>
      <c r="N48">
        <v>52.35</v>
      </c>
      <c r="O48" s="16">
        <f t="shared" si="0"/>
        <v>3.4347399411187439E-2</v>
      </c>
      <c r="P48" s="20">
        <v>1.8356164383561645E-2</v>
      </c>
      <c r="Q48" s="18">
        <f t="shared" si="1"/>
        <v>1.8356164383561647E-4</v>
      </c>
      <c r="R48" s="18">
        <f t="shared" si="2"/>
        <v>3.4163837767351823E-2</v>
      </c>
      <c r="S48" s="20">
        <f>R48/_xlfn.STDEV.S($O$3:$O$242)</f>
        <v>1.1851060435286909</v>
      </c>
      <c r="T48" s="1" t="b">
        <f t="shared" si="3"/>
        <v>1</v>
      </c>
    </row>
    <row r="49" spans="1:20" x14ac:dyDescent="0.3">
      <c r="A49" t="s">
        <v>14</v>
      </c>
      <c r="B49" s="1">
        <v>43447</v>
      </c>
      <c r="C49" s="1">
        <v>43461</v>
      </c>
      <c r="D49">
        <v>52.9</v>
      </c>
      <c r="E49">
        <v>53.3</v>
      </c>
      <c r="F49">
        <v>51.1</v>
      </c>
      <c r="G49">
        <v>51.6</v>
      </c>
      <c r="H49">
        <v>51.65</v>
      </c>
      <c r="I49">
        <v>51.6</v>
      </c>
      <c r="J49" s="13">
        <v>3001</v>
      </c>
      <c r="K49">
        <v>18805.28</v>
      </c>
      <c r="L49">
        <v>80652000</v>
      </c>
      <c r="M49">
        <v>1332000</v>
      </c>
      <c r="N49">
        <v>51.35</v>
      </c>
      <c r="O49" s="16">
        <f t="shared" si="0"/>
        <v>-2.087286527514234E-2</v>
      </c>
      <c r="P49" s="20">
        <v>1.8356164383561645E-2</v>
      </c>
      <c r="Q49" s="18">
        <f t="shared" si="1"/>
        <v>1.8356164383561647E-4</v>
      </c>
      <c r="R49" s="18">
        <f t="shared" si="2"/>
        <v>-2.1056426918977956E-2</v>
      </c>
      <c r="S49" s="20">
        <f>R49/_xlfn.STDEV.S($O$3:$O$242)</f>
        <v>-0.73042434420666902</v>
      </c>
      <c r="T49" s="1" t="b">
        <f t="shared" si="3"/>
        <v>1</v>
      </c>
    </row>
    <row r="50" spans="1:20" x14ac:dyDescent="0.3">
      <c r="A50" t="s">
        <v>14</v>
      </c>
      <c r="B50" s="1">
        <v>43448</v>
      </c>
      <c r="C50" s="1">
        <v>43461</v>
      </c>
      <c r="D50">
        <v>51</v>
      </c>
      <c r="E50">
        <v>52.35</v>
      </c>
      <c r="F50">
        <v>50.75</v>
      </c>
      <c r="G50">
        <v>51.45</v>
      </c>
      <c r="H50">
        <v>51.4</v>
      </c>
      <c r="I50">
        <v>51.45</v>
      </c>
      <c r="J50" s="13">
        <v>2494</v>
      </c>
      <c r="K50">
        <v>15423.15</v>
      </c>
      <c r="L50">
        <v>80508000</v>
      </c>
      <c r="M50">
        <v>-144000</v>
      </c>
      <c r="N50">
        <v>51.25</v>
      </c>
      <c r="O50" s="16">
        <f t="shared" si="0"/>
        <v>-2.9069767441860187E-3</v>
      </c>
      <c r="P50" s="20">
        <v>1.8301369863013697E-2</v>
      </c>
      <c r="Q50" s="18">
        <f t="shared" si="1"/>
        <v>1.8301369863013697E-4</v>
      </c>
      <c r="R50" s="18">
        <f t="shared" si="2"/>
        <v>-3.0899904428161556E-3</v>
      </c>
      <c r="S50" s="20">
        <f>R50/_xlfn.STDEV.S($O$3:$O$242)</f>
        <v>-0.10718837775675269</v>
      </c>
      <c r="T50" s="1" t="b">
        <f t="shared" si="3"/>
        <v>1</v>
      </c>
    </row>
    <row r="51" spans="1:20" x14ac:dyDescent="0.3">
      <c r="A51" t="s">
        <v>14</v>
      </c>
      <c r="B51" s="1">
        <v>43451</v>
      </c>
      <c r="C51" s="1">
        <v>43461</v>
      </c>
      <c r="D51">
        <v>51.95</v>
      </c>
      <c r="E51">
        <v>53.35</v>
      </c>
      <c r="F51">
        <v>51.8</v>
      </c>
      <c r="G51">
        <v>52.6</v>
      </c>
      <c r="H51">
        <v>52.6</v>
      </c>
      <c r="I51">
        <v>52.6</v>
      </c>
      <c r="J51" s="13">
        <v>4150</v>
      </c>
      <c r="K51">
        <v>26208.38</v>
      </c>
      <c r="L51">
        <v>82332000</v>
      </c>
      <c r="M51">
        <v>1824000</v>
      </c>
      <c r="N51">
        <v>52.4</v>
      </c>
      <c r="O51" s="16">
        <f t="shared" si="0"/>
        <v>2.2351797862001914E-2</v>
      </c>
      <c r="P51" s="20">
        <v>1.8383561643835616E-2</v>
      </c>
      <c r="Q51" s="18">
        <f t="shared" si="1"/>
        <v>1.8383561643835618E-4</v>
      </c>
      <c r="R51" s="18">
        <f t="shared" si="2"/>
        <v>2.2167962245563558E-2</v>
      </c>
      <c r="S51" s="20">
        <f>R51/_xlfn.STDEV.S($O$3:$O$242)</f>
        <v>0.76898228497733623</v>
      </c>
      <c r="T51" s="1" t="b">
        <f t="shared" si="3"/>
        <v>1</v>
      </c>
    </row>
    <row r="52" spans="1:20" x14ac:dyDescent="0.3">
      <c r="A52" t="s">
        <v>14</v>
      </c>
      <c r="B52" s="1">
        <v>43452</v>
      </c>
      <c r="C52" s="1">
        <v>43461</v>
      </c>
      <c r="D52">
        <v>52.1</v>
      </c>
      <c r="E52">
        <v>53.45</v>
      </c>
      <c r="F52">
        <v>52.1</v>
      </c>
      <c r="G52">
        <v>53.3</v>
      </c>
      <c r="H52">
        <v>53.4</v>
      </c>
      <c r="I52">
        <v>53.3</v>
      </c>
      <c r="J52" s="13">
        <v>3427</v>
      </c>
      <c r="K52">
        <v>21732.35</v>
      </c>
      <c r="L52">
        <v>80448000</v>
      </c>
      <c r="M52">
        <v>-1884000</v>
      </c>
      <c r="N52">
        <v>53.15</v>
      </c>
      <c r="O52" s="16">
        <f t="shared" si="0"/>
        <v>1.3307984790874442E-2</v>
      </c>
      <c r="P52" s="20">
        <v>1.8356164383561645E-2</v>
      </c>
      <c r="Q52" s="18">
        <f t="shared" si="1"/>
        <v>1.8356164383561647E-4</v>
      </c>
      <c r="R52" s="18">
        <f t="shared" si="2"/>
        <v>1.3124423147038825E-2</v>
      </c>
      <c r="S52" s="20">
        <f>R52/_xlfn.STDEV.S($O$3:$O$242)</f>
        <v>0.45527183729479442</v>
      </c>
      <c r="T52" s="1" t="b">
        <f t="shared" si="3"/>
        <v>1</v>
      </c>
    </row>
    <row r="53" spans="1:20" x14ac:dyDescent="0.3">
      <c r="A53" t="s">
        <v>14</v>
      </c>
      <c r="B53" s="1">
        <v>43453</v>
      </c>
      <c r="C53" s="1">
        <v>43461</v>
      </c>
      <c r="D53">
        <v>53.6</v>
      </c>
      <c r="E53">
        <v>54.9</v>
      </c>
      <c r="F53">
        <v>52.95</v>
      </c>
      <c r="G53">
        <v>54.5</v>
      </c>
      <c r="H53">
        <v>54.35</v>
      </c>
      <c r="I53">
        <v>54.5</v>
      </c>
      <c r="J53" s="13">
        <v>3682</v>
      </c>
      <c r="K53">
        <v>23880.51</v>
      </c>
      <c r="L53">
        <v>76368000</v>
      </c>
      <c r="M53">
        <v>-4080000</v>
      </c>
      <c r="N53">
        <v>54.5</v>
      </c>
      <c r="O53" s="16">
        <f t="shared" si="0"/>
        <v>2.2514071294559155E-2</v>
      </c>
      <c r="P53" s="20">
        <v>1.821917808219178E-2</v>
      </c>
      <c r="Q53" s="18">
        <f t="shared" si="1"/>
        <v>1.8219178082191782E-4</v>
      </c>
      <c r="R53" s="18">
        <f t="shared" si="2"/>
        <v>2.2331879513737236E-2</v>
      </c>
      <c r="S53" s="20">
        <f>R53/_xlfn.STDEV.S($O$3:$O$242)</f>
        <v>0.77466839514078456</v>
      </c>
      <c r="T53" s="1" t="b">
        <f t="shared" si="3"/>
        <v>1</v>
      </c>
    </row>
    <row r="54" spans="1:20" x14ac:dyDescent="0.3">
      <c r="A54" t="s">
        <v>14</v>
      </c>
      <c r="B54" s="1">
        <v>43454</v>
      </c>
      <c r="C54" s="1">
        <v>43461</v>
      </c>
      <c r="D54">
        <v>53.95</v>
      </c>
      <c r="E54">
        <v>54.65</v>
      </c>
      <c r="F54">
        <v>53.25</v>
      </c>
      <c r="G54">
        <v>53.45</v>
      </c>
      <c r="H54">
        <v>53.55</v>
      </c>
      <c r="I54">
        <v>53.45</v>
      </c>
      <c r="J54" s="13">
        <v>3234</v>
      </c>
      <c r="K54">
        <v>20911.84</v>
      </c>
      <c r="L54">
        <v>76008000</v>
      </c>
      <c r="M54">
        <v>-360000</v>
      </c>
      <c r="N54">
        <v>53.4</v>
      </c>
      <c r="O54" s="16">
        <f t="shared" si="0"/>
        <v>-1.9266055045871509E-2</v>
      </c>
      <c r="P54" s="20">
        <v>1.8164383561643835E-2</v>
      </c>
      <c r="Q54" s="18">
        <f t="shared" si="1"/>
        <v>1.8164383561643834E-4</v>
      </c>
      <c r="R54" s="18">
        <f t="shared" si="2"/>
        <v>-1.9447698881487948E-2</v>
      </c>
      <c r="S54" s="20">
        <f>R54/_xlfn.STDEV.S($O$3:$O$242)</f>
        <v>-0.67461933387362649</v>
      </c>
      <c r="T54" s="1" t="b">
        <f t="shared" si="3"/>
        <v>0</v>
      </c>
    </row>
    <row r="55" spans="1:20" x14ac:dyDescent="0.3">
      <c r="A55" t="s">
        <v>14</v>
      </c>
      <c r="B55" s="1">
        <v>43455</v>
      </c>
      <c r="C55" s="1">
        <v>43461</v>
      </c>
      <c r="D55">
        <v>53.4</v>
      </c>
      <c r="E55">
        <v>54.6</v>
      </c>
      <c r="F55">
        <v>52.5</v>
      </c>
      <c r="G55">
        <v>52.9</v>
      </c>
      <c r="H55">
        <v>52.9</v>
      </c>
      <c r="I55">
        <v>52.9</v>
      </c>
      <c r="J55" s="13">
        <v>3520</v>
      </c>
      <c r="K55">
        <v>22534.880000000001</v>
      </c>
      <c r="L55">
        <v>72528000</v>
      </c>
      <c r="M55">
        <v>-3480000</v>
      </c>
      <c r="N55">
        <v>52.9</v>
      </c>
      <c r="O55" s="16">
        <f t="shared" si="0"/>
        <v>-1.0289990645463128E-2</v>
      </c>
      <c r="P55" s="20">
        <v>1.8164383561643835E-2</v>
      </c>
      <c r="Q55" s="18">
        <f t="shared" si="1"/>
        <v>1.8164383561643834E-4</v>
      </c>
      <c r="R55" s="18">
        <f t="shared" si="2"/>
        <v>-1.0471634481079566E-2</v>
      </c>
      <c r="S55" s="20">
        <f>R55/_xlfn.STDEV.S($O$3:$O$242)</f>
        <v>-0.36324950942748752</v>
      </c>
      <c r="T55" s="1" t="b">
        <f t="shared" si="3"/>
        <v>1</v>
      </c>
    </row>
    <row r="56" spans="1:20" x14ac:dyDescent="0.3">
      <c r="A56" t="s">
        <v>14</v>
      </c>
      <c r="B56" s="1">
        <v>43458</v>
      </c>
      <c r="C56" s="1">
        <v>43461</v>
      </c>
      <c r="D56">
        <v>53</v>
      </c>
      <c r="E56">
        <v>53.3</v>
      </c>
      <c r="F56">
        <v>51.45</v>
      </c>
      <c r="G56">
        <v>51.95</v>
      </c>
      <c r="H56">
        <v>52.15</v>
      </c>
      <c r="I56">
        <v>51.95</v>
      </c>
      <c r="J56" s="13">
        <v>4595</v>
      </c>
      <c r="K56">
        <v>28849.72</v>
      </c>
      <c r="L56">
        <v>59412000</v>
      </c>
      <c r="M56">
        <v>-13116000</v>
      </c>
      <c r="N56">
        <v>51.95</v>
      </c>
      <c r="O56" s="16">
        <f t="shared" si="0"/>
        <v>-1.7958412098298595E-2</v>
      </c>
      <c r="P56" s="20">
        <v>1.8246575342465755E-2</v>
      </c>
      <c r="Q56" s="18">
        <f t="shared" si="1"/>
        <v>1.8246575342465755E-4</v>
      </c>
      <c r="R56" s="18">
        <f t="shared" si="2"/>
        <v>-1.8140877851723254E-2</v>
      </c>
      <c r="S56" s="20">
        <f>R56/_xlfn.STDEV.S($O$3:$O$242)</f>
        <v>-0.62928714635034599</v>
      </c>
      <c r="T56" s="1" t="b">
        <f t="shared" si="3"/>
        <v>0</v>
      </c>
    </row>
    <row r="57" spans="1:20" x14ac:dyDescent="0.3">
      <c r="A57" t="s">
        <v>14</v>
      </c>
      <c r="B57" s="1">
        <v>43460</v>
      </c>
      <c r="C57" s="1">
        <v>43461</v>
      </c>
      <c r="D57">
        <v>51.75</v>
      </c>
      <c r="E57">
        <v>52.65</v>
      </c>
      <c r="F57">
        <v>50.55</v>
      </c>
      <c r="G57">
        <v>52.5</v>
      </c>
      <c r="H57">
        <v>52.45</v>
      </c>
      <c r="I57">
        <v>52.5</v>
      </c>
      <c r="J57" s="13">
        <v>4620</v>
      </c>
      <c r="K57">
        <v>28590.32</v>
      </c>
      <c r="L57">
        <v>43872000</v>
      </c>
      <c r="M57">
        <v>-15540000</v>
      </c>
      <c r="N57">
        <v>52.55</v>
      </c>
      <c r="O57" s="16">
        <f t="shared" si="0"/>
        <v>1.0587102983638057E-2</v>
      </c>
      <c r="P57" s="20">
        <v>1.8246575342465755E-2</v>
      </c>
      <c r="Q57" s="18">
        <f t="shared" si="1"/>
        <v>1.8246575342465755E-4</v>
      </c>
      <c r="R57" s="18">
        <f t="shared" si="2"/>
        <v>1.04046372302134E-2</v>
      </c>
      <c r="S57" s="20">
        <f>R57/_xlfn.STDEV.S($O$3:$O$242)</f>
        <v>0.36092544831228174</v>
      </c>
      <c r="T57" s="1" t="b">
        <f t="shared" si="3"/>
        <v>0</v>
      </c>
    </row>
    <row r="58" spans="1:20" x14ac:dyDescent="0.3">
      <c r="A58" t="s">
        <v>14</v>
      </c>
      <c r="B58" s="1">
        <v>43461</v>
      </c>
      <c r="C58" s="1">
        <v>43461</v>
      </c>
      <c r="D58">
        <v>52.95</v>
      </c>
      <c r="E58">
        <v>53.2</v>
      </c>
      <c r="F58">
        <v>51.35</v>
      </c>
      <c r="G58">
        <v>51.55</v>
      </c>
      <c r="H58">
        <v>51.5</v>
      </c>
      <c r="I58">
        <v>51.5</v>
      </c>
      <c r="J58" s="13">
        <v>4902</v>
      </c>
      <c r="K58">
        <v>30721.35</v>
      </c>
      <c r="L58">
        <v>23592000</v>
      </c>
      <c r="M58">
        <v>-20280000</v>
      </c>
      <c r="N58">
        <v>51.5</v>
      </c>
      <c r="O58" s="16">
        <f t="shared" si="0"/>
        <v>-1.9047619047619049E-2</v>
      </c>
      <c r="P58" s="20">
        <v>1.8273972602739726E-2</v>
      </c>
      <c r="Q58" s="18">
        <f t="shared" si="1"/>
        <v>1.8273972602739726E-4</v>
      </c>
      <c r="R58" s="18">
        <f t="shared" si="2"/>
        <v>-1.9230358773646445E-2</v>
      </c>
      <c r="S58" s="20">
        <f>R58/_xlfn.STDEV.S($O$3:$O$242)</f>
        <v>-0.66708004402398646</v>
      </c>
      <c r="T58" s="1" t="b">
        <f t="shared" si="3"/>
        <v>0</v>
      </c>
    </row>
    <row r="59" spans="1:20" x14ac:dyDescent="0.3">
      <c r="A59" t="s">
        <v>14</v>
      </c>
      <c r="B59" s="1">
        <v>43462</v>
      </c>
      <c r="C59" s="1">
        <v>43496</v>
      </c>
      <c r="D59">
        <v>52</v>
      </c>
      <c r="E59">
        <v>54.7</v>
      </c>
      <c r="F59">
        <v>51.9</v>
      </c>
      <c r="G59">
        <v>54.55</v>
      </c>
      <c r="H59">
        <v>54.7</v>
      </c>
      <c r="I59">
        <v>54.55</v>
      </c>
      <c r="J59" s="13">
        <v>5495</v>
      </c>
      <c r="K59">
        <v>35447.449999999997</v>
      </c>
      <c r="L59">
        <v>79896000</v>
      </c>
      <c r="M59">
        <v>912000</v>
      </c>
      <c r="N59">
        <v>54.65</v>
      </c>
      <c r="O59" s="16">
        <f t="shared" si="0"/>
        <v>5.9223300970873728E-2</v>
      </c>
      <c r="P59" s="20">
        <v>1.8273972602739726E-2</v>
      </c>
      <c r="Q59" s="18">
        <f t="shared" si="1"/>
        <v>1.8273972602739726E-4</v>
      </c>
      <c r="R59" s="18">
        <f t="shared" si="2"/>
        <v>5.9040561244846329E-2</v>
      </c>
      <c r="S59" s="20">
        <f>R59/_xlfn.STDEV.S($O$3:$O$242)</f>
        <v>2.0480522832671442</v>
      </c>
      <c r="T59" s="1" t="b">
        <f t="shared" si="3"/>
        <v>0</v>
      </c>
    </row>
    <row r="60" spans="1:20" x14ac:dyDescent="0.3">
      <c r="A60" t="s">
        <v>14</v>
      </c>
      <c r="B60" s="1">
        <v>43465</v>
      </c>
      <c r="C60" s="1">
        <v>43496</v>
      </c>
      <c r="D60">
        <v>55.15</v>
      </c>
      <c r="E60">
        <v>56.6</v>
      </c>
      <c r="F60">
        <v>54.95</v>
      </c>
      <c r="G60">
        <v>56.1</v>
      </c>
      <c r="H60">
        <v>56.2</v>
      </c>
      <c r="I60">
        <v>56.1</v>
      </c>
      <c r="J60" s="13">
        <v>4481</v>
      </c>
      <c r="K60">
        <v>30126.37</v>
      </c>
      <c r="L60">
        <v>80556000</v>
      </c>
      <c r="M60">
        <v>660000</v>
      </c>
      <c r="N60">
        <v>56.35</v>
      </c>
      <c r="O60" s="16">
        <f t="shared" si="0"/>
        <v>2.8414298808432711E-2</v>
      </c>
      <c r="P60" s="20">
        <v>1.8273972602739726E-2</v>
      </c>
      <c r="Q60" s="18">
        <f t="shared" si="1"/>
        <v>1.8273972602739726E-4</v>
      </c>
      <c r="R60" s="18">
        <f t="shared" si="2"/>
        <v>2.8231559082405315E-2</v>
      </c>
      <c r="S60" s="20">
        <f>R60/_xlfn.STDEV.S($O$3:$O$242)</f>
        <v>0.97932180554869963</v>
      </c>
      <c r="T60" s="1" t="b">
        <f t="shared" si="3"/>
        <v>0</v>
      </c>
    </row>
    <row r="61" spans="1:20" x14ac:dyDescent="0.3">
      <c r="A61" t="s">
        <v>14</v>
      </c>
      <c r="B61" s="1">
        <v>43466</v>
      </c>
      <c r="C61" s="1">
        <v>43496</v>
      </c>
      <c r="D61">
        <v>56.35</v>
      </c>
      <c r="E61">
        <v>56.4</v>
      </c>
      <c r="F61">
        <v>55.3</v>
      </c>
      <c r="G61">
        <v>55.8</v>
      </c>
      <c r="H61">
        <v>55.8</v>
      </c>
      <c r="I61">
        <v>55.8</v>
      </c>
      <c r="J61" s="13">
        <v>1896</v>
      </c>
      <c r="K61">
        <v>12667</v>
      </c>
      <c r="L61">
        <v>79416000</v>
      </c>
      <c r="M61">
        <v>-1140000</v>
      </c>
      <c r="N61">
        <v>55.75</v>
      </c>
      <c r="O61" s="16">
        <f t="shared" si="0"/>
        <v>-5.3475935828877766E-3</v>
      </c>
      <c r="P61" s="20">
        <v>1.8273972602739726E-2</v>
      </c>
      <c r="Q61" s="18">
        <f t="shared" si="1"/>
        <v>1.8273972602739726E-4</v>
      </c>
      <c r="R61" s="18">
        <f t="shared" si="2"/>
        <v>-5.5303333089151739E-3</v>
      </c>
      <c r="S61" s="20">
        <f>R61/_xlfn.STDEV.S($O$3:$O$242)</f>
        <v>-0.19184119394767354</v>
      </c>
      <c r="T61" s="1" t="b">
        <f t="shared" si="3"/>
        <v>0</v>
      </c>
    </row>
    <row r="62" spans="1:20" x14ac:dyDescent="0.3">
      <c r="A62" t="s">
        <v>14</v>
      </c>
      <c r="B62" s="1">
        <v>43467</v>
      </c>
      <c r="C62" s="1">
        <v>43496</v>
      </c>
      <c r="D62">
        <v>55</v>
      </c>
      <c r="E62">
        <v>55.15</v>
      </c>
      <c r="F62">
        <v>53.7</v>
      </c>
      <c r="G62">
        <v>54.05</v>
      </c>
      <c r="H62">
        <v>53.75</v>
      </c>
      <c r="I62">
        <v>54.05</v>
      </c>
      <c r="J62" s="13">
        <v>4008</v>
      </c>
      <c r="K62">
        <v>26219.66</v>
      </c>
      <c r="L62">
        <v>77376000</v>
      </c>
      <c r="M62">
        <v>-2040000</v>
      </c>
      <c r="N62">
        <v>54</v>
      </c>
      <c r="O62" s="16">
        <f t="shared" si="0"/>
        <v>-3.1362007168458786E-2</v>
      </c>
      <c r="P62" s="20">
        <v>1.8027397260273973E-2</v>
      </c>
      <c r="Q62" s="18">
        <f t="shared" si="1"/>
        <v>1.8027397260273972E-4</v>
      </c>
      <c r="R62" s="18">
        <f t="shared" si="2"/>
        <v>-3.1542281141061529E-2</v>
      </c>
      <c r="S62" s="20">
        <f>R62/_xlfn.STDEV.S($O$3:$O$242)</f>
        <v>-1.0941671208459967</v>
      </c>
      <c r="T62" s="1" t="b">
        <f t="shared" si="3"/>
        <v>1</v>
      </c>
    </row>
    <row r="63" spans="1:20" x14ac:dyDescent="0.3">
      <c r="A63" t="s">
        <v>14</v>
      </c>
      <c r="B63" s="1">
        <v>43468</v>
      </c>
      <c r="C63" s="1">
        <v>43496</v>
      </c>
      <c r="D63">
        <v>53.9</v>
      </c>
      <c r="E63">
        <v>54.15</v>
      </c>
      <c r="F63">
        <v>52.4</v>
      </c>
      <c r="G63">
        <v>52.55</v>
      </c>
      <c r="H63">
        <v>52.6</v>
      </c>
      <c r="I63">
        <v>52.55</v>
      </c>
      <c r="J63" s="13">
        <v>2938</v>
      </c>
      <c r="K63">
        <v>18779.439999999999</v>
      </c>
      <c r="L63">
        <v>76956000</v>
      </c>
      <c r="M63">
        <v>-420000</v>
      </c>
      <c r="N63">
        <v>52.45</v>
      </c>
      <c r="O63" s="16">
        <f t="shared" si="0"/>
        <v>-2.775208140610546E-2</v>
      </c>
      <c r="P63" s="20">
        <v>1.8164383561643835E-2</v>
      </c>
      <c r="Q63" s="18">
        <f t="shared" si="1"/>
        <v>1.8164383561643834E-4</v>
      </c>
      <c r="R63" s="18">
        <f t="shared" si="2"/>
        <v>-2.7933725241721899E-2</v>
      </c>
      <c r="S63" s="20">
        <f>R63/_xlfn.STDEV.S($O$3:$O$242)</f>
        <v>-0.96899027643405833</v>
      </c>
      <c r="T63" s="1" t="b">
        <f t="shared" si="3"/>
        <v>1</v>
      </c>
    </row>
    <row r="64" spans="1:20" x14ac:dyDescent="0.3">
      <c r="A64" t="s">
        <v>14</v>
      </c>
      <c r="B64" s="1">
        <v>43469</v>
      </c>
      <c r="C64" s="1">
        <v>43496</v>
      </c>
      <c r="D64">
        <v>52.55</v>
      </c>
      <c r="E64">
        <v>53.7</v>
      </c>
      <c r="F64">
        <v>51.95</v>
      </c>
      <c r="G64">
        <v>53.4</v>
      </c>
      <c r="H64">
        <v>53.65</v>
      </c>
      <c r="I64">
        <v>53.4</v>
      </c>
      <c r="J64" s="13">
        <v>3404</v>
      </c>
      <c r="K64">
        <v>21553.119999999999</v>
      </c>
      <c r="L64">
        <v>76980000</v>
      </c>
      <c r="M64">
        <v>24000</v>
      </c>
      <c r="N64">
        <v>53.15</v>
      </c>
      <c r="O64" s="16">
        <f t="shared" si="0"/>
        <v>1.6175071360608972E-2</v>
      </c>
      <c r="P64" s="20">
        <v>1.8109589041095893E-2</v>
      </c>
      <c r="Q64" s="18">
        <f t="shared" si="1"/>
        <v>1.8109589041095893E-4</v>
      </c>
      <c r="R64" s="18">
        <f t="shared" si="2"/>
        <v>1.5993975470198013E-2</v>
      </c>
      <c r="S64" s="20">
        <f>R64/_xlfn.STDEV.S($O$3:$O$242)</f>
        <v>0.55481345857153519</v>
      </c>
      <c r="T64" s="1" t="b">
        <f t="shared" si="3"/>
        <v>1</v>
      </c>
    </row>
    <row r="65" spans="1:20" x14ac:dyDescent="0.3">
      <c r="A65" t="s">
        <v>14</v>
      </c>
      <c r="B65" s="1">
        <v>43472</v>
      </c>
      <c r="C65" s="1">
        <v>43496</v>
      </c>
      <c r="D65">
        <v>54.2</v>
      </c>
      <c r="E65">
        <v>54.45</v>
      </c>
      <c r="F65">
        <v>53.1</v>
      </c>
      <c r="G65">
        <v>53.5</v>
      </c>
      <c r="H65">
        <v>53.6</v>
      </c>
      <c r="I65">
        <v>53.5</v>
      </c>
      <c r="J65" s="13">
        <v>2071</v>
      </c>
      <c r="K65">
        <v>13378.51</v>
      </c>
      <c r="L65">
        <v>75540000</v>
      </c>
      <c r="M65">
        <v>-1440000</v>
      </c>
      <c r="N65">
        <v>53.4</v>
      </c>
      <c r="O65" s="16">
        <f t="shared" si="0"/>
        <v>1.8726591760299892E-3</v>
      </c>
      <c r="P65" s="20">
        <v>1.8136986301369864E-2</v>
      </c>
      <c r="Q65" s="18">
        <f t="shared" si="1"/>
        <v>1.8136986301369864E-4</v>
      </c>
      <c r="R65" s="18">
        <f t="shared" si="2"/>
        <v>1.6912893130162905E-3</v>
      </c>
      <c r="S65" s="20">
        <f>R65/_xlfn.STDEV.S($O$3:$O$242)</f>
        <v>5.8668970385011274E-2</v>
      </c>
      <c r="T65" s="1" t="b">
        <f t="shared" si="3"/>
        <v>1</v>
      </c>
    </row>
    <row r="66" spans="1:20" x14ac:dyDescent="0.3">
      <c r="A66" t="s">
        <v>14</v>
      </c>
      <c r="B66" s="1">
        <v>43473</v>
      </c>
      <c r="C66" s="1">
        <v>43496</v>
      </c>
      <c r="D66">
        <v>53.7</v>
      </c>
      <c r="E66">
        <v>54.75</v>
      </c>
      <c r="F66">
        <v>53.4</v>
      </c>
      <c r="G66">
        <v>54.6</v>
      </c>
      <c r="H66">
        <v>54.5</v>
      </c>
      <c r="I66">
        <v>54.6</v>
      </c>
      <c r="J66" s="13">
        <v>2367</v>
      </c>
      <c r="K66">
        <v>15398.62</v>
      </c>
      <c r="L66">
        <v>74400000</v>
      </c>
      <c r="M66">
        <v>-1140000</v>
      </c>
      <c r="N66">
        <v>54.35</v>
      </c>
      <c r="O66" s="16">
        <f t="shared" si="0"/>
        <v>2.056074766355143E-2</v>
      </c>
      <c r="P66" s="20">
        <v>1.8164383561643835E-2</v>
      </c>
      <c r="Q66" s="18">
        <f t="shared" si="1"/>
        <v>1.8164383561643834E-4</v>
      </c>
      <c r="R66" s="18">
        <f t="shared" si="2"/>
        <v>2.0379103827934991E-2</v>
      </c>
      <c r="S66" s="20">
        <f>R66/_xlfn.STDEV.S($O$3:$O$242)</f>
        <v>0.70692874941773576</v>
      </c>
      <c r="T66" s="1" t="b">
        <f t="shared" si="3"/>
        <v>1</v>
      </c>
    </row>
    <row r="67" spans="1:20" x14ac:dyDescent="0.3">
      <c r="A67" t="s">
        <v>14</v>
      </c>
      <c r="B67" s="1">
        <v>43474</v>
      </c>
      <c r="C67" s="1">
        <v>43496</v>
      </c>
      <c r="D67">
        <v>54.8</v>
      </c>
      <c r="E67">
        <v>55.05</v>
      </c>
      <c r="F67">
        <v>52</v>
      </c>
      <c r="G67">
        <v>52.3</v>
      </c>
      <c r="H67">
        <v>52.3</v>
      </c>
      <c r="I67">
        <v>52.3</v>
      </c>
      <c r="J67" s="13">
        <v>4504</v>
      </c>
      <c r="K67">
        <v>28608.22</v>
      </c>
      <c r="L67">
        <v>79044000</v>
      </c>
      <c r="M67">
        <v>4644000</v>
      </c>
      <c r="N67">
        <v>52.25</v>
      </c>
      <c r="O67" s="16">
        <f t="shared" ref="O67:O130" si="4">(I67-I66)/I66</f>
        <v>-4.2124542124542204E-2</v>
      </c>
      <c r="P67" s="20">
        <v>1.8136986301369864E-2</v>
      </c>
      <c r="Q67" s="18">
        <f t="shared" ref="Q67:Q130" si="5">P67/100</f>
        <v>1.8136986301369864E-4</v>
      </c>
      <c r="R67" s="18">
        <f t="shared" ref="R67:R130" si="6">O67-Q67</f>
        <v>-4.23059119875559E-2</v>
      </c>
      <c r="S67" s="20">
        <f>R67/_xlfn.STDEV.S($O$3:$O$242)</f>
        <v>-1.4675456637766287</v>
      </c>
      <c r="T67" s="1" t="b">
        <f t="shared" si="3"/>
        <v>1</v>
      </c>
    </row>
    <row r="68" spans="1:20" x14ac:dyDescent="0.3">
      <c r="A68" t="s">
        <v>14</v>
      </c>
      <c r="B68" s="1">
        <v>43475</v>
      </c>
      <c r="C68" s="1">
        <v>43496</v>
      </c>
      <c r="D68">
        <v>52.4</v>
      </c>
      <c r="E68">
        <v>52.9</v>
      </c>
      <c r="F68">
        <v>51.9</v>
      </c>
      <c r="G68">
        <v>52.6</v>
      </c>
      <c r="H68">
        <v>52.45</v>
      </c>
      <c r="I68">
        <v>52.6</v>
      </c>
      <c r="J68" s="13">
        <v>1863</v>
      </c>
      <c r="K68">
        <v>11742.89</v>
      </c>
      <c r="L68">
        <v>77976000</v>
      </c>
      <c r="M68">
        <v>-1068000</v>
      </c>
      <c r="N68">
        <v>52.45</v>
      </c>
      <c r="O68" s="16">
        <f t="shared" si="4"/>
        <v>5.7361376673040971E-3</v>
      </c>
      <c r="P68" s="20">
        <v>1.8191780821917806E-2</v>
      </c>
      <c r="Q68" s="18">
        <f t="shared" si="5"/>
        <v>1.8191780821917805E-4</v>
      </c>
      <c r="R68" s="18">
        <f t="shared" si="6"/>
        <v>5.5542198590849187E-3</v>
      </c>
      <c r="S68" s="20">
        <f>R68/_xlfn.STDEV.S($O$3:$O$242)</f>
        <v>0.19266979216190191</v>
      </c>
      <c r="T68" s="1" t="b">
        <f t="shared" ref="T68:T131" si="7">N67&lt;I67</f>
        <v>1</v>
      </c>
    </row>
    <row r="69" spans="1:20" x14ac:dyDescent="0.3">
      <c r="A69" t="s">
        <v>14</v>
      </c>
      <c r="B69" s="1">
        <v>43476</v>
      </c>
      <c r="C69" s="1">
        <v>43496</v>
      </c>
      <c r="D69">
        <v>52.65</v>
      </c>
      <c r="E69">
        <v>53.1</v>
      </c>
      <c r="F69">
        <v>51.95</v>
      </c>
      <c r="G69">
        <v>52.25</v>
      </c>
      <c r="H69">
        <v>52.3</v>
      </c>
      <c r="I69">
        <v>52.25</v>
      </c>
      <c r="J69" s="13">
        <v>2687</v>
      </c>
      <c r="K69">
        <v>16924.939999999999</v>
      </c>
      <c r="L69">
        <v>78312000</v>
      </c>
      <c r="M69">
        <v>336000</v>
      </c>
      <c r="N69">
        <v>52.2</v>
      </c>
      <c r="O69" s="16">
        <f t="shared" si="4"/>
        <v>-6.6539923954372889E-3</v>
      </c>
      <c r="P69" s="20">
        <v>1.8164383561643835E-2</v>
      </c>
      <c r="Q69" s="18">
        <f t="shared" si="5"/>
        <v>1.8164383561643834E-4</v>
      </c>
      <c r="R69" s="18">
        <f t="shared" si="6"/>
        <v>-6.8356362310537273E-3</v>
      </c>
      <c r="S69" s="20">
        <f>R69/_xlfn.STDEV.S($O$3:$O$242)</f>
        <v>-0.23712071998325124</v>
      </c>
      <c r="T69" s="1" t="b">
        <f t="shared" si="7"/>
        <v>1</v>
      </c>
    </row>
    <row r="70" spans="1:20" x14ac:dyDescent="0.3">
      <c r="A70" t="s">
        <v>14</v>
      </c>
      <c r="B70" s="1">
        <v>43479</v>
      </c>
      <c r="C70" s="1">
        <v>43496</v>
      </c>
      <c r="D70">
        <v>51.85</v>
      </c>
      <c r="E70">
        <v>52.25</v>
      </c>
      <c r="F70">
        <v>50.3</v>
      </c>
      <c r="G70">
        <v>50.55</v>
      </c>
      <c r="H70">
        <v>50.5</v>
      </c>
      <c r="I70">
        <v>50.55</v>
      </c>
      <c r="J70" s="13">
        <v>3223</v>
      </c>
      <c r="K70">
        <v>19698.5</v>
      </c>
      <c r="L70">
        <v>82032000</v>
      </c>
      <c r="M70">
        <v>3720000</v>
      </c>
      <c r="N70">
        <v>50.55</v>
      </c>
      <c r="O70" s="16">
        <f t="shared" si="4"/>
        <v>-3.2535885167464168E-2</v>
      </c>
      <c r="P70" s="20">
        <v>1.8191780821917806E-2</v>
      </c>
      <c r="Q70" s="18">
        <f t="shared" si="5"/>
        <v>1.8191780821917805E-4</v>
      </c>
      <c r="R70" s="18">
        <f t="shared" si="6"/>
        <v>-3.2717802975683344E-2</v>
      </c>
      <c r="S70" s="20">
        <f>R70/_xlfn.STDEV.S($O$3:$O$242)</f>
        <v>-1.1349446833668433</v>
      </c>
      <c r="T70" s="1" t="b">
        <f t="shared" si="7"/>
        <v>1</v>
      </c>
    </row>
    <row r="71" spans="1:20" x14ac:dyDescent="0.3">
      <c r="A71" t="s">
        <v>14</v>
      </c>
      <c r="B71" s="1">
        <v>43480</v>
      </c>
      <c r="C71" s="1">
        <v>43496</v>
      </c>
      <c r="D71">
        <v>50.85</v>
      </c>
      <c r="E71">
        <v>51.55</v>
      </c>
      <c r="F71">
        <v>50.55</v>
      </c>
      <c r="G71">
        <v>51.2</v>
      </c>
      <c r="H71">
        <v>51.2</v>
      </c>
      <c r="I71">
        <v>51.2</v>
      </c>
      <c r="J71" s="13">
        <v>2997</v>
      </c>
      <c r="K71">
        <v>18353.32</v>
      </c>
      <c r="L71">
        <v>82860000</v>
      </c>
      <c r="M71">
        <v>828000</v>
      </c>
      <c r="N71">
        <v>51.05</v>
      </c>
      <c r="O71" s="16">
        <f t="shared" si="4"/>
        <v>1.2858555885262231E-2</v>
      </c>
      <c r="P71" s="20">
        <v>1.8164383561643835E-2</v>
      </c>
      <c r="Q71" s="18">
        <f t="shared" si="5"/>
        <v>1.8164383561643834E-4</v>
      </c>
      <c r="R71" s="18">
        <f t="shared" si="6"/>
        <v>1.2676912049645793E-2</v>
      </c>
      <c r="S71" s="20">
        <f>R71/_xlfn.STDEV.S($O$3:$O$242)</f>
        <v>0.43974816838856112</v>
      </c>
      <c r="T71" s="1" t="b">
        <f t="shared" si="7"/>
        <v>0</v>
      </c>
    </row>
    <row r="72" spans="1:20" x14ac:dyDescent="0.3">
      <c r="A72" t="s">
        <v>14</v>
      </c>
      <c r="B72" s="1">
        <v>43481</v>
      </c>
      <c r="C72" s="1">
        <v>43496</v>
      </c>
      <c r="D72">
        <v>51.4</v>
      </c>
      <c r="E72">
        <v>51.45</v>
      </c>
      <c r="F72">
        <v>50.4</v>
      </c>
      <c r="G72">
        <v>50.6</v>
      </c>
      <c r="H72">
        <v>50.65</v>
      </c>
      <c r="I72">
        <v>50.6</v>
      </c>
      <c r="J72" s="13">
        <v>2244</v>
      </c>
      <c r="K72">
        <v>13678.82</v>
      </c>
      <c r="L72">
        <v>85392000</v>
      </c>
      <c r="M72">
        <v>2532000</v>
      </c>
      <c r="N72">
        <v>50.4</v>
      </c>
      <c r="O72" s="16">
        <f t="shared" si="4"/>
        <v>-1.1718750000000028E-2</v>
      </c>
      <c r="P72" s="20">
        <v>1.8246575342465755E-2</v>
      </c>
      <c r="Q72" s="18">
        <f t="shared" si="5"/>
        <v>1.8246575342465755E-4</v>
      </c>
      <c r="R72" s="18">
        <f t="shared" si="6"/>
        <v>-1.1901215753424685E-2</v>
      </c>
      <c r="S72" s="20">
        <f>R72/_xlfn.STDEV.S($O$3:$O$242)</f>
        <v>-0.4128401150587635</v>
      </c>
      <c r="T72" s="1" t="b">
        <f t="shared" si="7"/>
        <v>1</v>
      </c>
    </row>
    <row r="73" spans="1:20" x14ac:dyDescent="0.3">
      <c r="A73" t="s">
        <v>14</v>
      </c>
      <c r="B73" s="1">
        <v>43482</v>
      </c>
      <c r="C73" s="1">
        <v>43496</v>
      </c>
      <c r="D73">
        <v>50.6</v>
      </c>
      <c r="E73">
        <v>50.85</v>
      </c>
      <c r="F73">
        <v>49.65</v>
      </c>
      <c r="G73">
        <v>49.95</v>
      </c>
      <c r="H73">
        <v>49.8</v>
      </c>
      <c r="I73">
        <v>49.95</v>
      </c>
      <c r="J73" s="13">
        <v>2846</v>
      </c>
      <c r="K73">
        <v>17116.810000000001</v>
      </c>
      <c r="L73">
        <v>87168000</v>
      </c>
      <c r="M73">
        <v>1776000</v>
      </c>
      <c r="N73">
        <v>50.4</v>
      </c>
      <c r="O73" s="16">
        <f t="shared" si="4"/>
        <v>-1.2845849802371512E-2</v>
      </c>
      <c r="P73" s="20">
        <v>1.8191780821917806E-2</v>
      </c>
      <c r="Q73" s="18">
        <f t="shared" si="5"/>
        <v>1.8191780821917805E-4</v>
      </c>
      <c r="R73" s="18">
        <f t="shared" si="6"/>
        <v>-1.302776761059069E-2</v>
      </c>
      <c r="S73" s="20">
        <f>R73/_xlfn.STDEV.S($O$3:$O$242)</f>
        <v>-0.45191896279734384</v>
      </c>
      <c r="T73" s="1" t="b">
        <f t="shared" si="7"/>
        <v>1</v>
      </c>
    </row>
    <row r="74" spans="1:20" x14ac:dyDescent="0.3">
      <c r="A74" t="s">
        <v>14</v>
      </c>
      <c r="B74" s="1">
        <v>43483</v>
      </c>
      <c r="C74" s="1">
        <v>43496</v>
      </c>
      <c r="D74">
        <v>50</v>
      </c>
      <c r="E74">
        <v>50.45</v>
      </c>
      <c r="F74">
        <v>49.4</v>
      </c>
      <c r="G74">
        <v>49.8</v>
      </c>
      <c r="H74">
        <v>49.85</v>
      </c>
      <c r="I74">
        <v>49.8</v>
      </c>
      <c r="J74" s="13">
        <v>2460</v>
      </c>
      <c r="K74">
        <v>14741.32</v>
      </c>
      <c r="L74">
        <v>86808000</v>
      </c>
      <c r="M74">
        <v>-360000</v>
      </c>
      <c r="N74">
        <v>49.7</v>
      </c>
      <c r="O74" s="16">
        <f t="shared" si="4"/>
        <v>-3.0030030030031166E-3</v>
      </c>
      <c r="P74" s="20">
        <v>1.8082191780821918E-2</v>
      </c>
      <c r="Q74" s="18">
        <f t="shared" si="5"/>
        <v>1.8082191780821919E-4</v>
      </c>
      <c r="R74" s="18">
        <f t="shared" si="6"/>
        <v>-3.1838249208113356E-3</v>
      </c>
      <c r="S74" s="20">
        <f>R74/_xlfn.STDEV.S($O$3:$O$242)</f>
        <v>-0.11044339283207066</v>
      </c>
      <c r="T74" s="1" t="b">
        <f t="shared" si="7"/>
        <v>0</v>
      </c>
    </row>
    <row r="75" spans="1:20" x14ac:dyDescent="0.3">
      <c r="A75" t="s">
        <v>14</v>
      </c>
      <c r="B75" s="1">
        <v>43486</v>
      </c>
      <c r="C75" s="1">
        <v>43496</v>
      </c>
      <c r="D75">
        <v>50.05</v>
      </c>
      <c r="E75">
        <v>50.4</v>
      </c>
      <c r="F75">
        <v>49.15</v>
      </c>
      <c r="G75">
        <v>49.35</v>
      </c>
      <c r="H75">
        <v>49.2</v>
      </c>
      <c r="I75">
        <v>49.35</v>
      </c>
      <c r="J75" s="13">
        <v>1898</v>
      </c>
      <c r="K75">
        <v>11320.66</v>
      </c>
      <c r="L75">
        <v>87768000</v>
      </c>
      <c r="M75">
        <v>960000</v>
      </c>
      <c r="N75">
        <v>49.35</v>
      </c>
      <c r="O75" s="16">
        <f t="shared" si="4"/>
        <v>-9.0361445783131676E-3</v>
      </c>
      <c r="P75" s="20">
        <v>1.7972602739726028E-2</v>
      </c>
      <c r="Q75" s="18">
        <f t="shared" si="5"/>
        <v>1.7972602739726028E-4</v>
      </c>
      <c r="R75" s="18">
        <f t="shared" si="6"/>
        <v>-9.2158706057104273E-3</v>
      </c>
      <c r="S75" s="20">
        <f>R75/_xlfn.STDEV.S($O$3:$O$242)</f>
        <v>-0.31968843856421453</v>
      </c>
      <c r="T75" s="1" t="b">
        <f t="shared" si="7"/>
        <v>1</v>
      </c>
    </row>
    <row r="76" spans="1:20" x14ac:dyDescent="0.3">
      <c r="A76" t="s">
        <v>14</v>
      </c>
      <c r="B76" s="1">
        <v>43487</v>
      </c>
      <c r="C76" s="1">
        <v>43496</v>
      </c>
      <c r="D76">
        <v>49.2</v>
      </c>
      <c r="E76">
        <v>49.2</v>
      </c>
      <c r="F76">
        <v>47.4</v>
      </c>
      <c r="G76">
        <v>48.4</v>
      </c>
      <c r="H76">
        <v>48.3</v>
      </c>
      <c r="I76">
        <v>48.4</v>
      </c>
      <c r="J76" s="13">
        <v>3609</v>
      </c>
      <c r="K76">
        <v>20843.259999999998</v>
      </c>
      <c r="L76">
        <v>85584000</v>
      </c>
      <c r="M76">
        <v>-2184000</v>
      </c>
      <c r="N76">
        <v>48.25</v>
      </c>
      <c r="O76" s="16">
        <f t="shared" si="4"/>
        <v>-1.9250253292806541E-2</v>
      </c>
      <c r="P76" s="20">
        <v>1.7972602739726028E-2</v>
      </c>
      <c r="Q76" s="18">
        <f t="shared" si="5"/>
        <v>1.7972602739726028E-4</v>
      </c>
      <c r="R76" s="18">
        <f t="shared" si="6"/>
        <v>-1.9429979320203801E-2</v>
      </c>
      <c r="S76" s="20">
        <f>R76/_xlfn.STDEV.S($O$3:$O$242)</f>
        <v>-0.67400466173668672</v>
      </c>
      <c r="T76" s="1" t="b">
        <f t="shared" si="7"/>
        <v>0</v>
      </c>
    </row>
    <row r="77" spans="1:20" x14ac:dyDescent="0.3">
      <c r="A77" t="s">
        <v>14</v>
      </c>
      <c r="B77" s="1">
        <v>43488</v>
      </c>
      <c r="C77" s="1">
        <v>43496</v>
      </c>
      <c r="D77">
        <v>48.4</v>
      </c>
      <c r="E77">
        <v>49.25</v>
      </c>
      <c r="F77">
        <v>48.25</v>
      </c>
      <c r="G77">
        <v>48.7</v>
      </c>
      <c r="H77">
        <v>48.8</v>
      </c>
      <c r="I77">
        <v>48.7</v>
      </c>
      <c r="J77" s="13">
        <v>2798</v>
      </c>
      <c r="K77">
        <v>16380.31</v>
      </c>
      <c r="L77">
        <v>82884000</v>
      </c>
      <c r="M77">
        <v>-2700000</v>
      </c>
      <c r="N77">
        <v>48.55</v>
      </c>
      <c r="O77" s="16">
        <f t="shared" si="4"/>
        <v>6.1983471074381052E-3</v>
      </c>
      <c r="P77" s="20">
        <v>1.8027397260273973E-2</v>
      </c>
      <c r="Q77" s="18">
        <f t="shared" si="5"/>
        <v>1.8027397260273972E-4</v>
      </c>
      <c r="R77" s="18">
        <f t="shared" si="6"/>
        <v>6.0180731348353656E-3</v>
      </c>
      <c r="S77" s="20">
        <f>R77/_xlfn.STDEV.S($O$3:$O$242)</f>
        <v>0.20876035330277476</v>
      </c>
      <c r="T77" s="1" t="b">
        <f t="shared" si="7"/>
        <v>1</v>
      </c>
    </row>
    <row r="78" spans="1:20" x14ac:dyDescent="0.3">
      <c r="A78" t="s">
        <v>14</v>
      </c>
      <c r="B78" s="1">
        <v>43489</v>
      </c>
      <c r="C78" s="1">
        <v>43496</v>
      </c>
      <c r="D78">
        <v>48.9</v>
      </c>
      <c r="E78">
        <v>48.9</v>
      </c>
      <c r="F78">
        <v>48.1</v>
      </c>
      <c r="G78">
        <v>48.4</v>
      </c>
      <c r="H78">
        <v>48.3</v>
      </c>
      <c r="I78">
        <v>48.4</v>
      </c>
      <c r="J78" s="13">
        <v>2158</v>
      </c>
      <c r="K78">
        <v>12548.75</v>
      </c>
      <c r="L78">
        <v>81840000</v>
      </c>
      <c r="M78">
        <v>-1044000</v>
      </c>
      <c r="N78">
        <v>48.25</v>
      </c>
      <c r="O78" s="16">
        <f t="shared" si="4"/>
        <v>-6.1601642710473149E-3</v>
      </c>
      <c r="P78" s="20">
        <v>1.8000000000000002E-2</v>
      </c>
      <c r="Q78" s="18">
        <f t="shared" si="5"/>
        <v>1.8000000000000001E-4</v>
      </c>
      <c r="R78" s="18">
        <f t="shared" si="6"/>
        <v>-6.3401642710473145E-3</v>
      </c>
      <c r="S78" s="20">
        <f>R78/_xlfn.STDEV.S($O$3:$O$242)</f>
        <v>-0.21993334138131496</v>
      </c>
      <c r="T78" s="1" t="b">
        <f t="shared" si="7"/>
        <v>1</v>
      </c>
    </row>
    <row r="79" spans="1:20" x14ac:dyDescent="0.3">
      <c r="A79" t="s">
        <v>14</v>
      </c>
      <c r="B79" s="1">
        <v>43490</v>
      </c>
      <c r="C79" s="1">
        <v>43496</v>
      </c>
      <c r="D79">
        <v>48.5</v>
      </c>
      <c r="E79">
        <v>49.1</v>
      </c>
      <c r="F79">
        <v>47</v>
      </c>
      <c r="G79">
        <v>47.25</v>
      </c>
      <c r="H79">
        <v>47.1</v>
      </c>
      <c r="I79">
        <v>47.25</v>
      </c>
      <c r="J79" s="13">
        <v>3119</v>
      </c>
      <c r="K79">
        <v>17999.27</v>
      </c>
      <c r="L79">
        <v>80244000</v>
      </c>
      <c r="M79">
        <v>-1596000</v>
      </c>
      <c r="N79">
        <v>47.25</v>
      </c>
      <c r="O79" s="16">
        <f t="shared" si="4"/>
        <v>-2.376033057851237E-2</v>
      </c>
      <c r="P79" s="20">
        <v>1.8027397260273973E-2</v>
      </c>
      <c r="Q79" s="18">
        <f t="shared" si="5"/>
        <v>1.8027397260273972E-4</v>
      </c>
      <c r="R79" s="18">
        <f t="shared" si="6"/>
        <v>-2.3940604551115109E-2</v>
      </c>
      <c r="S79" s="20">
        <f>R79/_xlfn.STDEV.S($O$3:$O$242)</f>
        <v>-0.83047330140322928</v>
      </c>
      <c r="T79" s="1" t="b">
        <f t="shared" si="7"/>
        <v>1</v>
      </c>
    </row>
    <row r="80" spans="1:20" x14ac:dyDescent="0.3">
      <c r="A80" t="s">
        <v>14</v>
      </c>
      <c r="B80" s="1">
        <v>43493</v>
      </c>
      <c r="C80" s="1">
        <v>43496</v>
      </c>
      <c r="D80">
        <v>47</v>
      </c>
      <c r="E80">
        <v>47.1</v>
      </c>
      <c r="F80">
        <v>45.6</v>
      </c>
      <c r="G80">
        <v>46.25</v>
      </c>
      <c r="H80">
        <v>46.45</v>
      </c>
      <c r="I80">
        <v>46.25</v>
      </c>
      <c r="J80" s="13">
        <v>3918</v>
      </c>
      <c r="K80">
        <v>21763.02</v>
      </c>
      <c r="L80">
        <v>70524000</v>
      </c>
      <c r="M80">
        <v>-9720000</v>
      </c>
      <c r="N80">
        <v>46.15</v>
      </c>
      <c r="O80" s="16">
        <f t="shared" si="4"/>
        <v>-2.1164021164021163E-2</v>
      </c>
      <c r="P80" s="20">
        <v>1.8000000000000002E-2</v>
      </c>
      <c r="Q80" s="18">
        <f t="shared" si="5"/>
        <v>1.8000000000000001E-4</v>
      </c>
      <c r="R80" s="18">
        <f t="shared" si="6"/>
        <v>-2.1344021164021162E-2</v>
      </c>
      <c r="S80" s="20">
        <f>R80/_xlfn.STDEV.S($O$3:$O$242)</f>
        <v>-0.74040067298465206</v>
      </c>
      <c r="T80" s="1" t="b">
        <f t="shared" si="7"/>
        <v>0</v>
      </c>
    </row>
    <row r="81" spans="1:20" x14ac:dyDescent="0.3">
      <c r="A81" t="s">
        <v>14</v>
      </c>
      <c r="B81" s="1">
        <v>43494</v>
      </c>
      <c r="C81" s="1">
        <v>43496</v>
      </c>
      <c r="D81">
        <v>46.05</v>
      </c>
      <c r="E81">
        <v>46.9</v>
      </c>
      <c r="F81">
        <v>45.6</v>
      </c>
      <c r="G81">
        <v>46.35</v>
      </c>
      <c r="H81">
        <v>46.55</v>
      </c>
      <c r="I81">
        <v>46.35</v>
      </c>
      <c r="J81" s="13">
        <v>4225</v>
      </c>
      <c r="K81">
        <v>23505.16</v>
      </c>
      <c r="L81">
        <v>54756000</v>
      </c>
      <c r="M81">
        <v>-15768000</v>
      </c>
      <c r="N81">
        <v>46.2</v>
      </c>
      <c r="O81" s="16">
        <f t="shared" si="4"/>
        <v>2.162162162162193E-3</v>
      </c>
      <c r="P81" s="20">
        <v>1.7972602739726028E-2</v>
      </c>
      <c r="Q81" s="18">
        <f t="shared" si="5"/>
        <v>1.7972602739726028E-4</v>
      </c>
      <c r="R81" s="18">
        <f t="shared" si="6"/>
        <v>1.9824361347649329E-3</v>
      </c>
      <c r="S81" s="20">
        <f>R81/_xlfn.STDEV.S($O$3:$O$242)</f>
        <v>6.8768534150596736E-2</v>
      </c>
      <c r="T81" s="1" t="b">
        <f t="shared" si="7"/>
        <v>1</v>
      </c>
    </row>
    <row r="82" spans="1:20" x14ac:dyDescent="0.3">
      <c r="A82" t="s">
        <v>14</v>
      </c>
      <c r="B82" s="1">
        <v>43495</v>
      </c>
      <c r="C82" s="1">
        <v>43496</v>
      </c>
      <c r="D82">
        <v>46.75</v>
      </c>
      <c r="E82">
        <v>47.9</v>
      </c>
      <c r="F82">
        <v>46.55</v>
      </c>
      <c r="G82">
        <v>47.4</v>
      </c>
      <c r="H82">
        <v>47.4</v>
      </c>
      <c r="I82">
        <v>47.4</v>
      </c>
      <c r="J82" s="13">
        <v>4931</v>
      </c>
      <c r="K82">
        <v>27975.85</v>
      </c>
      <c r="L82">
        <v>38880000</v>
      </c>
      <c r="M82">
        <v>-15876000</v>
      </c>
      <c r="N82">
        <v>47.3</v>
      </c>
      <c r="O82" s="16">
        <f t="shared" si="4"/>
        <v>2.2653721682847835E-2</v>
      </c>
      <c r="P82" s="20">
        <v>1.8000000000000002E-2</v>
      </c>
      <c r="Q82" s="18">
        <f t="shared" si="5"/>
        <v>1.8000000000000001E-4</v>
      </c>
      <c r="R82" s="18">
        <f t="shared" si="6"/>
        <v>2.2473721682847836E-2</v>
      </c>
      <c r="S82" s="20">
        <f>R82/_xlfn.STDEV.S($O$3:$O$242)</f>
        <v>0.77958874434115544</v>
      </c>
      <c r="T82" s="1" t="b">
        <f t="shared" si="7"/>
        <v>1</v>
      </c>
    </row>
    <row r="83" spans="1:20" x14ac:dyDescent="0.3">
      <c r="A83" t="s">
        <v>14</v>
      </c>
      <c r="B83" s="1">
        <v>43496</v>
      </c>
      <c r="C83" s="1">
        <v>43496</v>
      </c>
      <c r="D83">
        <v>47.65</v>
      </c>
      <c r="E83">
        <v>48.15</v>
      </c>
      <c r="F83">
        <v>46.7</v>
      </c>
      <c r="G83">
        <v>47</v>
      </c>
      <c r="H83">
        <v>46.95</v>
      </c>
      <c r="I83">
        <v>47</v>
      </c>
      <c r="J83" s="13">
        <v>6211</v>
      </c>
      <c r="K83">
        <v>35122.92</v>
      </c>
      <c r="L83">
        <v>11904000</v>
      </c>
      <c r="M83">
        <v>-26976000</v>
      </c>
      <c r="N83">
        <v>47</v>
      </c>
      <c r="O83" s="16">
        <f t="shared" si="4"/>
        <v>-8.4388185654008137E-3</v>
      </c>
      <c r="P83" s="20">
        <v>1.8027397260273973E-2</v>
      </c>
      <c r="Q83" s="18">
        <f t="shared" si="5"/>
        <v>1.8027397260273972E-4</v>
      </c>
      <c r="R83" s="18">
        <f t="shared" si="6"/>
        <v>-8.6190925380035532E-3</v>
      </c>
      <c r="S83" s="20">
        <f>R83/_xlfn.STDEV.S($O$3:$O$242)</f>
        <v>-0.2989868622512436</v>
      </c>
      <c r="T83" s="1" t="b">
        <f t="shared" si="7"/>
        <v>1</v>
      </c>
    </row>
    <row r="84" spans="1:20" x14ac:dyDescent="0.3">
      <c r="A84" t="s">
        <v>14</v>
      </c>
      <c r="B84" s="1">
        <v>43497</v>
      </c>
      <c r="C84" s="1">
        <v>43524</v>
      </c>
      <c r="D84">
        <v>47.6</v>
      </c>
      <c r="E84">
        <v>48.05</v>
      </c>
      <c r="F84">
        <v>45.9</v>
      </c>
      <c r="G84">
        <v>46.35</v>
      </c>
      <c r="H84">
        <v>46.5</v>
      </c>
      <c r="I84">
        <v>46.35</v>
      </c>
      <c r="J84" s="13">
        <v>4256</v>
      </c>
      <c r="K84">
        <v>23877.77</v>
      </c>
      <c r="L84">
        <v>82464000</v>
      </c>
      <c r="M84">
        <v>0</v>
      </c>
      <c r="N84">
        <v>46.25</v>
      </c>
      <c r="O84" s="16">
        <f t="shared" si="4"/>
        <v>-1.3829787234042523E-2</v>
      </c>
      <c r="P84" s="20">
        <v>1.7945205479452053E-2</v>
      </c>
      <c r="Q84" s="18">
        <f t="shared" si="5"/>
        <v>1.7945205479452054E-4</v>
      </c>
      <c r="R84" s="18">
        <f t="shared" si="6"/>
        <v>-1.4009239288837043E-2</v>
      </c>
      <c r="S84" s="20">
        <f>R84/_xlfn.STDEV.S($O$3:$O$242)</f>
        <v>-0.48596513832840627</v>
      </c>
      <c r="T84" s="1" t="b">
        <f t="shared" si="7"/>
        <v>0</v>
      </c>
    </row>
    <row r="85" spans="1:20" x14ac:dyDescent="0.3">
      <c r="A85" t="s">
        <v>14</v>
      </c>
      <c r="B85" s="1">
        <v>43500</v>
      </c>
      <c r="C85" s="1">
        <v>43524</v>
      </c>
      <c r="D85">
        <v>46.3</v>
      </c>
      <c r="E85">
        <v>46.3</v>
      </c>
      <c r="F85">
        <v>44.5</v>
      </c>
      <c r="G85">
        <v>45.85</v>
      </c>
      <c r="H85">
        <v>45.55</v>
      </c>
      <c r="I85">
        <v>45.85</v>
      </c>
      <c r="J85" s="13">
        <v>3261</v>
      </c>
      <c r="K85">
        <v>17735.11</v>
      </c>
      <c r="L85">
        <v>83340000</v>
      </c>
      <c r="M85">
        <v>876000</v>
      </c>
      <c r="N85">
        <v>45.75</v>
      </c>
      <c r="O85" s="16">
        <f t="shared" si="4"/>
        <v>-1.0787486515641855E-2</v>
      </c>
      <c r="P85" s="20">
        <v>1.8027397260273973E-2</v>
      </c>
      <c r="Q85" s="18">
        <f t="shared" si="5"/>
        <v>1.8027397260273972E-4</v>
      </c>
      <c r="R85" s="18">
        <f t="shared" si="6"/>
        <v>-1.0967760488244594E-2</v>
      </c>
      <c r="S85" s="20">
        <f>R85/_xlfn.STDEV.S($O$3:$O$242)</f>
        <v>-0.38045957620765797</v>
      </c>
      <c r="T85" s="1" t="b">
        <f t="shared" si="7"/>
        <v>1</v>
      </c>
    </row>
    <row r="86" spans="1:20" x14ac:dyDescent="0.3">
      <c r="A86" t="s">
        <v>14</v>
      </c>
      <c r="B86" s="1">
        <v>43501</v>
      </c>
      <c r="C86" s="1">
        <v>43524</v>
      </c>
      <c r="D86">
        <v>45.75</v>
      </c>
      <c r="E86">
        <v>46.5</v>
      </c>
      <c r="F86">
        <v>44.8</v>
      </c>
      <c r="G86">
        <v>45.35</v>
      </c>
      <c r="H86">
        <v>45.35</v>
      </c>
      <c r="I86">
        <v>45.35</v>
      </c>
      <c r="J86" s="13">
        <v>2604</v>
      </c>
      <c r="K86">
        <v>14277.23</v>
      </c>
      <c r="L86">
        <v>81372000</v>
      </c>
      <c r="M86">
        <v>-1968000</v>
      </c>
      <c r="N86">
        <v>45.35</v>
      </c>
      <c r="O86" s="16">
        <f t="shared" si="4"/>
        <v>-1.0905125408942203E-2</v>
      </c>
      <c r="P86" s="20">
        <v>1.8000000000000002E-2</v>
      </c>
      <c r="Q86" s="18">
        <f t="shared" si="5"/>
        <v>1.8000000000000001E-4</v>
      </c>
      <c r="R86" s="18">
        <f t="shared" si="6"/>
        <v>-1.1085125408942203E-2</v>
      </c>
      <c r="S86" s="20">
        <f>R86/_xlfn.STDEV.S($O$3:$O$242)</f>
        <v>-0.38453083651992653</v>
      </c>
      <c r="T86" s="1" t="b">
        <f t="shared" si="7"/>
        <v>1</v>
      </c>
    </row>
    <row r="87" spans="1:20" x14ac:dyDescent="0.3">
      <c r="A87" t="s">
        <v>14</v>
      </c>
      <c r="B87" s="1">
        <v>43502</v>
      </c>
      <c r="C87" s="1">
        <v>43524</v>
      </c>
      <c r="D87">
        <v>45.7</v>
      </c>
      <c r="E87">
        <v>48</v>
      </c>
      <c r="F87">
        <v>44.55</v>
      </c>
      <c r="G87">
        <v>47.6</v>
      </c>
      <c r="H87">
        <v>47.9</v>
      </c>
      <c r="I87">
        <v>47.6</v>
      </c>
      <c r="J87" s="13">
        <v>3731</v>
      </c>
      <c r="K87">
        <v>20697.740000000002</v>
      </c>
      <c r="L87">
        <v>77208000</v>
      </c>
      <c r="M87">
        <v>-4164000</v>
      </c>
      <c r="N87">
        <v>47.3</v>
      </c>
      <c r="O87" s="16">
        <f t="shared" si="4"/>
        <v>4.9614112458654908E-2</v>
      </c>
      <c r="P87" s="20">
        <v>1.7917808219178082E-2</v>
      </c>
      <c r="Q87" s="18">
        <f t="shared" si="5"/>
        <v>1.7917808219178083E-4</v>
      </c>
      <c r="R87" s="18">
        <f t="shared" si="6"/>
        <v>4.9434934376463124E-2</v>
      </c>
      <c r="S87" s="20">
        <f>R87/_xlfn.STDEV.S($O$3:$O$242)</f>
        <v>1.7148436276376773</v>
      </c>
      <c r="T87" s="1" t="b">
        <f t="shared" si="7"/>
        <v>0</v>
      </c>
    </row>
    <row r="88" spans="1:20" x14ac:dyDescent="0.3">
      <c r="A88" t="s">
        <v>14</v>
      </c>
      <c r="B88" s="1">
        <v>43503</v>
      </c>
      <c r="C88" s="1">
        <v>43524</v>
      </c>
      <c r="D88">
        <v>48.1</v>
      </c>
      <c r="E88">
        <v>49.3</v>
      </c>
      <c r="F88">
        <v>47.15</v>
      </c>
      <c r="G88">
        <v>48.85</v>
      </c>
      <c r="H88">
        <v>49.1</v>
      </c>
      <c r="I88">
        <v>48.85</v>
      </c>
      <c r="J88" s="13">
        <v>3553</v>
      </c>
      <c r="K88">
        <v>20517.669999999998</v>
      </c>
      <c r="L88">
        <v>75528000</v>
      </c>
      <c r="M88">
        <v>-1680000</v>
      </c>
      <c r="N88">
        <v>48.65</v>
      </c>
      <c r="O88" s="16">
        <f t="shared" si="4"/>
        <v>2.6260504201680673E-2</v>
      </c>
      <c r="P88" s="20">
        <v>1.7726027397260272E-2</v>
      </c>
      <c r="Q88" s="18">
        <f t="shared" si="5"/>
        <v>1.7726027397260271E-4</v>
      </c>
      <c r="R88" s="18">
        <f t="shared" si="6"/>
        <v>2.6083243927708069E-2</v>
      </c>
      <c r="S88" s="20">
        <f>R88/_xlfn.STDEV.S($O$3:$O$242)</f>
        <v>0.90479911021881454</v>
      </c>
      <c r="T88" s="1" t="b">
        <f t="shared" si="7"/>
        <v>1</v>
      </c>
    </row>
    <row r="89" spans="1:20" x14ac:dyDescent="0.3">
      <c r="A89" t="s">
        <v>14</v>
      </c>
      <c r="B89" s="1">
        <v>43504</v>
      </c>
      <c r="C89" s="1">
        <v>43524</v>
      </c>
      <c r="D89">
        <v>50.1</v>
      </c>
      <c r="E89">
        <v>50.1</v>
      </c>
      <c r="F89">
        <v>44.4</v>
      </c>
      <c r="G89">
        <v>44.85</v>
      </c>
      <c r="H89">
        <v>44.65</v>
      </c>
      <c r="I89">
        <v>44.85</v>
      </c>
      <c r="J89" s="13">
        <v>7744</v>
      </c>
      <c r="K89">
        <v>43354.080000000002</v>
      </c>
      <c r="L89">
        <v>84768000</v>
      </c>
      <c r="M89">
        <v>9240000</v>
      </c>
      <c r="N89">
        <v>44.85</v>
      </c>
      <c r="O89" s="16">
        <f t="shared" si="4"/>
        <v>-8.1883316274309101E-2</v>
      </c>
      <c r="P89" s="20">
        <v>1.7479452054794519E-2</v>
      </c>
      <c r="Q89" s="18">
        <f t="shared" si="5"/>
        <v>1.747945205479452E-4</v>
      </c>
      <c r="R89" s="18">
        <f t="shared" si="6"/>
        <v>-8.2058110794857045E-2</v>
      </c>
      <c r="S89" s="20">
        <f>R89/_xlfn.STDEV.S($O$3:$O$242)</f>
        <v>-2.8465058195676489</v>
      </c>
      <c r="T89" s="1" t="b">
        <f t="shared" si="7"/>
        <v>1</v>
      </c>
    </row>
    <row r="90" spans="1:20" x14ac:dyDescent="0.3">
      <c r="A90" t="s">
        <v>14</v>
      </c>
      <c r="B90" s="1">
        <v>43507</v>
      </c>
      <c r="C90" s="1">
        <v>43524</v>
      </c>
      <c r="D90">
        <v>44.55</v>
      </c>
      <c r="E90">
        <v>45.5</v>
      </c>
      <c r="F90">
        <v>44.05</v>
      </c>
      <c r="G90">
        <v>45</v>
      </c>
      <c r="H90">
        <v>45.1</v>
      </c>
      <c r="I90">
        <v>45</v>
      </c>
      <c r="J90" s="13">
        <v>3938</v>
      </c>
      <c r="K90">
        <v>21194.63</v>
      </c>
      <c r="L90">
        <v>86040000</v>
      </c>
      <c r="M90">
        <v>1272000</v>
      </c>
      <c r="N90">
        <v>44.8</v>
      </c>
      <c r="O90" s="16">
        <f t="shared" si="4"/>
        <v>3.3444816053511389E-3</v>
      </c>
      <c r="P90" s="20">
        <v>1.7452054794520548E-2</v>
      </c>
      <c r="Q90" s="18">
        <f t="shared" si="5"/>
        <v>1.7452054794520549E-4</v>
      </c>
      <c r="R90" s="18">
        <f t="shared" si="6"/>
        <v>3.1699610574059335E-3</v>
      </c>
      <c r="S90" s="20">
        <f>R90/_xlfn.STDEV.S($O$3:$O$242)</f>
        <v>0.10996247062361493</v>
      </c>
      <c r="T90" s="1" t="b">
        <f t="shared" si="7"/>
        <v>0</v>
      </c>
    </row>
    <row r="91" spans="1:20" x14ac:dyDescent="0.3">
      <c r="A91" t="s">
        <v>14</v>
      </c>
      <c r="B91" s="1">
        <v>43508</v>
      </c>
      <c r="C91" s="1">
        <v>43524</v>
      </c>
      <c r="D91">
        <v>45</v>
      </c>
      <c r="E91">
        <v>48.1</v>
      </c>
      <c r="F91">
        <v>44.7</v>
      </c>
      <c r="G91">
        <v>47.45</v>
      </c>
      <c r="H91">
        <v>47.4</v>
      </c>
      <c r="I91">
        <v>47.45</v>
      </c>
      <c r="J91" s="13">
        <v>6961</v>
      </c>
      <c r="K91">
        <v>39273.379999999997</v>
      </c>
      <c r="L91">
        <v>80088000</v>
      </c>
      <c r="M91">
        <v>-5952000</v>
      </c>
      <c r="N91">
        <v>47.3</v>
      </c>
      <c r="O91" s="16">
        <f t="shared" si="4"/>
        <v>5.4444444444444511E-2</v>
      </c>
      <c r="P91" s="20">
        <v>1.7561643835616439E-2</v>
      </c>
      <c r="Q91" s="18">
        <f t="shared" si="5"/>
        <v>1.7561643835616438E-4</v>
      </c>
      <c r="R91" s="18">
        <f t="shared" si="6"/>
        <v>5.4268828006088343E-2</v>
      </c>
      <c r="S91" s="20">
        <f>R91/_xlfn.STDEV.S($O$3:$O$242)</f>
        <v>1.8825260933271208</v>
      </c>
      <c r="T91" s="1" t="b">
        <f t="shared" si="7"/>
        <v>1</v>
      </c>
    </row>
    <row r="92" spans="1:20" x14ac:dyDescent="0.3">
      <c r="A92" t="s">
        <v>14</v>
      </c>
      <c r="B92" s="1">
        <v>43509</v>
      </c>
      <c r="C92" s="1">
        <v>43524</v>
      </c>
      <c r="D92">
        <v>47.2</v>
      </c>
      <c r="E92">
        <v>48.5</v>
      </c>
      <c r="F92">
        <v>46</v>
      </c>
      <c r="G92">
        <v>46.25</v>
      </c>
      <c r="H92">
        <v>46.2</v>
      </c>
      <c r="I92">
        <v>46.25</v>
      </c>
      <c r="J92" s="13">
        <v>4005</v>
      </c>
      <c r="K92">
        <v>22656.77</v>
      </c>
      <c r="L92">
        <v>79176000</v>
      </c>
      <c r="M92">
        <v>-912000</v>
      </c>
      <c r="N92">
        <v>46</v>
      </c>
      <c r="O92" s="16">
        <f t="shared" si="4"/>
        <v>-2.5289778714436308E-2</v>
      </c>
      <c r="P92" s="20">
        <v>1.7479452054794519E-2</v>
      </c>
      <c r="Q92" s="18">
        <f t="shared" si="5"/>
        <v>1.747945205479452E-4</v>
      </c>
      <c r="R92" s="18">
        <f t="shared" si="6"/>
        <v>-2.5464573234984252E-2</v>
      </c>
      <c r="S92" s="20">
        <f>R92/_xlfn.STDEV.S($O$3:$O$242)</f>
        <v>-0.88333810276719449</v>
      </c>
      <c r="T92" s="1" t="b">
        <f t="shared" si="7"/>
        <v>1</v>
      </c>
    </row>
    <row r="93" spans="1:20" x14ac:dyDescent="0.3">
      <c r="A93" t="s">
        <v>14</v>
      </c>
      <c r="B93" s="1">
        <v>43510</v>
      </c>
      <c r="C93" s="1">
        <v>43524</v>
      </c>
      <c r="D93">
        <v>46.3</v>
      </c>
      <c r="E93">
        <v>46.75</v>
      </c>
      <c r="F93">
        <v>45.25</v>
      </c>
      <c r="G93">
        <v>46.5</v>
      </c>
      <c r="H93">
        <v>46.6</v>
      </c>
      <c r="I93">
        <v>46.5</v>
      </c>
      <c r="J93" s="13">
        <v>3413</v>
      </c>
      <c r="K93">
        <v>18857.55</v>
      </c>
      <c r="L93">
        <v>82752000</v>
      </c>
      <c r="M93">
        <v>3576000</v>
      </c>
      <c r="N93">
        <v>46.25</v>
      </c>
      <c r="O93" s="16">
        <f t="shared" si="4"/>
        <v>5.4054054054054057E-3</v>
      </c>
      <c r="P93" s="20">
        <v>1.7534246575342468E-2</v>
      </c>
      <c r="Q93" s="18">
        <f t="shared" si="5"/>
        <v>1.7534246575342467E-4</v>
      </c>
      <c r="R93" s="18">
        <f t="shared" si="6"/>
        <v>5.230062939651981E-3</v>
      </c>
      <c r="S93" s="20">
        <f>R93/_xlfn.STDEV.S($O$3:$O$242)</f>
        <v>0.18142514433024834</v>
      </c>
      <c r="T93" s="1" t="b">
        <f t="shared" si="7"/>
        <v>1</v>
      </c>
    </row>
    <row r="94" spans="1:20" x14ac:dyDescent="0.3">
      <c r="A94" t="s">
        <v>14</v>
      </c>
      <c r="B94" s="1">
        <v>43511</v>
      </c>
      <c r="C94" s="1">
        <v>43524</v>
      </c>
      <c r="D94">
        <v>46.35</v>
      </c>
      <c r="E94">
        <v>46.4</v>
      </c>
      <c r="F94">
        <v>44.45</v>
      </c>
      <c r="G94">
        <v>45.1</v>
      </c>
      <c r="H94">
        <v>45</v>
      </c>
      <c r="I94">
        <v>45.1</v>
      </c>
      <c r="J94" s="13">
        <v>3201</v>
      </c>
      <c r="K94">
        <v>17370.13</v>
      </c>
      <c r="L94">
        <v>83148000</v>
      </c>
      <c r="M94">
        <v>396000</v>
      </c>
      <c r="N94">
        <v>44.9</v>
      </c>
      <c r="O94" s="16">
        <f t="shared" si="4"/>
        <v>-3.0107526881720401E-2</v>
      </c>
      <c r="P94" s="20">
        <v>1.7452054794520548E-2</v>
      </c>
      <c r="Q94" s="18">
        <f t="shared" si="5"/>
        <v>1.7452054794520549E-4</v>
      </c>
      <c r="R94" s="18">
        <f t="shared" si="6"/>
        <v>-3.0282047429665605E-2</v>
      </c>
      <c r="S94" s="20">
        <f>R94/_xlfn.STDEV.S($O$3:$O$242)</f>
        <v>-1.0504509962757895</v>
      </c>
      <c r="T94" s="1" t="b">
        <f t="shared" si="7"/>
        <v>1</v>
      </c>
    </row>
    <row r="95" spans="1:20" x14ac:dyDescent="0.3">
      <c r="A95" t="s">
        <v>14</v>
      </c>
      <c r="B95" s="1">
        <v>43514</v>
      </c>
      <c r="C95" s="1">
        <v>43524</v>
      </c>
      <c r="D95">
        <v>45.3</v>
      </c>
      <c r="E95">
        <v>46.4</v>
      </c>
      <c r="F95">
        <v>44.4</v>
      </c>
      <c r="G95">
        <v>44.6</v>
      </c>
      <c r="H95">
        <v>44.5</v>
      </c>
      <c r="I95">
        <v>44.6</v>
      </c>
      <c r="J95" s="13">
        <v>3507</v>
      </c>
      <c r="K95">
        <v>19060.41</v>
      </c>
      <c r="L95">
        <v>84948000</v>
      </c>
      <c r="M95">
        <v>1800000</v>
      </c>
      <c r="N95">
        <v>44.45</v>
      </c>
      <c r="O95" s="16">
        <f t="shared" si="4"/>
        <v>-1.1086474501108647E-2</v>
      </c>
      <c r="P95" s="20">
        <v>1.7534246575342468E-2</v>
      </c>
      <c r="Q95" s="18">
        <f t="shared" si="5"/>
        <v>1.7534246575342467E-4</v>
      </c>
      <c r="R95" s="18">
        <f t="shared" si="6"/>
        <v>-1.126181696686207E-2</v>
      </c>
      <c r="S95" s="20">
        <f>R95/_xlfn.STDEV.S($O$3:$O$242)</f>
        <v>-0.39066007277720216</v>
      </c>
      <c r="T95" s="1" t="b">
        <f t="shared" si="7"/>
        <v>1</v>
      </c>
    </row>
    <row r="96" spans="1:20" x14ac:dyDescent="0.3">
      <c r="A96" t="s">
        <v>14</v>
      </c>
      <c r="B96" s="1">
        <v>43516</v>
      </c>
      <c r="C96" s="1">
        <v>43524</v>
      </c>
      <c r="D96">
        <v>46.65</v>
      </c>
      <c r="E96">
        <v>48.7</v>
      </c>
      <c r="F96">
        <v>46.4</v>
      </c>
      <c r="G96">
        <v>48.15</v>
      </c>
      <c r="H96">
        <v>48.05</v>
      </c>
      <c r="I96">
        <v>48.15</v>
      </c>
      <c r="J96" s="13">
        <v>5525</v>
      </c>
      <c r="K96">
        <v>31767.9</v>
      </c>
      <c r="L96">
        <v>83340000</v>
      </c>
      <c r="M96">
        <v>540000</v>
      </c>
      <c r="N96">
        <v>47.9</v>
      </c>
      <c r="O96" s="16">
        <f t="shared" si="4"/>
        <v>7.959641255605375E-2</v>
      </c>
      <c r="P96" s="20">
        <v>1.7561643835616439E-2</v>
      </c>
      <c r="Q96" s="18">
        <f t="shared" si="5"/>
        <v>1.7561643835616438E-4</v>
      </c>
      <c r="R96" s="18">
        <f t="shared" si="6"/>
        <v>7.942079611769759E-2</v>
      </c>
      <c r="S96" s="20">
        <f>R96/_xlfn.STDEV.S($O$3:$O$242)</f>
        <v>2.7550202673919086</v>
      </c>
      <c r="T96" s="1" t="b">
        <f t="shared" si="7"/>
        <v>1</v>
      </c>
    </row>
    <row r="97" spans="1:20" x14ac:dyDescent="0.3">
      <c r="A97" t="s">
        <v>14</v>
      </c>
      <c r="B97" s="1">
        <v>43517</v>
      </c>
      <c r="C97" s="1">
        <v>43524</v>
      </c>
      <c r="D97">
        <v>47.8</v>
      </c>
      <c r="E97">
        <v>49.4</v>
      </c>
      <c r="F97">
        <v>47.5</v>
      </c>
      <c r="G97">
        <v>49.2</v>
      </c>
      <c r="H97">
        <v>49.2</v>
      </c>
      <c r="I97">
        <v>49.2</v>
      </c>
      <c r="J97" s="13">
        <v>4002</v>
      </c>
      <c r="K97">
        <v>23426.09</v>
      </c>
      <c r="L97">
        <v>81936000</v>
      </c>
      <c r="M97">
        <v>-1404000</v>
      </c>
      <c r="N97">
        <v>49</v>
      </c>
      <c r="O97" s="16">
        <f t="shared" si="4"/>
        <v>2.1806853582554606E-2</v>
      </c>
      <c r="P97" s="20">
        <v>1.7616438356164384E-2</v>
      </c>
      <c r="Q97" s="18">
        <f t="shared" si="5"/>
        <v>1.7616438356164385E-4</v>
      </c>
      <c r="R97" s="18">
        <f t="shared" si="6"/>
        <v>2.1630689198992963E-2</v>
      </c>
      <c r="S97" s="20">
        <f>R97/_xlfn.STDEV.S($O$3:$O$242)</f>
        <v>0.75034487255160576</v>
      </c>
      <c r="T97" s="1" t="b">
        <f t="shared" si="7"/>
        <v>1</v>
      </c>
    </row>
    <row r="98" spans="1:20" x14ac:dyDescent="0.3">
      <c r="A98" t="s">
        <v>14</v>
      </c>
      <c r="B98" s="1">
        <v>43518</v>
      </c>
      <c r="C98" s="1">
        <v>43524</v>
      </c>
      <c r="D98">
        <v>48.7</v>
      </c>
      <c r="E98">
        <v>49.65</v>
      </c>
      <c r="F98">
        <v>48.65</v>
      </c>
      <c r="G98">
        <v>49.5</v>
      </c>
      <c r="H98">
        <v>49.4</v>
      </c>
      <c r="I98">
        <v>49.5</v>
      </c>
      <c r="J98" s="13">
        <v>3159</v>
      </c>
      <c r="K98">
        <v>18648.43</v>
      </c>
      <c r="L98">
        <v>80388000</v>
      </c>
      <c r="M98">
        <v>-1548000</v>
      </c>
      <c r="N98">
        <v>49.25</v>
      </c>
      <c r="O98" s="16">
        <f t="shared" si="4"/>
        <v>6.0975609756096982E-3</v>
      </c>
      <c r="P98" s="20">
        <v>1.7616438356164384E-2</v>
      </c>
      <c r="Q98" s="18">
        <f t="shared" si="5"/>
        <v>1.7616438356164385E-4</v>
      </c>
      <c r="R98" s="18">
        <f t="shared" si="6"/>
        <v>5.9213965920480545E-3</v>
      </c>
      <c r="S98" s="20">
        <f>R98/_xlfn.STDEV.S($O$3:$O$242)</f>
        <v>0.20540675011846882</v>
      </c>
      <c r="T98" s="1" t="b">
        <f t="shared" si="7"/>
        <v>1</v>
      </c>
    </row>
    <row r="99" spans="1:20" x14ac:dyDescent="0.3">
      <c r="A99" t="s">
        <v>14</v>
      </c>
      <c r="B99" s="1">
        <v>43521</v>
      </c>
      <c r="C99" s="1">
        <v>43524</v>
      </c>
      <c r="D99">
        <v>50.7</v>
      </c>
      <c r="E99">
        <v>51.15</v>
      </c>
      <c r="F99">
        <v>48.35</v>
      </c>
      <c r="G99">
        <v>48.8</v>
      </c>
      <c r="H99">
        <v>48.8</v>
      </c>
      <c r="I99">
        <v>48.8</v>
      </c>
      <c r="J99" s="13">
        <v>5631</v>
      </c>
      <c r="K99">
        <v>33321.370000000003</v>
      </c>
      <c r="L99">
        <v>76260000</v>
      </c>
      <c r="M99">
        <v>-4128000</v>
      </c>
      <c r="N99">
        <v>48.6</v>
      </c>
      <c r="O99" s="16">
        <f t="shared" si="4"/>
        <v>-1.41414141414142E-2</v>
      </c>
      <c r="P99" s="20">
        <v>1.7534246575342468E-2</v>
      </c>
      <c r="Q99" s="18">
        <f t="shared" si="5"/>
        <v>1.7534246575342467E-4</v>
      </c>
      <c r="R99" s="18">
        <f t="shared" si="6"/>
        <v>-1.4316756607167623E-2</v>
      </c>
      <c r="S99" s="20">
        <f>R99/_xlfn.STDEV.S($O$3:$O$242)</f>
        <v>-0.49663257665676586</v>
      </c>
      <c r="T99" s="1" t="b">
        <f t="shared" si="7"/>
        <v>1</v>
      </c>
    </row>
    <row r="100" spans="1:20" x14ac:dyDescent="0.3">
      <c r="A100" t="s">
        <v>14</v>
      </c>
      <c r="B100" s="1">
        <v>43522</v>
      </c>
      <c r="C100" s="1">
        <v>43524</v>
      </c>
      <c r="D100">
        <v>47.65</v>
      </c>
      <c r="E100">
        <v>49.15</v>
      </c>
      <c r="F100">
        <v>46.8</v>
      </c>
      <c r="G100">
        <v>48.7</v>
      </c>
      <c r="H100">
        <v>48.65</v>
      </c>
      <c r="I100">
        <v>48.7</v>
      </c>
      <c r="J100" s="13">
        <v>5298</v>
      </c>
      <c r="K100">
        <v>30554.06</v>
      </c>
      <c r="L100">
        <v>62196000</v>
      </c>
      <c r="M100">
        <v>-14064000</v>
      </c>
      <c r="N100">
        <v>48.55</v>
      </c>
      <c r="O100" s="16">
        <f t="shared" si="4"/>
        <v>-2.0491803278687359E-3</v>
      </c>
      <c r="P100" s="20">
        <v>1.7534246575342468E-2</v>
      </c>
      <c r="Q100" s="18">
        <f t="shared" si="5"/>
        <v>1.7534246575342467E-4</v>
      </c>
      <c r="R100" s="18">
        <f t="shared" si="6"/>
        <v>-2.2245227936221607E-3</v>
      </c>
      <c r="S100" s="20">
        <f>R100/_xlfn.STDEV.S($O$3:$O$242)</f>
        <v>-7.7166254700117065E-2</v>
      </c>
      <c r="T100" s="1" t="b">
        <f t="shared" si="7"/>
        <v>1</v>
      </c>
    </row>
    <row r="101" spans="1:20" x14ac:dyDescent="0.3">
      <c r="A101" t="s">
        <v>14</v>
      </c>
      <c r="B101" s="1">
        <v>43523</v>
      </c>
      <c r="C101" s="1">
        <v>43524</v>
      </c>
      <c r="D101">
        <v>49</v>
      </c>
      <c r="E101">
        <v>49.85</v>
      </c>
      <c r="F101">
        <v>48.25</v>
      </c>
      <c r="G101">
        <v>48.7</v>
      </c>
      <c r="H101">
        <v>48.5</v>
      </c>
      <c r="I101">
        <v>48.7</v>
      </c>
      <c r="J101" s="13">
        <v>7175</v>
      </c>
      <c r="K101">
        <v>42147.33</v>
      </c>
      <c r="L101">
        <v>35484000</v>
      </c>
      <c r="M101">
        <v>-26712000</v>
      </c>
      <c r="N101">
        <v>48.5</v>
      </c>
      <c r="O101" s="16">
        <f t="shared" si="4"/>
        <v>0</v>
      </c>
      <c r="P101" s="20">
        <v>1.7506849315068494E-2</v>
      </c>
      <c r="Q101" s="18">
        <f t="shared" si="5"/>
        <v>1.7506849315068493E-4</v>
      </c>
      <c r="R101" s="18">
        <f t="shared" si="6"/>
        <v>-1.7506849315068493E-4</v>
      </c>
      <c r="S101" s="20">
        <f>R101/_xlfn.STDEV.S($O$3:$O$242)</f>
        <v>-6.0729339214521194E-3</v>
      </c>
      <c r="T101" s="1" t="b">
        <f t="shared" si="7"/>
        <v>1</v>
      </c>
    </row>
    <row r="102" spans="1:20" x14ac:dyDescent="0.3">
      <c r="A102" t="s">
        <v>14</v>
      </c>
      <c r="B102" s="1">
        <v>43524</v>
      </c>
      <c r="C102" s="1">
        <v>43524</v>
      </c>
      <c r="D102">
        <v>48.75</v>
      </c>
      <c r="E102">
        <v>49.05</v>
      </c>
      <c r="F102">
        <v>47.8</v>
      </c>
      <c r="G102">
        <v>48.25</v>
      </c>
      <c r="H102">
        <v>48.25</v>
      </c>
      <c r="I102">
        <v>48.25</v>
      </c>
      <c r="J102" s="13">
        <v>4668</v>
      </c>
      <c r="K102">
        <v>27123.07</v>
      </c>
      <c r="L102">
        <v>9420000</v>
      </c>
      <c r="M102">
        <v>-26064000</v>
      </c>
      <c r="N102">
        <v>48.25</v>
      </c>
      <c r="O102" s="16">
        <f t="shared" si="4"/>
        <v>-9.240246406570899E-3</v>
      </c>
      <c r="P102" s="20">
        <v>1.758904109589041E-2</v>
      </c>
      <c r="Q102" s="18">
        <f t="shared" si="5"/>
        <v>1.7589041095890411E-4</v>
      </c>
      <c r="R102" s="18">
        <f t="shared" si="6"/>
        <v>-9.4161368175298028E-3</v>
      </c>
      <c r="S102" s="20">
        <f>R102/_xlfn.STDEV.S($O$3:$O$242)</f>
        <v>-0.32663545369635361</v>
      </c>
      <c r="T102" s="1" t="b">
        <f t="shared" si="7"/>
        <v>1</v>
      </c>
    </row>
    <row r="103" spans="1:20" x14ac:dyDescent="0.3">
      <c r="A103" t="s">
        <v>14</v>
      </c>
      <c r="B103" s="1">
        <v>43525</v>
      </c>
      <c r="C103" s="1">
        <v>43552</v>
      </c>
      <c r="D103">
        <v>49.25</v>
      </c>
      <c r="E103">
        <v>53.15</v>
      </c>
      <c r="F103">
        <v>49.15</v>
      </c>
      <c r="G103">
        <v>52.65</v>
      </c>
      <c r="H103">
        <v>52.85</v>
      </c>
      <c r="I103">
        <v>52.65</v>
      </c>
      <c r="J103" s="13">
        <v>9634</v>
      </c>
      <c r="K103">
        <v>60028.26</v>
      </c>
      <c r="L103">
        <v>78324000</v>
      </c>
      <c r="M103">
        <v>852000</v>
      </c>
      <c r="N103">
        <v>52.35</v>
      </c>
      <c r="O103" s="16">
        <f t="shared" si="4"/>
        <v>9.1191709844559557E-2</v>
      </c>
      <c r="P103" s="20">
        <v>1.758904109589041E-2</v>
      </c>
      <c r="Q103" s="18">
        <f t="shared" si="5"/>
        <v>1.7589041095890411E-4</v>
      </c>
      <c r="R103" s="18">
        <f t="shared" si="6"/>
        <v>9.1015819433600653E-2</v>
      </c>
      <c r="S103" s="20">
        <f>R103/_xlfn.STDEV.S($O$3:$O$242)</f>
        <v>3.1572389027837588</v>
      </c>
      <c r="T103" s="1" t="b">
        <f t="shared" si="7"/>
        <v>0</v>
      </c>
    </row>
    <row r="104" spans="1:20" x14ac:dyDescent="0.3">
      <c r="A104" t="s">
        <v>14</v>
      </c>
      <c r="B104" s="1">
        <v>43529</v>
      </c>
      <c r="C104" s="1">
        <v>43552</v>
      </c>
      <c r="D104">
        <v>52.75</v>
      </c>
      <c r="E104">
        <v>55.45</v>
      </c>
      <c r="F104">
        <v>52.65</v>
      </c>
      <c r="G104">
        <v>55.2</v>
      </c>
      <c r="H104">
        <v>55.1</v>
      </c>
      <c r="I104">
        <v>55.2</v>
      </c>
      <c r="J104" s="13">
        <v>5644</v>
      </c>
      <c r="K104">
        <v>36999.49</v>
      </c>
      <c r="L104">
        <v>76692000</v>
      </c>
      <c r="M104">
        <v>-1632000</v>
      </c>
      <c r="N104">
        <v>55.05</v>
      </c>
      <c r="O104" s="16">
        <f t="shared" si="4"/>
        <v>4.8433048433048513E-2</v>
      </c>
      <c r="P104" s="20">
        <v>1.7534246575342468E-2</v>
      </c>
      <c r="Q104" s="18">
        <f t="shared" si="5"/>
        <v>1.7534246575342467E-4</v>
      </c>
      <c r="R104" s="18">
        <f t="shared" si="6"/>
        <v>4.8257705967295089E-2</v>
      </c>
      <c r="S104" s="20">
        <f>R104/_xlfn.STDEV.S($O$3:$O$242)</f>
        <v>1.6740068659184786</v>
      </c>
      <c r="T104" s="1" t="b">
        <f t="shared" si="7"/>
        <v>1</v>
      </c>
    </row>
    <row r="105" spans="1:20" x14ac:dyDescent="0.3">
      <c r="A105" t="s">
        <v>14</v>
      </c>
      <c r="B105" s="1">
        <v>43530</v>
      </c>
      <c r="C105" s="1">
        <v>43552</v>
      </c>
      <c r="D105">
        <v>55.5</v>
      </c>
      <c r="E105">
        <v>56.75</v>
      </c>
      <c r="F105">
        <v>55.1</v>
      </c>
      <c r="G105">
        <v>55.65</v>
      </c>
      <c r="H105">
        <v>55.45</v>
      </c>
      <c r="I105">
        <v>55.65</v>
      </c>
      <c r="J105" s="13">
        <v>4444</v>
      </c>
      <c r="K105">
        <v>29774.84</v>
      </c>
      <c r="L105">
        <v>74676000</v>
      </c>
      <c r="M105">
        <v>-2016000</v>
      </c>
      <c r="N105">
        <v>55.45</v>
      </c>
      <c r="O105" s="16">
        <f t="shared" si="4"/>
        <v>8.1521739130434E-3</v>
      </c>
      <c r="P105" s="20">
        <v>1.758904109589041E-2</v>
      </c>
      <c r="Q105" s="18">
        <f t="shared" si="5"/>
        <v>1.7589041095890411E-4</v>
      </c>
      <c r="R105" s="18">
        <f t="shared" si="6"/>
        <v>7.9762835020844962E-3</v>
      </c>
      <c r="S105" s="20">
        <f>R105/_xlfn.STDEV.S($O$3:$O$242)</f>
        <v>0.27668852216163792</v>
      </c>
      <c r="T105" s="1" t="b">
        <f t="shared" si="7"/>
        <v>1</v>
      </c>
    </row>
    <row r="106" spans="1:20" x14ac:dyDescent="0.3">
      <c r="A106" t="s">
        <v>14</v>
      </c>
      <c r="B106" s="1">
        <v>43531</v>
      </c>
      <c r="C106" s="1">
        <v>43552</v>
      </c>
      <c r="D106">
        <v>55.8</v>
      </c>
      <c r="E106">
        <v>56.4</v>
      </c>
      <c r="F106">
        <v>54.45</v>
      </c>
      <c r="G106">
        <v>54.75</v>
      </c>
      <c r="H106">
        <v>54.75</v>
      </c>
      <c r="I106">
        <v>54.75</v>
      </c>
      <c r="J106" s="13">
        <v>4599</v>
      </c>
      <c r="K106">
        <v>30471.65</v>
      </c>
      <c r="L106">
        <v>73608000</v>
      </c>
      <c r="M106">
        <v>-1068000</v>
      </c>
      <c r="N106">
        <v>54.4</v>
      </c>
      <c r="O106" s="16">
        <f t="shared" si="4"/>
        <v>-1.6172506738544451E-2</v>
      </c>
      <c r="P106" s="20">
        <v>1.758904109589041E-2</v>
      </c>
      <c r="Q106" s="18">
        <f t="shared" si="5"/>
        <v>1.7589041095890411E-4</v>
      </c>
      <c r="R106" s="18">
        <f t="shared" si="6"/>
        <v>-1.6348397149503355E-2</v>
      </c>
      <c r="S106" s="20">
        <f>R106/_xlfn.STDEV.S($O$3:$O$242)</f>
        <v>-0.5671079577130731</v>
      </c>
      <c r="T106" s="1" t="b">
        <f t="shared" si="7"/>
        <v>1</v>
      </c>
    </row>
    <row r="107" spans="1:20" x14ac:dyDescent="0.3">
      <c r="A107" t="s">
        <v>14</v>
      </c>
      <c r="B107" s="1">
        <v>43532</v>
      </c>
      <c r="C107" s="1">
        <v>43552</v>
      </c>
      <c r="D107">
        <v>54.6</v>
      </c>
      <c r="E107">
        <v>54.65</v>
      </c>
      <c r="F107">
        <v>53.35</v>
      </c>
      <c r="G107">
        <v>53.8</v>
      </c>
      <c r="H107">
        <v>53.9</v>
      </c>
      <c r="I107">
        <v>53.8</v>
      </c>
      <c r="J107" s="13">
        <v>3082</v>
      </c>
      <c r="K107">
        <v>19946.97</v>
      </c>
      <c r="L107">
        <v>72048000</v>
      </c>
      <c r="M107">
        <v>-1560000</v>
      </c>
      <c r="N107">
        <v>53.5</v>
      </c>
      <c r="O107" s="16">
        <f t="shared" si="4"/>
        <v>-1.7351598173516034E-2</v>
      </c>
      <c r="P107" s="20">
        <v>1.7561643835616439E-2</v>
      </c>
      <c r="Q107" s="18">
        <f t="shared" si="5"/>
        <v>1.7561643835616438E-4</v>
      </c>
      <c r="R107" s="18">
        <f t="shared" si="6"/>
        <v>-1.7527214611872198E-2</v>
      </c>
      <c r="S107" s="20">
        <f>R107/_xlfn.STDEV.S($O$3:$O$242)</f>
        <v>-0.60799984194410983</v>
      </c>
      <c r="T107" s="1" t="b">
        <f t="shared" si="7"/>
        <v>1</v>
      </c>
    </row>
    <row r="108" spans="1:20" x14ac:dyDescent="0.3">
      <c r="A108" t="s">
        <v>14</v>
      </c>
      <c r="B108" s="1">
        <v>43535</v>
      </c>
      <c r="C108" s="1">
        <v>43552</v>
      </c>
      <c r="D108">
        <v>54.55</v>
      </c>
      <c r="E108">
        <v>55.7</v>
      </c>
      <c r="F108">
        <v>53.95</v>
      </c>
      <c r="G108">
        <v>55.4</v>
      </c>
      <c r="H108">
        <v>55.55</v>
      </c>
      <c r="I108">
        <v>55.4</v>
      </c>
      <c r="J108" s="13">
        <v>3138</v>
      </c>
      <c r="K108">
        <v>20702.34</v>
      </c>
      <c r="L108">
        <v>72300000</v>
      </c>
      <c r="M108">
        <v>252000</v>
      </c>
      <c r="N108">
        <v>55.05</v>
      </c>
      <c r="O108" s="16">
        <f t="shared" si="4"/>
        <v>2.9739776951672889E-2</v>
      </c>
      <c r="P108" s="20">
        <v>1.7561643835616439E-2</v>
      </c>
      <c r="Q108" s="18">
        <f t="shared" si="5"/>
        <v>1.7561643835616438E-4</v>
      </c>
      <c r="R108" s="18">
        <f t="shared" si="6"/>
        <v>2.9564160513316725E-2</v>
      </c>
      <c r="S108" s="20">
        <f>R108/_xlfn.STDEV.S($O$3:$O$242)</f>
        <v>1.0255482868984414</v>
      </c>
      <c r="T108" s="1" t="b">
        <f t="shared" si="7"/>
        <v>1</v>
      </c>
    </row>
    <row r="109" spans="1:20" x14ac:dyDescent="0.3">
      <c r="A109" t="s">
        <v>14</v>
      </c>
      <c r="B109" s="1">
        <v>43536</v>
      </c>
      <c r="C109" s="1">
        <v>43552</v>
      </c>
      <c r="D109">
        <v>55.85</v>
      </c>
      <c r="E109">
        <v>56.25</v>
      </c>
      <c r="F109">
        <v>55.05</v>
      </c>
      <c r="G109">
        <v>55.3</v>
      </c>
      <c r="H109">
        <v>55.1</v>
      </c>
      <c r="I109">
        <v>55.3</v>
      </c>
      <c r="J109" s="13">
        <v>3297</v>
      </c>
      <c r="K109">
        <v>21993.46</v>
      </c>
      <c r="L109">
        <v>73044000</v>
      </c>
      <c r="M109">
        <v>744000</v>
      </c>
      <c r="N109">
        <v>55</v>
      </c>
      <c r="O109" s="16">
        <f t="shared" si="4"/>
        <v>-1.8050541516245744E-3</v>
      </c>
      <c r="P109" s="20">
        <v>1.7561643835616439E-2</v>
      </c>
      <c r="Q109" s="18">
        <f t="shared" si="5"/>
        <v>1.7561643835616438E-4</v>
      </c>
      <c r="R109" s="18">
        <f t="shared" si="6"/>
        <v>-1.9806705899807387E-3</v>
      </c>
      <c r="S109" s="20">
        <f>R109/_xlfn.STDEV.S($O$3:$O$242)</f>
        <v>-6.8707289339398486E-2</v>
      </c>
      <c r="T109" s="1" t="b">
        <f t="shared" si="7"/>
        <v>1</v>
      </c>
    </row>
    <row r="110" spans="1:20" x14ac:dyDescent="0.3">
      <c r="A110" t="s">
        <v>14</v>
      </c>
      <c r="B110" s="1">
        <v>43537</v>
      </c>
      <c r="C110" s="1">
        <v>43552</v>
      </c>
      <c r="D110">
        <v>54.9</v>
      </c>
      <c r="E110">
        <v>54.9</v>
      </c>
      <c r="F110">
        <v>52.4</v>
      </c>
      <c r="G110">
        <v>53</v>
      </c>
      <c r="H110">
        <v>52.85</v>
      </c>
      <c r="I110">
        <v>53</v>
      </c>
      <c r="J110" s="13">
        <v>5364</v>
      </c>
      <c r="K110">
        <v>34168.629999999997</v>
      </c>
      <c r="L110">
        <v>74052000</v>
      </c>
      <c r="M110">
        <v>1008000</v>
      </c>
      <c r="N110">
        <v>52.65</v>
      </c>
      <c r="O110" s="16">
        <f t="shared" si="4"/>
        <v>-4.1591320072332683E-2</v>
      </c>
      <c r="P110" s="20">
        <v>1.7561643835616439E-2</v>
      </c>
      <c r="Q110" s="18">
        <f t="shared" si="5"/>
        <v>1.7561643835616438E-4</v>
      </c>
      <c r="R110" s="18">
        <f t="shared" si="6"/>
        <v>-4.176693651068885E-2</v>
      </c>
      <c r="S110" s="20">
        <f>R110/_xlfn.STDEV.S($O$3:$O$242)</f>
        <v>-1.4488491959120229</v>
      </c>
      <c r="T110" s="1" t="b">
        <f t="shared" si="7"/>
        <v>1</v>
      </c>
    </row>
    <row r="111" spans="1:20" x14ac:dyDescent="0.3">
      <c r="A111" t="s">
        <v>14</v>
      </c>
      <c r="B111" s="1">
        <v>43538</v>
      </c>
      <c r="C111" s="1">
        <v>43552</v>
      </c>
      <c r="D111">
        <v>53</v>
      </c>
      <c r="E111">
        <v>53.95</v>
      </c>
      <c r="F111">
        <v>51.8</v>
      </c>
      <c r="G111">
        <v>53.05</v>
      </c>
      <c r="H111">
        <v>53.2</v>
      </c>
      <c r="I111">
        <v>53.05</v>
      </c>
      <c r="J111" s="13">
        <v>3988</v>
      </c>
      <c r="K111">
        <v>25290.880000000001</v>
      </c>
      <c r="L111">
        <v>75204000</v>
      </c>
      <c r="M111">
        <v>1152000</v>
      </c>
      <c r="N111">
        <v>52.7</v>
      </c>
      <c r="O111" s="16">
        <f t="shared" si="4"/>
        <v>9.4339622641504068E-4</v>
      </c>
      <c r="P111" s="20">
        <v>1.7369863013698628E-2</v>
      </c>
      <c r="Q111" s="18">
        <f t="shared" si="5"/>
        <v>1.7369863013698628E-4</v>
      </c>
      <c r="R111" s="18">
        <f t="shared" si="6"/>
        <v>7.6969759627805445E-4</v>
      </c>
      <c r="S111" s="20">
        <f>R111/_xlfn.STDEV.S($O$3:$O$242)</f>
        <v>2.6699965011259184E-2</v>
      </c>
      <c r="T111" s="1" t="b">
        <f t="shared" si="7"/>
        <v>1</v>
      </c>
    </row>
    <row r="112" spans="1:20" x14ac:dyDescent="0.3">
      <c r="A112" t="s">
        <v>14</v>
      </c>
      <c r="B112" s="1">
        <v>43539</v>
      </c>
      <c r="C112" s="1">
        <v>43552</v>
      </c>
      <c r="D112">
        <v>53.45</v>
      </c>
      <c r="E112">
        <v>53.65</v>
      </c>
      <c r="F112">
        <v>51.3</v>
      </c>
      <c r="G112">
        <v>51.85</v>
      </c>
      <c r="H112">
        <v>51.8</v>
      </c>
      <c r="I112">
        <v>51.85</v>
      </c>
      <c r="J112" s="13">
        <v>4731</v>
      </c>
      <c r="K112">
        <v>29654.32</v>
      </c>
      <c r="L112">
        <v>82356000</v>
      </c>
      <c r="M112">
        <v>7152000</v>
      </c>
      <c r="N112">
        <v>51.55</v>
      </c>
      <c r="O112" s="16">
        <f t="shared" si="4"/>
        <v>-2.2620169651272306E-2</v>
      </c>
      <c r="P112" s="20">
        <v>1.7315068493150686E-2</v>
      </c>
      <c r="Q112" s="18">
        <f t="shared" si="5"/>
        <v>1.7315068493150686E-4</v>
      </c>
      <c r="R112" s="18">
        <f t="shared" si="6"/>
        <v>-2.2793320336203814E-2</v>
      </c>
      <c r="S112" s="20">
        <f>R112/_xlfn.STDEV.S($O$3:$O$242)</f>
        <v>-0.79067527092447021</v>
      </c>
      <c r="T112" s="1" t="b">
        <f t="shared" si="7"/>
        <v>1</v>
      </c>
    </row>
    <row r="113" spans="1:20" x14ac:dyDescent="0.3">
      <c r="A113" t="s">
        <v>14</v>
      </c>
      <c r="B113" s="1">
        <v>43542</v>
      </c>
      <c r="C113" s="1">
        <v>43552</v>
      </c>
      <c r="D113">
        <v>52.3</v>
      </c>
      <c r="E113">
        <v>54.6</v>
      </c>
      <c r="F113">
        <v>51.35</v>
      </c>
      <c r="G113">
        <v>53.9</v>
      </c>
      <c r="H113">
        <v>54.3</v>
      </c>
      <c r="I113">
        <v>53.9</v>
      </c>
      <c r="J113" s="13">
        <v>6015</v>
      </c>
      <c r="K113">
        <v>38124.69</v>
      </c>
      <c r="L113">
        <v>87024000</v>
      </c>
      <c r="M113">
        <v>4668000</v>
      </c>
      <c r="N113">
        <v>53.5</v>
      </c>
      <c r="O113" s="16">
        <f t="shared" si="4"/>
        <v>3.9537126325940156E-2</v>
      </c>
      <c r="P113" s="20">
        <v>1.7342465753424657E-2</v>
      </c>
      <c r="Q113" s="18">
        <f t="shared" si="5"/>
        <v>1.7342465753424657E-4</v>
      </c>
      <c r="R113" s="18">
        <f t="shared" si="6"/>
        <v>3.9363701668405908E-2</v>
      </c>
      <c r="S113" s="20">
        <f>R113/_xlfn.STDEV.S($O$3:$O$242)</f>
        <v>1.3654836163479505</v>
      </c>
      <c r="T113" s="1" t="b">
        <f t="shared" si="7"/>
        <v>1</v>
      </c>
    </row>
    <row r="114" spans="1:20" x14ac:dyDescent="0.3">
      <c r="A114" t="s">
        <v>14</v>
      </c>
      <c r="B114" s="1">
        <v>43543</v>
      </c>
      <c r="C114" s="1">
        <v>43552</v>
      </c>
      <c r="D114">
        <v>53.2</v>
      </c>
      <c r="E114">
        <v>55.3</v>
      </c>
      <c r="F114">
        <v>53.2</v>
      </c>
      <c r="G114">
        <v>53.9</v>
      </c>
      <c r="H114">
        <v>53.95</v>
      </c>
      <c r="I114">
        <v>53.9</v>
      </c>
      <c r="J114" s="13">
        <v>4222</v>
      </c>
      <c r="K114">
        <v>27529.27</v>
      </c>
      <c r="L114">
        <v>89460000</v>
      </c>
      <c r="M114">
        <v>2436000</v>
      </c>
      <c r="N114">
        <v>53.6</v>
      </c>
      <c r="O114" s="16">
        <f t="shared" si="4"/>
        <v>0</v>
      </c>
      <c r="P114" s="20">
        <v>1.7205479452054796E-2</v>
      </c>
      <c r="Q114" s="18">
        <f t="shared" si="5"/>
        <v>1.7205479452054795E-4</v>
      </c>
      <c r="R114" s="18">
        <f t="shared" si="6"/>
        <v>-1.7205479452054795E-4</v>
      </c>
      <c r="S114" s="20">
        <f>R114/_xlfn.STDEV.S($O$3:$O$242)</f>
        <v>-5.968392022960769E-3</v>
      </c>
      <c r="T114" s="1" t="b">
        <f t="shared" si="7"/>
        <v>1</v>
      </c>
    </row>
    <row r="115" spans="1:20" x14ac:dyDescent="0.3">
      <c r="A115" t="s">
        <v>14</v>
      </c>
      <c r="B115" s="1">
        <v>43544</v>
      </c>
      <c r="C115" s="1">
        <v>43552</v>
      </c>
      <c r="D115">
        <v>53.55</v>
      </c>
      <c r="E115">
        <v>54.1</v>
      </c>
      <c r="F115">
        <v>52.2</v>
      </c>
      <c r="G115">
        <v>53.3</v>
      </c>
      <c r="H115">
        <v>53.05</v>
      </c>
      <c r="I115">
        <v>53.3</v>
      </c>
      <c r="J115" s="13">
        <v>4803</v>
      </c>
      <c r="K115">
        <v>30627.11</v>
      </c>
      <c r="L115">
        <v>92796000</v>
      </c>
      <c r="M115">
        <v>3336000</v>
      </c>
      <c r="N115">
        <v>53.05</v>
      </c>
      <c r="O115" s="16">
        <f t="shared" si="4"/>
        <v>-1.1131725417439731E-2</v>
      </c>
      <c r="P115" s="20">
        <v>1.7287671232876712E-2</v>
      </c>
      <c r="Q115" s="18">
        <f t="shared" si="5"/>
        <v>1.7287671232876713E-4</v>
      </c>
      <c r="R115" s="18">
        <f t="shared" si="6"/>
        <v>-1.1304602129768498E-2</v>
      </c>
      <c r="S115" s="20">
        <f>R115/_xlfn.STDEV.S($O$3:$O$242)</f>
        <v>-0.39214424312946339</v>
      </c>
      <c r="T115" s="1" t="b">
        <f t="shared" si="7"/>
        <v>1</v>
      </c>
    </row>
    <row r="116" spans="1:20" x14ac:dyDescent="0.3">
      <c r="A116" t="s">
        <v>14</v>
      </c>
      <c r="B116" s="1">
        <v>43546</v>
      </c>
      <c r="C116" s="1">
        <v>43552</v>
      </c>
      <c r="D116">
        <v>53.4</v>
      </c>
      <c r="E116">
        <v>54</v>
      </c>
      <c r="F116">
        <v>51.8</v>
      </c>
      <c r="G116">
        <v>52</v>
      </c>
      <c r="H116">
        <v>52</v>
      </c>
      <c r="I116">
        <v>52</v>
      </c>
      <c r="J116" s="13">
        <v>4180</v>
      </c>
      <c r="K116">
        <v>26542.15</v>
      </c>
      <c r="L116">
        <v>95628000</v>
      </c>
      <c r="M116">
        <v>2832000</v>
      </c>
      <c r="N116">
        <v>51.8</v>
      </c>
      <c r="O116" s="16">
        <f t="shared" si="4"/>
        <v>-2.4390243902438973E-2</v>
      </c>
      <c r="P116" s="20">
        <v>1.7205479452054796E-2</v>
      </c>
      <c r="Q116" s="18">
        <f t="shared" si="5"/>
        <v>1.7205479452054795E-4</v>
      </c>
      <c r="R116" s="18">
        <f t="shared" si="6"/>
        <v>-2.4562298696959521E-2</v>
      </c>
      <c r="S116" s="20">
        <f>R116/_xlfn.STDEV.S($O$3:$O$242)</f>
        <v>-0.85203918912591092</v>
      </c>
      <c r="T116" s="1" t="b">
        <f t="shared" si="7"/>
        <v>1</v>
      </c>
    </row>
    <row r="117" spans="1:20" x14ac:dyDescent="0.3">
      <c r="A117" t="s">
        <v>14</v>
      </c>
      <c r="B117" s="1">
        <v>43549</v>
      </c>
      <c r="C117" s="1">
        <v>43552</v>
      </c>
      <c r="D117">
        <v>51.55</v>
      </c>
      <c r="E117">
        <v>51.75</v>
      </c>
      <c r="F117">
        <v>49.8</v>
      </c>
      <c r="G117">
        <v>50.1</v>
      </c>
      <c r="H117">
        <v>50.2</v>
      </c>
      <c r="I117">
        <v>50.1</v>
      </c>
      <c r="J117" s="13">
        <v>4819</v>
      </c>
      <c r="K117">
        <v>29095.46</v>
      </c>
      <c r="L117">
        <v>95028000</v>
      </c>
      <c r="M117">
        <v>-600000</v>
      </c>
      <c r="N117">
        <v>49.95</v>
      </c>
      <c r="O117" s="16">
        <f t="shared" si="4"/>
        <v>-3.6538461538461513E-2</v>
      </c>
      <c r="P117" s="20">
        <v>1.7178082191780821E-2</v>
      </c>
      <c r="Q117" s="18">
        <f t="shared" si="5"/>
        <v>1.7178082191780821E-4</v>
      </c>
      <c r="R117" s="18">
        <f t="shared" si="6"/>
        <v>-3.6710242360379321E-2</v>
      </c>
      <c r="S117" s="20">
        <f>R117/_xlfn.STDEV.S($O$3:$O$242)</f>
        <v>-1.273438024643236</v>
      </c>
      <c r="T117" s="1" t="b">
        <f t="shared" si="7"/>
        <v>1</v>
      </c>
    </row>
    <row r="118" spans="1:20" x14ac:dyDescent="0.3">
      <c r="A118" t="s">
        <v>14</v>
      </c>
      <c r="B118" s="1">
        <v>43550</v>
      </c>
      <c r="C118" s="1">
        <v>43552</v>
      </c>
      <c r="D118">
        <v>50.5</v>
      </c>
      <c r="E118">
        <v>51</v>
      </c>
      <c r="F118">
        <v>50.2</v>
      </c>
      <c r="G118">
        <v>50.85</v>
      </c>
      <c r="H118">
        <v>50.9</v>
      </c>
      <c r="I118">
        <v>50.85</v>
      </c>
      <c r="J118" s="13">
        <v>4234</v>
      </c>
      <c r="K118">
        <v>25636.97</v>
      </c>
      <c r="L118">
        <v>73872000</v>
      </c>
      <c r="M118">
        <v>-21156000</v>
      </c>
      <c r="N118">
        <v>50.65</v>
      </c>
      <c r="O118" s="16">
        <f t="shared" si="4"/>
        <v>1.4970059880239521E-2</v>
      </c>
      <c r="P118" s="20">
        <v>1.7232876712328767E-2</v>
      </c>
      <c r="Q118" s="18">
        <f t="shared" si="5"/>
        <v>1.7232876712328766E-4</v>
      </c>
      <c r="R118" s="18">
        <f t="shared" si="6"/>
        <v>1.4797731113116233E-2</v>
      </c>
      <c r="S118" s="20">
        <f>R118/_xlfn.STDEV.S($O$3:$O$242)</f>
        <v>0.51331705448576548</v>
      </c>
      <c r="T118" s="1" t="b">
        <f t="shared" si="7"/>
        <v>1</v>
      </c>
    </row>
    <row r="119" spans="1:20" x14ac:dyDescent="0.3">
      <c r="A119" t="s">
        <v>14</v>
      </c>
      <c r="B119" s="1">
        <v>43551</v>
      </c>
      <c r="C119" s="1">
        <v>43552</v>
      </c>
      <c r="D119">
        <v>51.15</v>
      </c>
      <c r="E119">
        <v>51.95</v>
      </c>
      <c r="F119">
        <v>50.2</v>
      </c>
      <c r="G119">
        <v>50.35</v>
      </c>
      <c r="H119">
        <v>50.4</v>
      </c>
      <c r="I119">
        <v>50.35</v>
      </c>
      <c r="J119" s="13">
        <v>6565</v>
      </c>
      <c r="K119">
        <v>40246.46</v>
      </c>
      <c r="L119">
        <v>47628000</v>
      </c>
      <c r="M119">
        <v>-26244000</v>
      </c>
      <c r="N119">
        <v>50.25</v>
      </c>
      <c r="O119" s="16">
        <f t="shared" si="4"/>
        <v>-9.8328416912487702E-3</v>
      </c>
      <c r="P119" s="20">
        <v>1.7232876712328767E-2</v>
      </c>
      <c r="Q119" s="18">
        <f t="shared" si="5"/>
        <v>1.7232876712328766E-4</v>
      </c>
      <c r="R119" s="18">
        <f t="shared" si="6"/>
        <v>-1.0005170458372058E-2</v>
      </c>
      <c r="S119" s="20">
        <f>R119/_xlfn.STDEV.S($O$3:$O$242)</f>
        <v>-0.34706838433949588</v>
      </c>
      <c r="T119" s="1" t="b">
        <f t="shared" si="7"/>
        <v>1</v>
      </c>
    </row>
    <row r="120" spans="1:20" x14ac:dyDescent="0.3">
      <c r="A120" t="s">
        <v>14</v>
      </c>
      <c r="B120" s="1">
        <v>43552</v>
      </c>
      <c r="C120" s="1">
        <v>43552</v>
      </c>
      <c r="D120">
        <v>50.45</v>
      </c>
      <c r="E120">
        <v>50.9</v>
      </c>
      <c r="F120">
        <v>50.15</v>
      </c>
      <c r="G120">
        <v>50.55</v>
      </c>
      <c r="H120">
        <v>50.7</v>
      </c>
      <c r="I120">
        <v>50.7</v>
      </c>
      <c r="J120" s="13">
        <v>4795</v>
      </c>
      <c r="K120">
        <v>29055.22</v>
      </c>
      <c r="L120">
        <v>16152000</v>
      </c>
      <c r="M120">
        <v>-31476000</v>
      </c>
      <c r="N120">
        <v>50.7</v>
      </c>
      <c r="O120" s="16">
        <f t="shared" si="4"/>
        <v>6.951340615690197E-3</v>
      </c>
      <c r="P120" s="20">
        <v>1.7041095890410959E-2</v>
      </c>
      <c r="Q120" s="18">
        <f t="shared" si="5"/>
        <v>1.7041095890410959E-4</v>
      </c>
      <c r="R120" s="18">
        <f t="shared" si="6"/>
        <v>6.7809296567860871E-3</v>
      </c>
      <c r="S120" s="20">
        <f>R120/_xlfn.STDEV.S($O$3:$O$242)</f>
        <v>0.2352230089524581</v>
      </c>
      <c r="T120" s="1" t="b">
        <f t="shared" si="7"/>
        <v>1</v>
      </c>
    </row>
    <row r="121" spans="1:20" x14ac:dyDescent="0.3">
      <c r="A121" t="s">
        <v>14</v>
      </c>
      <c r="B121" s="1">
        <v>43553</v>
      </c>
      <c r="C121" s="1">
        <v>43580</v>
      </c>
      <c r="D121">
        <v>51.4</v>
      </c>
      <c r="E121">
        <v>54.9</v>
      </c>
      <c r="F121">
        <v>51.4</v>
      </c>
      <c r="G121">
        <v>54.15</v>
      </c>
      <c r="H121">
        <v>54.2</v>
      </c>
      <c r="I121">
        <v>54.15</v>
      </c>
      <c r="J121" s="13">
        <v>7112</v>
      </c>
      <c r="K121">
        <v>45862.28</v>
      </c>
      <c r="L121">
        <v>89616000</v>
      </c>
      <c r="M121">
        <v>-5244000</v>
      </c>
      <c r="N121">
        <v>53.75</v>
      </c>
      <c r="O121" s="16">
        <f t="shared" si="4"/>
        <v>6.8047337278106426E-2</v>
      </c>
      <c r="P121" s="20">
        <v>1.6767123287671232E-2</v>
      </c>
      <c r="Q121" s="18">
        <f t="shared" si="5"/>
        <v>1.6767123287671231E-4</v>
      </c>
      <c r="R121" s="18">
        <f t="shared" si="6"/>
        <v>6.7879666045229714E-2</v>
      </c>
      <c r="S121" s="20">
        <f>R121/_xlfn.STDEV.S($O$3:$O$242)</f>
        <v>2.3546711294767571</v>
      </c>
      <c r="T121" s="1" t="b">
        <f t="shared" si="7"/>
        <v>0</v>
      </c>
    </row>
    <row r="122" spans="1:20" x14ac:dyDescent="0.3">
      <c r="A122" t="s">
        <v>14</v>
      </c>
      <c r="B122" s="1">
        <v>43557</v>
      </c>
      <c r="C122" s="1">
        <v>43580</v>
      </c>
      <c r="D122">
        <v>55.7</v>
      </c>
      <c r="E122">
        <v>56.9</v>
      </c>
      <c r="F122">
        <v>54.85</v>
      </c>
      <c r="G122">
        <v>56.55</v>
      </c>
      <c r="H122">
        <v>56.9</v>
      </c>
      <c r="I122">
        <v>56.55</v>
      </c>
      <c r="J122" s="13">
        <v>4303</v>
      </c>
      <c r="K122">
        <v>28957.73</v>
      </c>
      <c r="L122">
        <v>90708000</v>
      </c>
      <c r="M122">
        <v>-1008000</v>
      </c>
      <c r="N122">
        <v>56.15</v>
      </c>
      <c r="O122" s="16">
        <f t="shared" si="4"/>
        <v>4.4321329639889169E-2</v>
      </c>
      <c r="P122" s="20">
        <v>1.6931506849315069E-2</v>
      </c>
      <c r="Q122" s="18">
        <f t="shared" si="5"/>
        <v>1.6931506849315067E-4</v>
      </c>
      <c r="R122" s="18">
        <f t="shared" si="6"/>
        <v>4.4152014571396017E-2</v>
      </c>
      <c r="S122" s="20">
        <f>R122/_xlfn.STDEV.S($O$3:$O$242)</f>
        <v>1.5315849366470091</v>
      </c>
      <c r="T122" s="1" t="b">
        <f t="shared" si="7"/>
        <v>1</v>
      </c>
    </row>
    <row r="123" spans="1:20" x14ac:dyDescent="0.3">
      <c r="A123" t="s">
        <v>14</v>
      </c>
      <c r="B123" s="1">
        <v>43558</v>
      </c>
      <c r="C123" s="1">
        <v>43580</v>
      </c>
      <c r="D123">
        <v>57.25</v>
      </c>
      <c r="E123">
        <v>59.15</v>
      </c>
      <c r="F123">
        <v>57</v>
      </c>
      <c r="G123">
        <v>57.9</v>
      </c>
      <c r="H123">
        <v>57.75</v>
      </c>
      <c r="I123">
        <v>57.9</v>
      </c>
      <c r="J123" s="13">
        <v>8571</v>
      </c>
      <c r="K123">
        <v>59845.5</v>
      </c>
      <c r="L123">
        <v>86892000</v>
      </c>
      <c r="M123">
        <v>-3816000</v>
      </c>
      <c r="N123">
        <v>57.55</v>
      </c>
      <c r="O123" s="16">
        <f t="shared" si="4"/>
        <v>2.3872679045092864E-2</v>
      </c>
      <c r="P123" s="20">
        <v>1.7041095890410959E-2</v>
      </c>
      <c r="Q123" s="18">
        <f t="shared" si="5"/>
        <v>1.7041095890410959E-4</v>
      </c>
      <c r="R123" s="18">
        <f t="shared" si="6"/>
        <v>2.3702268086188756E-2</v>
      </c>
      <c r="S123" s="20">
        <f>R123/_xlfn.STDEV.S($O$3:$O$242)</f>
        <v>0.82220567096601271</v>
      </c>
      <c r="T123" s="1" t="b">
        <f t="shared" si="7"/>
        <v>1</v>
      </c>
    </row>
    <row r="124" spans="1:20" x14ac:dyDescent="0.3">
      <c r="A124" t="s">
        <v>14</v>
      </c>
      <c r="B124" s="1">
        <v>43559</v>
      </c>
      <c r="C124" s="1">
        <v>43580</v>
      </c>
      <c r="D124">
        <v>57.85</v>
      </c>
      <c r="E124">
        <v>58.95</v>
      </c>
      <c r="F124">
        <v>56.35</v>
      </c>
      <c r="G124">
        <v>58.45</v>
      </c>
      <c r="H124">
        <v>58.65</v>
      </c>
      <c r="I124">
        <v>58.45</v>
      </c>
      <c r="J124" s="13">
        <v>7243</v>
      </c>
      <c r="K124">
        <v>50122.13</v>
      </c>
      <c r="L124">
        <v>81180000</v>
      </c>
      <c r="M124">
        <v>-5712000</v>
      </c>
      <c r="N124">
        <v>58.15</v>
      </c>
      <c r="O124" s="16">
        <f t="shared" si="4"/>
        <v>9.4991364421416966E-3</v>
      </c>
      <c r="P124" s="20">
        <v>1.7041095890410959E-2</v>
      </c>
      <c r="Q124" s="18">
        <f t="shared" si="5"/>
        <v>1.7041095890410959E-4</v>
      </c>
      <c r="R124" s="18">
        <f t="shared" si="6"/>
        <v>9.3287254832375866E-3</v>
      </c>
      <c r="S124" s="20">
        <f>R124/_xlfn.STDEV.S($O$3:$O$242)</f>
        <v>0.32360325042785526</v>
      </c>
      <c r="T124" s="1" t="b">
        <f t="shared" si="7"/>
        <v>1</v>
      </c>
    </row>
    <row r="125" spans="1:20" x14ac:dyDescent="0.3">
      <c r="A125" t="s">
        <v>14</v>
      </c>
      <c r="B125" s="1">
        <v>43560</v>
      </c>
      <c r="C125" s="1">
        <v>43580</v>
      </c>
      <c r="D125">
        <v>59.4</v>
      </c>
      <c r="E125">
        <v>60.1</v>
      </c>
      <c r="F125">
        <v>58.2</v>
      </c>
      <c r="G125">
        <v>59.7</v>
      </c>
      <c r="H125">
        <v>60</v>
      </c>
      <c r="I125">
        <v>59.7</v>
      </c>
      <c r="J125" s="13">
        <v>6525</v>
      </c>
      <c r="K125">
        <v>46291.02</v>
      </c>
      <c r="L125">
        <v>83832000</v>
      </c>
      <c r="M125">
        <v>2652000</v>
      </c>
      <c r="N125">
        <v>59.25</v>
      </c>
      <c r="O125" s="16">
        <f t="shared" si="4"/>
        <v>2.1385799828913601E-2</v>
      </c>
      <c r="P125" s="20">
        <v>1.7013698630136985E-2</v>
      </c>
      <c r="Q125" s="18">
        <f t="shared" si="5"/>
        <v>1.7013698630136985E-4</v>
      </c>
      <c r="R125" s="18">
        <f t="shared" si="6"/>
        <v>2.1215662842612233E-2</v>
      </c>
      <c r="S125" s="20">
        <f>R125/_xlfn.STDEV.S($O$3:$O$242)</f>
        <v>0.73594806366497278</v>
      </c>
      <c r="T125" s="1" t="b">
        <f t="shared" si="7"/>
        <v>1</v>
      </c>
    </row>
    <row r="126" spans="1:20" x14ac:dyDescent="0.3">
      <c r="A126" t="s">
        <v>14</v>
      </c>
      <c r="B126" s="1">
        <v>43563</v>
      </c>
      <c r="C126" s="1">
        <v>43580</v>
      </c>
      <c r="D126">
        <v>60.2</v>
      </c>
      <c r="E126">
        <v>60.5</v>
      </c>
      <c r="F126">
        <v>58.1</v>
      </c>
      <c r="G126">
        <v>59.25</v>
      </c>
      <c r="H126">
        <v>59.2</v>
      </c>
      <c r="I126">
        <v>59.25</v>
      </c>
      <c r="J126" s="13">
        <v>5190</v>
      </c>
      <c r="K126">
        <v>36956.94</v>
      </c>
      <c r="L126">
        <v>81180000</v>
      </c>
      <c r="M126">
        <v>-2652000</v>
      </c>
      <c r="N126">
        <v>59</v>
      </c>
      <c r="O126" s="16">
        <f t="shared" si="4"/>
        <v>-7.5376884422111027E-3</v>
      </c>
      <c r="P126" s="20">
        <v>1.6986301369863014E-2</v>
      </c>
      <c r="Q126" s="18">
        <f t="shared" si="5"/>
        <v>1.6986301369863014E-4</v>
      </c>
      <c r="R126" s="18">
        <f t="shared" si="6"/>
        <v>-7.7075514559097327E-3</v>
      </c>
      <c r="S126" s="20">
        <f>R126/_xlfn.STDEV.S($O$3:$O$242)</f>
        <v>-0.26736650236455617</v>
      </c>
      <c r="T126" s="1" t="b">
        <f t="shared" si="7"/>
        <v>1</v>
      </c>
    </row>
    <row r="127" spans="1:20" x14ac:dyDescent="0.3">
      <c r="A127" t="s">
        <v>14</v>
      </c>
      <c r="B127" s="1">
        <v>43564</v>
      </c>
      <c r="C127" s="1">
        <v>43580</v>
      </c>
      <c r="D127">
        <v>59</v>
      </c>
      <c r="E127">
        <v>59.6</v>
      </c>
      <c r="F127">
        <v>57.4</v>
      </c>
      <c r="G127">
        <v>59.3</v>
      </c>
      <c r="H127">
        <v>59.45</v>
      </c>
      <c r="I127">
        <v>59.3</v>
      </c>
      <c r="J127" s="13">
        <v>4616</v>
      </c>
      <c r="K127">
        <v>32424.85</v>
      </c>
      <c r="L127">
        <v>82008000</v>
      </c>
      <c r="M127">
        <v>828000</v>
      </c>
      <c r="N127">
        <v>58.85</v>
      </c>
      <c r="O127" s="16">
        <f t="shared" si="4"/>
        <v>8.4388185654003637E-4</v>
      </c>
      <c r="P127" s="20">
        <v>1.6986301369863014E-2</v>
      </c>
      <c r="Q127" s="18">
        <f t="shared" si="5"/>
        <v>1.6986301369863014E-4</v>
      </c>
      <c r="R127" s="18">
        <f t="shared" si="6"/>
        <v>6.7401884284140623E-4</v>
      </c>
      <c r="S127" s="20">
        <f>R127/_xlfn.STDEV.S($O$3:$O$242)</f>
        <v>2.3380974044634753E-2</v>
      </c>
      <c r="T127" s="1" t="b">
        <f t="shared" si="7"/>
        <v>1</v>
      </c>
    </row>
    <row r="128" spans="1:20" x14ac:dyDescent="0.3">
      <c r="A128" t="s">
        <v>14</v>
      </c>
      <c r="B128" s="1">
        <v>43565</v>
      </c>
      <c r="C128" s="1">
        <v>43580</v>
      </c>
      <c r="D128">
        <v>58.7</v>
      </c>
      <c r="E128">
        <v>60.05</v>
      </c>
      <c r="F128">
        <v>58.1</v>
      </c>
      <c r="G128">
        <v>58.3</v>
      </c>
      <c r="H128">
        <v>58.4</v>
      </c>
      <c r="I128">
        <v>58.3</v>
      </c>
      <c r="J128" s="13">
        <v>5460</v>
      </c>
      <c r="K128">
        <v>38706.269999999997</v>
      </c>
      <c r="L128">
        <v>81600000</v>
      </c>
      <c r="M128">
        <v>-408000</v>
      </c>
      <c r="N128">
        <v>57.95</v>
      </c>
      <c r="O128" s="16">
        <f t="shared" si="4"/>
        <v>-1.6863406408094434E-2</v>
      </c>
      <c r="P128" s="20">
        <v>1.7041095890410959E-2</v>
      </c>
      <c r="Q128" s="18">
        <f t="shared" si="5"/>
        <v>1.7041095890410959E-4</v>
      </c>
      <c r="R128" s="18">
        <f t="shared" si="6"/>
        <v>-1.7033817366998542E-2</v>
      </c>
      <c r="S128" s="20">
        <f>R128/_xlfn.STDEV.S($O$3:$O$242)</f>
        <v>-0.59088443293350501</v>
      </c>
      <c r="T128" s="1" t="b">
        <f t="shared" si="7"/>
        <v>1</v>
      </c>
    </row>
    <row r="129" spans="1:20" x14ac:dyDescent="0.3">
      <c r="A129" t="s">
        <v>14</v>
      </c>
      <c r="B129" s="1">
        <v>43566</v>
      </c>
      <c r="C129" s="1">
        <v>43580</v>
      </c>
      <c r="D129">
        <v>58.3</v>
      </c>
      <c r="E129">
        <v>58.6</v>
      </c>
      <c r="F129">
        <v>56.7</v>
      </c>
      <c r="G129">
        <v>57.1</v>
      </c>
      <c r="H129">
        <v>57.05</v>
      </c>
      <c r="I129">
        <v>57.1</v>
      </c>
      <c r="J129" s="13">
        <v>3737</v>
      </c>
      <c r="K129">
        <v>25740.44</v>
      </c>
      <c r="L129">
        <v>84420000</v>
      </c>
      <c r="M129">
        <v>2820000</v>
      </c>
      <c r="N129">
        <v>56.75</v>
      </c>
      <c r="O129" s="16">
        <f t="shared" si="4"/>
        <v>-2.0583190394511078E-2</v>
      </c>
      <c r="P129" s="20">
        <v>1.7315068493150686E-2</v>
      </c>
      <c r="Q129" s="18">
        <f t="shared" si="5"/>
        <v>1.7315068493150686E-4</v>
      </c>
      <c r="R129" s="18">
        <f t="shared" si="6"/>
        <v>-2.0756341079442586E-2</v>
      </c>
      <c r="S129" s="20">
        <f>R129/_xlfn.STDEV.S($O$3:$O$242)</f>
        <v>-0.72001469572301402</v>
      </c>
      <c r="T129" s="1" t="b">
        <f t="shared" si="7"/>
        <v>1</v>
      </c>
    </row>
    <row r="130" spans="1:20" x14ac:dyDescent="0.3">
      <c r="A130" t="s">
        <v>14</v>
      </c>
      <c r="B130" s="1">
        <v>43567</v>
      </c>
      <c r="C130" s="1">
        <v>43580</v>
      </c>
      <c r="D130">
        <v>57.2</v>
      </c>
      <c r="E130">
        <v>57.75</v>
      </c>
      <c r="F130">
        <v>56.5</v>
      </c>
      <c r="G130">
        <v>57.4</v>
      </c>
      <c r="H130">
        <v>57.3</v>
      </c>
      <c r="I130">
        <v>57.4</v>
      </c>
      <c r="J130" s="13">
        <v>3676</v>
      </c>
      <c r="K130">
        <v>25169.08</v>
      </c>
      <c r="L130">
        <v>87456000</v>
      </c>
      <c r="M130">
        <v>3036000</v>
      </c>
      <c r="N130">
        <v>57</v>
      </c>
      <c r="O130" s="16">
        <f t="shared" si="4"/>
        <v>5.2539404553414559E-3</v>
      </c>
      <c r="P130" s="20">
        <v>1.7287671232876712E-2</v>
      </c>
      <c r="Q130" s="18">
        <f t="shared" si="5"/>
        <v>1.7287671232876713E-4</v>
      </c>
      <c r="R130" s="18">
        <f t="shared" si="6"/>
        <v>5.0810637430126889E-3</v>
      </c>
      <c r="S130" s="20">
        <f>R130/_xlfn.STDEV.S($O$3:$O$242)</f>
        <v>0.17625652569844782</v>
      </c>
      <c r="T130" s="1" t="b">
        <f t="shared" si="7"/>
        <v>1</v>
      </c>
    </row>
    <row r="131" spans="1:20" x14ac:dyDescent="0.3">
      <c r="A131" t="s">
        <v>14</v>
      </c>
      <c r="B131" s="1">
        <v>43570</v>
      </c>
      <c r="C131" s="1">
        <v>43580</v>
      </c>
      <c r="D131">
        <v>57.7</v>
      </c>
      <c r="E131">
        <v>59.7</v>
      </c>
      <c r="F131">
        <v>57.4</v>
      </c>
      <c r="G131">
        <v>59.1</v>
      </c>
      <c r="H131">
        <v>58.9</v>
      </c>
      <c r="I131">
        <v>59.1</v>
      </c>
      <c r="J131" s="13">
        <v>5776</v>
      </c>
      <c r="K131">
        <v>40812.26</v>
      </c>
      <c r="L131">
        <v>88932000</v>
      </c>
      <c r="M131">
        <v>1476000</v>
      </c>
      <c r="N131">
        <v>58.9</v>
      </c>
      <c r="O131" s="16">
        <f t="shared" ref="O131:O194" si="8">(I131-I130)/I130</f>
        <v>2.961672473867601E-2</v>
      </c>
      <c r="P131" s="20">
        <v>1.7287671232876712E-2</v>
      </c>
      <c r="Q131" s="18">
        <f t="shared" ref="Q131:Q194" si="9">P131/100</f>
        <v>1.7287671232876713E-4</v>
      </c>
      <c r="R131" s="18">
        <f t="shared" ref="R131:R194" si="10">O131-Q131</f>
        <v>2.9443848026347242E-2</v>
      </c>
      <c r="S131" s="20">
        <f>R131/_xlfn.STDEV.S($O$3:$O$242)</f>
        <v>1.0213747787466214</v>
      </c>
      <c r="T131" s="1" t="b">
        <f t="shared" si="7"/>
        <v>1</v>
      </c>
    </row>
    <row r="132" spans="1:20" x14ac:dyDescent="0.3">
      <c r="A132" t="s">
        <v>14</v>
      </c>
      <c r="B132" s="1">
        <v>43571</v>
      </c>
      <c r="C132" s="1">
        <v>43580</v>
      </c>
      <c r="D132">
        <v>59.2</v>
      </c>
      <c r="E132">
        <v>59.45</v>
      </c>
      <c r="F132">
        <v>58.4</v>
      </c>
      <c r="G132">
        <v>58.85</v>
      </c>
      <c r="H132">
        <v>58.75</v>
      </c>
      <c r="I132">
        <v>58.85</v>
      </c>
      <c r="J132" s="13">
        <v>3062</v>
      </c>
      <c r="K132">
        <v>21631.82</v>
      </c>
      <c r="L132">
        <v>88896000</v>
      </c>
      <c r="M132">
        <v>-36000</v>
      </c>
      <c r="N132">
        <v>58.7</v>
      </c>
      <c r="O132" s="16">
        <f t="shared" si="8"/>
        <v>-4.2301184433164128E-3</v>
      </c>
      <c r="P132" s="20">
        <v>1.7369863013698628E-2</v>
      </c>
      <c r="Q132" s="18">
        <f t="shared" si="9"/>
        <v>1.7369863013698628E-4</v>
      </c>
      <c r="R132" s="18">
        <f t="shared" si="10"/>
        <v>-4.4038170734533987E-3</v>
      </c>
      <c r="S132" s="20">
        <f>R132/_xlfn.STDEV.S($O$3:$O$242)</f>
        <v>-0.15276358188692454</v>
      </c>
      <c r="T132" s="1" t="b">
        <f t="shared" ref="T132:T195" si="11">N131&lt;I131</f>
        <v>1</v>
      </c>
    </row>
    <row r="133" spans="1:20" x14ac:dyDescent="0.3">
      <c r="A133" t="s">
        <v>14</v>
      </c>
      <c r="B133" s="1">
        <v>43573</v>
      </c>
      <c r="C133" s="1">
        <v>43580</v>
      </c>
      <c r="D133">
        <v>59</v>
      </c>
      <c r="E133">
        <v>59.85</v>
      </c>
      <c r="F133">
        <v>56.25</v>
      </c>
      <c r="G133">
        <v>57.35</v>
      </c>
      <c r="H133">
        <v>57</v>
      </c>
      <c r="I133">
        <v>57.35</v>
      </c>
      <c r="J133" s="13">
        <v>6145</v>
      </c>
      <c r="K133">
        <v>42196.81</v>
      </c>
      <c r="L133">
        <v>86796000</v>
      </c>
      <c r="M133">
        <v>-2100000</v>
      </c>
      <c r="N133">
        <v>57.35</v>
      </c>
      <c r="O133" s="16">
        <f t="shared" si="8"/>
        <v>-2.5488530161427356E-2</v>
      </c>
      <c r="P133" s="20">
        <v>1.7369863013698628E-2</v>
      </c>
      <c r="Q133" s="18">
        <f t="shared" si="9"/>
        <v>1.7369863013698628E-4</v>
      </c>
      <c r="R133" s="18">
        <f t="shared" si="10"/>
        <v>-2.5662228791564344E-2</v>
      </c>
      <c r="S133" s="20">
        <f>R133/_xlfn.STDEV.S($O$3:$O$242)</f>
        <v>-0.8901945571338038</v>
      </c>
      <c r="T133" s="1" t="b">
        <f t="shared" si="11"/>
        <v>1</v>
      </c>
    </row>
    <row r="134" spans="1:20" x14ac:dyDescent="0.3">
      <c r="A134" t="s">
        <v>14</v>
      </c>
      <c r="B134" s="1">
        <v>43577</v>
      </c>
      <c r="C134" s="1">
        <v>43580</v>
      </c>
      <c r="D134">
        <v>56.75</v>
      </c>
      <c r="E134">
        <v>57.4</v>
      </c>
      <c r="F134">
        <v>56.3</v>
      </c>
      <c r="G134">
        <v>56.55</v>
      </c>
      <c r="H134">
        <v>56.4</v>
      </c>
      <c r="I134">
        <v>56.55</v>
      </c>
      <c r="J134" s="13">
        <v>4035</v>
      </c>
      <c r="K134">
        <v>27498.6</v>
      </c>
      <c r="L134">
        <v>75024000</v>
      </c>
      <c r="M134">
        <v>-11772000</v>
      </c>
      <c r="N134">
        <v>56.6</v>
      </c>
      <c r="O134" s="16">
        <f t="shared" si="8"/>
        <v>-1.3949433304272087E-2</v>
      </c>
      <c r="P134" s="20">
        <v>1.7397260273972603E-2</v>
      </c>
      <c r="Q134" s="18">
        <f t="shared" si="9"/>
        <v>1.7397260273972602E-4</v>
      </c>
      <c r="R134" s="18">
        <f t="shared" si="10"/>
        <v>-1.4123405907011813E-2</v>
      </c>
      <c r="S134" s="20">
        <f>R134/_xlfn.STDEV.S($O$3:$O$242)</f>
        <v>-0.489925453035715</v>
      </c>
      <c r="T134" s="1" t="b">
        <f t="shared" si="11"/>
        <v>0</v>
      </c>
    </row>
    <row r="135" spans="1:20" x14ac:dyDescent="0.3">
      <c r="A135" t="s">
        <v>14</v>
      </c>
      <c r="B135" s="1">
        <v>43578</v>
      </c>
      <c r="C135" s="1">
        <v>43580</v>
      </c>
      <c r="D135">
        <v>56.5</v>
      </c>
      <c r="E135">
        <v>56.9</v>
      </c>
      <c r="F135">
        <v>54.55</v>
      </c>
      <c r="G135">
        <v>54.75</v>
      </c>
      <c r="H135">
        <v>54.7</v>
      </c>
      <c r="I135">
        <v>54.75</v>
      </c>
      <c r="J135" s="13">
        <v>6064</v>
      </c>
      <c r="K135">
        <v>40635.440000000002</v>
      </c>
      <c r="L135">
        <v>56808000</v>
      </c>
      <c r="M135">
        <v>-18216000</v>
      </c>
      <c r="N135">
        <v>54.65</v>
      </c>
      <c r="O135" s="16">
        <f t="shared" si="8"/>
        <v>-3.1830238726790402E-2</v>
      </c>
      <c r="P135" s="20">
        <v>1.7397260273972603E-2</v>
      </c>
      <c r="Q135" s="18">
        <f t="shared" si="9"/>
        <v>1.7397260273972602E-4</v>
      </c>
      <c r="R135" s="18">
        <f t="shared" si="10"/>
        <v>-3.200421132953013E-2</v>
      </c>
      <c r="S135" s="20">
        <f>R135/_xlfn.STDEV.S($O$3:$O$242)</f>
        <v>-1.1101909721993022</v>
      </c>
      <c r="T135" s="1" t="b">
        <f t="shared" si="11"/>
        <v>0</v>
      </c>
    </row>
    <row r="136" spans="1:20" x14ac:dyDescent="0.3">
      <c r="A136" t="s">
        <v>14</v>
      </c>
      <c r="B136" s="1">
        <v>43579</v>
      </c>
      <c r="C136" s="1">
        <v>43580</v>
      </c>
      <c r="D136">
        <v>54.8</v>
      </c>
      <c r="E136">
        <v>56.95</v>
      </c>
      <c r="F136">
        <v>54</v>
      </c>
      <c r="G136">
        <v>56.4</v>
      </c>
      <c r="H136">
        <v>56.4</v>
      </c>
      <c r="I136">
        <v>56.4</v>
      </c>
      <c r="J136" s="13">
        <v>6141</v>
      </c>
      <c r="K136">
        <v>41109.68</v>
      </c>
      <c r="L136">
        <v>42300000</v>
      </c>
      <c r="M136">
        <v>-14508000</v>
      </c>
      <c r="N136">
        <v>56.45</v>
      </c>
      <c r="O136" s="16">
        <f t="shared" si="8"/>
        <v>3.0136986301369836E-2</v>
      </c>
      <c r="P136" s="20">
        <v>1.7424657534246577E-2</v>
      </c>
      <c r="Q136" s="18">
        <f t="shared" si="9"/>
        <v>1.7424657534246578E-4</v>
      </c>
      <c r="R136" s="18">
        <f t="shared" si="10"/>
        <v>2.9962739726027372E-2</v>
      </c>
      <c r="S136" s="20">
        <f>R136/_xlfn.STDEV.S($O$3:$O$242)</f>
        <v>1.0393745624189188</v>
      </c>
      <c r="T136" s="1" t="b">
        <f t="shared" si="11"/>
        <v>1</v>
      </c>
    </row>
    <row r="137" spans="1:20" x14ac:dyDescent="0.3">
      <c r="A137" t="s">
        <v>14</v>
      </c>
      <c r="B137" s="1">
        <v>43580</v>
      </c>
      <c r="C137" s="1">
        <v>43580</v>
      </c>
      <c r="D137">
        <v>55.15</v>
      </c>
      <c r="E137">
        <v>56.8</v>
      </c>
      <c r="F137">
        <v>55.15</v>
      </c>
      <c r="G137">
        <v>56.3</v>
      </c>
      <c r="H137">
        <v>56.65</v>
      </c>
      <c r="I137">
        <v>56.45</v>
      </c>
      <c r="J137" s="13">
        <v>4798</v>
      </c>
      <c r="K137">
        <v>32414.36</v>
      </c>
      <c r="L137">
        <v>6912000</v>
      </c>
      <c r="M137">
        <v>-35388000</v>
      </c>
      <c r="N137">
        <v>56.45</v>
      </c>
      <c r="O137" s="16">
        <f t="shared" si="8"/>
        <v>8.8652482269511112E-4</v>
      </c>
      <c r="P137" s="20">
        <v>1.7506849315068494E-2</v>
      </c>
      <c r="Q137" s="18">
        <f t="shared" si="9"/>
        <v>1.7506849315068493E-4</v>
      </c>
      <c r="R137" s="18">
        <f t="shared" si="10"/>
        <v>7.1145632954442621E-4</v>
      </c>
      <c r="S137" s="20">
        <f>R137/_xlfn.STDEV.S($O$3:$O$242)</f>
        <v>2.4679639377505318E-2</v>
      </c>
      <c r="T137" s="1" t="b">
        <f t="shared" si="11"/>
        <v>0</v>
      </c>
    </row>
    <row r="138" spans="1:20" x14ac:dyDescent="0.3">
      <c r="A138" t="s">
        <v>14</v>
      </c>
      <c r="B138" s="1">
        <v>43581</v>
      </c>
      <c r="C138" s="1">
        <v>43615</v>
      </c>
      <c r="D138">
        <v>57.2</v>
      </c>
      <c r="E138">
        <v>59</v>
      </c>
      <c r="F138">
        <v>56.75</v>
      </c>
      <c r="G138">
        <v>57.15</v>
      </c>
      <c r="H138">
        <v>57.2</v>
      </c>
      <c r="I138">
        <v>57.15</v>
      </c>
      <c r="J138" s="13">
        <v>7474</v>
      </c>
      <c r="K138">
        <v>51699.28</v>
      </c>
      <c r="L138">
        <v>87468000</v>
      </c>
      <c r="M138">
        <v>6516000</v>
      </c>
      <c r="N138">
        <v>56.7</v>
      </c>
      <c r="O138" s="16">
        <f t="shared" si="8"/>
        <v>1.2400354295836948E-2</v>
      </c>
      <c r="P138" s="20">
        <v>1.7506849315068494E-2</v>
      </c>
      <c r="Q138" s="18">
        <f t="shared" si="9"/>
        <v>1.7506849315068493E-4</v>
      </c>
      <c r="R138" s="18">
        <f t="shared" si="10"/>
        <v>1.2225285802686262E-2</v>
      </c>
      <c r="S138" s="20">
        <f>R138/_xlfn.STDEV.S($O$3:$O$242)</f>
        <v>0.42408174945949684</v>
      </c>
      <c r="T138" s="1" t="b">
        <f t="shared" si="11"/>
        <v>0</v>
      </c>
    </row>
    <row r="139" spans="1:20" x14ac:dyDescent="0.3">
      <c r="A139" t="s">
        <v>14</v>
      </c>
      <c r="B139" s="1">
        <v>43585</v>
      </c>
      <c r="C139" s="1">
        <v>43615</v>
      </c>
      <c r="D139">
        <v>57.15</v>
      </c>
      <c r="E139">
        <v>57.2</v>
      </c>
      <c r="F139">
        <v>54.45</v>
      </c>
      <c r="G139">
        <v>56.25</v>
      </c>
      <c r="H139">
        <v>56.15</v>
      </c>
      <c r="I139">
        <v>56.25</v>
      </c>
      <c r="J139" s="13">
        <v>5980</v>
      </c>
      <c r="K139">
        <v>40116.69</v>
      </c>
      <c r="L139">
        <v>91740000</v>
      </c>
      <c r="M139">
        <v>4272000</v>
      </c>
      <c r="N139">
        <v>55.8</v>
      </c>
      <c r="O139" s="16">
        <f t="shared" si="8"/>
        <v>-1.5748031496062968E-2</v>
      </c>
      <c r="P139" s="20">
        <v>1.7534246575342468E-2</v>
      </c>
      <c r="Q139" s="18">
        <f t="shared" si="9"/>
        <v>1.7534246575342467E-4</v>
      </c>
      <c r="R139" s="18">
        <f t="shared" si="10"/>
        <v>-1.5923373961816392E-2</v>
      </c>
      <c r="S139" s="20">
        <f>R139/_xlfn.STDEV.S($O$3:$O$242)</f>
        <v>-0.55236436971813774</v>
      </c>
      <c r="T139" s="1" t="b">
        <f t="shared" si="11"/>
        <v>1</v>
      </c>
    </row>
    <row r="140" spans="1:20" x14ac:dyDescent="0.3">
      <c r="A140" t="s">
        <v>14</v>
      </c>
      <c r="B140" s="1">
        <v>43587</v>
      </c>
      <c r="C140" s="1">
        <v>43615</v>
      </c>
      <c r="D140">
        <v>56.25</v>
      </c>
      <c r="E140">
        <v>57.15</v>
      </c>
      <c r="F140">
        <v>55.7</v>
      </c>
      <c r="G140">
        <v>56.7</v>
      </c>
      <c r="H140">
        <v>56.65</v>
      </c>
      <c r="I140">
        <v>56.7</v>
      </c>
      <c r="J140" s="13">
        <v>3556</v>
      </c>
      <c r="K140">
        <v>24142.38</v>
      </c>
      <c r="L140">
        <v>88320000</v>
      </c>
      <c r="M140">
        <v>-3420000</v>
      </c>
      <c r="N140">
        <v>56.25</v>
      </c>
      <c r="O140" s="16">
        <f t="shared" si="8"/>
        <v>8.0000000000000505E-3</v>
      </c>
      <c r="P140" s="20">
        <v>1.7780821917808221E-2</v>
      </c>
      <c r="Q140" s="18">
        <f t="shared" si="9"/>
        <v>1.7780821917808221E-4</v>
      </c>
      <c r="R140" s="18">
        <f t="shared" si="10"/>
        <v>7.8221917808219688E-3</v>
      </c>
      <c r="S140" s="20">
        <f>R140/_xlfn.STDEV.S($O$3:$O$242)</f>
        <v>0.2713432494387803</v>
      </c>
      <c r="T140" s="1" t="b">
        <f t="shared" si="11"/>
        <v>1</v>
      </c>
    </row>
    <row r="141" spans="1:20" x14ac:dyDescent="0.3">
      <c r="A141" t="s">
        <v>14</v>
      </c>
      <c r="B141" s="1">
        <v>43588</v>
      </c>
      <c r="C141" s="1">
        <v>43615</v>
      </c>
      <c r="D141">
        <v>56.6</v>
      </c>
      <c r="E141">
        <v>57.65</v>
      </c>
      <c r="F141">
        <v>56.05</v>
      </c>
      <c r="G141">
        <v>57.35</v>
      </c>
      <c r="H141">
        <v>57.4</v>
      </c>
      <c r="I141">
        <v>57.35</v>
      </c>
      <c r="J141" s="13">
        <v>3487</v>
      </c>
      <c r="K141">
        <v>23871.11</v>
      </c>
      <c r="L141">
        <v>86928000</v>
      </c>
      <c r="M141">
        <v>-1392000</v>
      </c>
      <c r="N141">
        <v>56.95</v>
      </c>
      <c r="O141" s="16">
        <f t="shared" si="8"/>
        <v>1.1463844797178106E-2</v>
      </c>
      <c r="P141" s="20">
        <v>1.7726027397260272E-2</v>
      </c>
      <c r="Q141" s="18">
        <f t="shared" si="9"/>
        <v>1.7726027397260271E-4</v>
      </c>
      <c r="R141" s="18">
        <f t="shared" si="10"/>
        <v>1.1286584523205502E-2</v>
      </c>
      <c r="S141" s="20">
        <f>R141/_xlfn.STDEV.S($O$3:$O$242)</f>
        <v>0.39151923212885109</v>
      </c>
      <c r="T141" s="1" t="b">
        <f t="shared" si="11"/>
        <v>1</v>
      </c>
    </row>
    <row r="142" spans="1:20" x14ac:dyDescent="0.3">
      <c r="A142" t="s">
        <v>14</v>
      </c>
      <c r="B142" s="1">
        <v>43591</v>
      </c>
      <c r="C142" s="1">
        <v>43615</v>
      </c>
      <c r="D142">
        <v>55.25</v>
      </c>
      <c r="E142">
        <v>55.95</v>
      </c>
      <c r="F142">
        <v>54.05</v>
      </c>
      <c r="G142">
        <v>55.45</v>
      </c>
      <c r="H142">
        <v>55.3</v>
      </c>
      <c r="I142">
        <v>55.45</v>
      </c>
      <c r="J142" s="13">
        <v>4223</v>
      </c>
      <c r="K142">
        <v>28080.65</v>
      </c>
      <c r="L142">
        <v>85824000</v>
      </c>
      <c r="M142">
        <v>-1104000</v>
      </c>
      <c r="N142">
        <v>55.05</v>
      </c>
      <c r="O142" s="16">
        <f t="shared" si="8"/>
        <v>-3.3129904097646004E-2</v>
      </c>
      <c r="P142" s="20">
        <v>1.7698630136986301E-2</v>
      </c>
      <c r="Q142" s="18">
        <f t="shared" si="9"/>
        <v>1.76986301369863E-4</v>
      </c>
      <c r="R142" s="18">
        <f t="shared" si="10"/>
        <v>-3.3306890399015868E-2</v>
      </c>
      <c r="S142" s="20">
        <f>R142/_xlfn.STDEV.S($O$3:$O$242)</f>
        <v>-1.1553794796655565</v>
      </c>
      <c r="T142" s="1" t="b">
        <f t="shared" si="11"/>
        <v>1</v>
      </c>
    </row>
    <row r="143" spans="1:20" x14ac:dyDescent="0.3">
      <c r="A143" t="s">
        <v>14</v>
      </c>
      <c r="B143" s="1">
        <v>43592</v>
      </c>
      <c r="C143" s="1">
        <v>43615</v>
      </c>
      <c r="D143">
        <v>56</v>
      </c>
      <c r="E143">
        <v>56.2</v>
      </c>
      <c r="F143">
        <v>53.05</v>
      </c>
      <c r="G143">
        <v>53.35</v>
      </c>
      <c r="H143">
        <v>53.75</v>
      </c>
      <c r="I143">
        <v>53.35</v>
      </c>
      <c r="J143" s="13">
        <v>3935</v>
      </c>
      <c r="K143">
        <v>25877.24</v>
      </c>
      <c r="L143">
        <v>86628000</v>
      </c>
      <c r="M143">
        <v>804000</v>
      </c>
      <c r="N143">
        <v>53</v>
      </c>
      <c r="O143" s="16">
        <f t="shared" si="8"/>
        <v>-3.7871956717763777E-2</v>
      </c>
      <c r="P143" s="20">
        <v>1.767123287671233E-2</v>
      </c>
      <c r="Q143" s="18">
        <f t="shared" si="9"/>
        <v>1.7671232876712329E-4</v>
      </c>
      <c r="R143" s="18">
        <f t="shared" si="10"/>
        <v>-3.8048669046530897E-2</v>
      </c>
      <c r="S143" s="20">
        <f>R143/_xlfn.STDEV.S($O$3:$O$242)</f>
        <v>-1.3198665777050973</v>
      </c>
      <c r="T143" s="1" t="b">
        <f t="shared" si="11"/>
        <v>1</v>
      </c>
    </row>
    <row r="144" spans="1:20" x14ac:dyDescent="0.3">
      <c r="A144" t="s">
        <v>14</v>
      </c>
      <c r="B144" s="1">
        <v>43593</v>
      </c>
      <c r="C144" s="1">
        <v>43615</v>
      </c>
      <c r="D144">
        <v>53</v>
      </c>
      <c r="E144">
        <v>54.35</v>
      </c>
      <c r="F144">
        <v>52.6</v>
      </c>
      <c r="G144">
        <v>53.3</v>
      </c>
      <c r="H144">
        <v>53.4</v>
      </c>
      <c r="I144">
        <v>53.3</v>
      </c>
      <c r="J144" s="13">
        <v>4488</v>
      </c>
      <c r="K144">
        <v>28765.67</v>
      </c>
      <c r="L144">
        <v>82956000</v>
      </c>
      <c r="M144">
        <v>-3672000</v>
      </c>
      <c r="N144">
        <v>52.85</v>
      </c>
      <c r="O144" s="16">
        <f t="shared" si="8"/>
        <v>-9.3720712277421301E-4</v>
      </c>
      <c r="P144" s="20">
        <v>1.7698630136986301E-2</v>
      </c>
      <c r="Q144" s="18">
        <f t="shared" si="9"/>
        <v>1.76986301369863E-4</v>
      </c>
      <c r="R144" s="18">
        <f t="shared" si="10"/>
        <v>-1.1141934241440761E-3</v>
      </c>
      <c r="S144" s="20">
        <f>R144/_xlfn.STDEV.S($O$3:$O$242)</f>
        <v>-3.8650147258190277E-2</v>
      </c>
      <c r="T144" s="1" t="b">
        <f t="shared" si="11"/>
        <v>1</v>
      </c>
    </row>
    <row r="145" spans="1:20" x14ac:dyDescent="0.3">
      <c r="A145" t="s">
        <v>14</v>
      </c>
      <c r="B145" s="1">
        <v>43594</v>
      </c>
      <c r="C145" s="1">
        <v>43615</v>
      </c>
      <c r="D145">
        <v>52.9</v>
      </c>
      <c r="E145">
        <v>53.7</v>
      </c>
      <c r="F145">
        <v>52.15</v>
      </c>
      <c r="G145">
        <v>52.45</v>
      </c>
      <c r="H145">
        <v>52.55</v>
      </c>
      <c r="I145">
        <v>52.45</v>
      </c>
      <c r="J145" s="13">
        <v>3113</v>
      </c>
      <c r="K145">
        <v>19759.45</v>
      </c>
      <c r="L145">
        <v>84072000</v>
      </c>
      <c r="M145">
        <v>1116000</v>
      </c>
      <c r="N145">
        <v>52.15</v>
      </c>
      <c r="O145" s="16">
        <f t="shared" si="8"/>
        <v>-1.5947467166979257E-2</v>
      </c>
      <c r="P145" s="20">
        <v>1.767123287671233E-2</v>
      </c>
      <c r="Q145" s="18">
        <f t="shared" si="9"/>
        <v>1.7671232876712329E-4</v>
      </c>
      <c r="R145" s="18">
        <f t="shared" si="10"/>
        <v>-1.612417949574638E-2</v>
      </c>
      <c r="S145" s="20">
        <f>R145/_xlfn.STDEV.S($O$3:$O$242)</f>
        <v>-0.55933009334248573</v>
      </c>
      <c r="T145" s="1" t="b">
        <f t="shared" si="11"/>
        <v>1</v>
      </c>
    </row>
    <row r="146" spans="1:20" x14ac:dyDescent="0.3">
      <c r="A146" t="s">
        <v>14</v>
      </c>
      <c r="B146" s="1">
        <v>43595</v>
      </c>
      <c r="C146" s="1">
        <v>43615</v>
      </c>
      <c r="D146">
        <v>52.9</v>
      </c>
      <c r="E146">
        <v>53.85</v>
      </c>
      <c r="F146">
        <v>51.9</v>
      </c>
      <c r="G146">
        <v>52.8</v>
      </c>
      <c r="H146">
        <v>52.65</v>
      </c>
      <c r="I146">
        <v>52.8</v>
      </c>
      <c r="J146" s="13">
        <v>5238</v>
      </c>
      <c r="K146">
        <v>33245.26</v>
      </c>
      <c r="L146">
        <v>81996000</v>
      </c>
      <c r="M146">
        <v>-2076000</v>
      </c>
      <c r="N146">
        <v>52.5</v>
      </c>
      <c r="O146" s="16">
        <f t="shared" si="8"/>
        <v>6.6730219256433609E-3</v>
      </c>
      <c r="P146" s="20">
        <v>1.767123287671233E-2</v>
      </c>
      <c r="Q146" s="18">
        <f t="shared" si="9"/>
        <v>1.7671232876712329E-4</v>
      </c>
      <c r="R146" s="18">
        <f t="shared" si="10"/>
        <v>6.4963095968762373E-3</v>
      </c>
      <c r="S146" s="20">
        <f>R146/_xlfn.STDEV.S($O$3:$O$242)</f>
        <v>0.225349851393122</v>
      </c>
      <c r="T146" s="1" t="b">
        <f t="shared" si="11"/>
        <v>1</v>
      </c>
    </row>
    <row r="147" spans="1:20" x14ac:dyDescent="0.3">
      <c r="A147" t="s">
        <v>14</v>
      </c>
      <c r="B147" s="1">
        <v>43598</v>
      </c>
      <c r="C147" s="1">
        <v>43615</v>
      </c>
      <c r="D147">
        <v>52.4</v>
      </c>
      <c r="E147">
        <v>53.2</v>
      </c>
      <c r="F147">
        <v>50.4</v>
      </c>
      <c r="G147">
        <v>50.95</v>
      </c>
      <c r="H147">
        <v>50.5</v>
      </c>
      <c r="I147">
        <v>50.95</v>
      </c>
      <c r="J147" s="13">
        <v>3216</v>
      </c>
      <c r="K147">
        <v>20075.39</v>
      </c>
      <c r="L147">
        <v>82212000</v>
      </c>
      <c r="M147">
        <v>216000</v>
      </c>
      <c r="N147">
        <v>50.75</v>
      </c>
      <c r="O147" s="16">
        <f t="shared" si="8"/>
        <v>-3.503787878787868E-2</v>
      </c>
      <c r="P147" s="20">
        <v>1.767123287671233E-2</v>
      </c>
      <c r="Q147" s="18">
        <f t="shared" si="9"/>
        <v>1.7671232876712329E-4</v>
      </c>
      <c r="R147" s="18">
        <f t="shared" si="10"/>
        <v>-3.5214591116645801E-2</v>
      </c>
      <c r="S147" s="20">
        <f>R147/_xlfn.STDEV.S($O$3:$O$242)</f>
        <v>-1.2215555242043168</v>
      </c>
      <c r="T147" s="1" t="b">
        <f t="shared" si="11"/>
        <v>1</v>
      </c>
    </row>
    <row r="148" spans="1:20" x14ac:dyDescent="0.3">
      <c r="A148" t="s">
        <v>14</v>
      </c>
      <c r="B148" s="1">
        <v>43599</v>
      </c>
      <c r="C148" s="1">
        <v>43615</v>
      </c>
      <c r="D148">
        <v>50.45</v>
      </c>
      <c r="E148">
        <v>50.8</v>
      </c>
      <c r="F148">
        <v>47.7</v>
      </c>
      <c r="G148">
        <v>47.95</v>
      </c>
      <c r="H148">
        <v>47.85</v>
      </c>
      <c r="I148">
        <v>47.95</v>
      </c>
      <c r="J148" s="13">
        <v>7238</v>
      </c>
      <c r="K148">
        <v>42419.42</v>
      </c>
      <c r="L148">
        <v>82824000</v>
      </c>
      <c r="M148">
        <v>612000</v>
      </c>
      <c r="N148">
        <v>47.75</v>
      </c>
      <c r="O148" s="16">
        <f t="shared" si="8"/>
        <v>-5.8881256133464177E-2</v>
      </c>
      <c r="P148" s="20">
        <v>1.7479452054794519E-2</v>
      </c>
      <c r="Q148" s="18">
        <f t="shared" si="9"/>
        <v>1.747945205479452E-4</v>
      </c>
      <c r="R148" s="18">
        <f t="shared" si="10"/>
        <v>-5.9056050654012121E-2</v>
      </c>
      <c r="S148" s="20">
        <f>R148/_xlfn.STDEV.S($O$3:$O$242)</f>
        <v>-2.048589593874286</v>
      </c>
      <c r="T148" s="1" t="b">
        <f t="shared" si="11"/>
        <v>1</v>
      </c>
    </row>
    <row r="149" spans="1:20" x14ac:dyDescent="0.3">
      <c r="A149" t="s">
        <v>14</v>
      </c>
      <c r="B149" s="1">
        <v>43600</v>
      </c>
      <c r="C149" s="1">
        <v>43615</v>
      </c>
      <c r="D149">
        <v>48</v>
      </c>
      <c r="E149">
        <v>49.05</v>
      </c>
      <c r="F149">
        <v>46</v>
      </c>
      <c r="G149">
        <v>46.25</v>
      </c>
      <c r="H149">
        <v>46.1</v>
      </c>
      <c r="I149">
        <v>46.25</v>
      </c>
      <c r="J149" s="13">
        <v>5816</v>
      </c>
      <c r="K149">
        <v>33239.78</v>
      </c>
      <c r="L149">
        <v>80772000</v>
      </c>
      <c r="M149">
        <v>-2052000</v>
      </c>
      <c r="N149">
        <v>46.2</v>
      </c>
      <c r="O149" s="16">
        <f t="shared" si="8"/>
        <v>-3.5453597497393172E-2</v>
      </c>
      <c r="P149" s="20">
        <v>1.7506849315068494E-2</v>
      </c>
      <c r="Q149" s="18">
        <f t="shared" si="9"/>
        <v>1.7506849315068493E-4</v>
      </c>
      <c r="R149" s="18">
        <f t="shared" si="10"/>
        <v>-3.5628665990543859E-2</v>
      </c>
      <c r="S149" s="20">
        <f>R149/_xlfn.STDEV.S($O$3:$O$242)</f>
        <v>-1.2359193272077054</v>
      </c>
      <c r="T149" s="1" t="b">
        <f t="shared" si="11"/>
        <v>1</v>
      </c>
    </row>
    <row r="150" spans="1:20" x14ac:dyDescent="0.3">
      <c r="A150" t="s">
        <v>14</v>
      </c>
      <c r="B150" s="1">
        <v>43601</v>
      </c>
      <c r="C150" s="1">
        <v>43615</v>
      </c>
      <c r="D150">
        <v>46.5</v>
      </c>
      <c r="E150">
        <v>48.35</v>
      </c>
      <c r="F150">
        <v>46.15</v>
      </c>
      <c r="G150">
        <v>48.1</v>
      </c>
      <c r="H150">
        <v>47.95</v>
      </c>
      <c r="I150">
        <v>48.1</v>
      </c>
      <c r="J150" s="13">
        <v>4299</v>
      </c>
      <c r="K150">
        <v>24378.86</v>
      </c>
      <c r="L150">
        <v>74892000</v>
      </c>
      <c r="M150">
        <v>-5880000</v>
      </c>
      <c r="N150">
        <v>48</v>
      </c>
      <c r="O150" s="16">
        <f t="shared" si="8"/>
        <v>4.0000000000000029E-2</v>
      </c>
      <c r="P150" s="20">
        <v>1.7479452054794519E-2</v>
      </c>
      <c r="Q150" s="18">
        <f t="shared" si="9"/>
        <v>1.747945205479452E-4</v>
      </c>
      <c r="R150" s="18">
        <f t="shared" si="10"/>
        <v>3.9825205479452085E-2</v>
      </c>
      <c r="S150" s="20">
        <f>R150/_xlfn.STDEV.S($O$3:$O$242)</f>
        <v>1.3814926771363438</v>
      </c>
      <c r="T150" s="1" t="b">
        <f t="shared" si="11"/>
        <v>1</v>
      </c>
    </row>
    <row r="151" spans="1:20" x14ac:dyDescent="0.3">
      <c r="A151" t="s">
        <v>14</v>
      </c>
      <c r="B151" s="1">
        <v>43602</v>
      </c>
      <c r="C151" s="1">
        <v>43615</v>
      </c>
      <c r="D151">
        <v>47.85</v>
      </c>
      <c r="E151">
        <v>48.35</v>
      </c>
      <c r="F151">
        <v>47.1</v>
      </c>
      <c r="G151">
        <v>47.8</v>
      </c>
      <c r="H151">
        <v>47.8</v>
      </c>
      <c r="I151">
        <v>47.8</v>
      </c>
      <c r="J151" s="13">
        <v>2784</v>
      </c>
      <c r="K151">
        <v>15909.81</v>
      </c>
      <c r="L151">
        <v>73812000</v>
      </c>
      <c r="M151">
        <v>-1080000</v>
      </c>
      <c r="N151">
        <v>47.65</v>
      </c>
      <c r="O151" s="16">
        <f t="shared" si="8"/>
        <v>-6.2370062370063258E-3</v>
      </c>
      <c r="P151" s="20">
        <v>1.7397260273972603E-2</v>
      </c>
      <c r="Q151" s="18">
        <f t="shared" si="9"/>
        <v>1.7397260273972602E-4</v>
      </c>
      <c r="R151" s="18">
        <f t="shared" si="10"/>
        <v>-6.4109788397460517E-3</v>
      </c>
      <c r="S151" s="20">
        <f>R151/_xlfn.STDEV.S($O$3:$O$242)</f>
        <v>-0.22238982106331809</v>
      </c>
      <c r="T151" s="1" t="b">
        <f t="shared" si="11"/>
        <v>1</v>
      </c>
    </row>
    <row r="152" spans="1:20" x14ac:dyDescent="0.3">
      <c r="A152" t="s">
        <v>14</v>
      </c>
      <c r="B152" s="1">
        <v>43605</v>
      </c>
      <c r="C152" s="1">
        <v>43615</v>
      </c>
      <c r="D152">
        <v>48.95</v>
      </c>
      <c r="E152">
        <v>51.9</v>
      </c>
      <c r="F152">
        <v>48.85</v>
      </c>
      <c r="G152">
        <v>51.65</v>
      </c>
      <c r="H152">
        <v>51.7</v>
      </c>
      <c r="I152">
        <v>51.65</v>
      </c>
      <c r="J152" s="13">
        <v>5217</v>
      </c>
      <c r="K152">
        <v>31847.37</v>
      </c>
      <c r="L152">
        <v>73728000</v>
      </c>
      <c r="M152">
        <v>-84000</v>
      </c>
      <c r="N152">
        <v>51.45</v>
      </c>
      <c r="O152" s="16">
        <f t="shared" si="8"/>
        <v>8.0543933054393335E-2</v>
      </c>
      <c r="P152" s="20">
        <v>1.7178082191780821E-2</v>
      </c>
      <c r="Q152" s="18">
        <f t="shared" si="9"/>
        <v>1.7178082191780821E-4</v>
      </c>
      <c r="R152" s="18">
        <f t="shared" si="10"/>
        <v>8.0372152232475527E-2</v>
      </c>
      <c r="S152" s="20">
        <f>R152/_xlfn.STDEV.S($O$3:$O$242)</f>
        <v>2.7880217670726251</v>
      </c>
      <c r="T152" s="1" t="b">
        <f t="shared" si="11"/>
        <v>1</v>
      </c>
    </row>
    <row r="153" spans="1:20" x14ac:dyDescent="0.3">
      <c r="A153" t="s">
        <v>14</v>
      </c>
      <c r="B153" s="1">
        <v>43606</v>
      </c>
      <c r="C153" s="1">
        <v>43615</v>
      </c>
      <c r="D153">
        <v>51.95</v>
      </c>
      <c r="E153">
        <v>52.1</v>
      </c>
      <c r="F153">
        <v>50.15</v>
      </c>
      <c r="G153">
        <v>50.65</v>
      </c>
      <c r="H153">
        <v>50.8</v>
      </c>
      <c r="I153">
        <v>50.65</v>
      </c>
      <c r="J153" s="13">
        <v>2666</v>
      </c>
      <c r="K153">
        <v>16291.39</v>
      </c>
      <c r="L153">
        <v>72360000</v>
      </c>
      <c r="M153">
        <v>-1368000</v>
      </c>
      <c r="N153">
        <v>50.4</v>
      </c>
      <c r="O153" s="16">
        <f t="shared" si="8"/>
        <v>-1.9361084220716359E-2</v>
      </c>
      <c r="P153" s="20">
        <v>1.7260273972602738E-2</v>
      </c>
      <c r="Q153" s="18">
        <f t="shared" si="9"/>
        <v>1.7260273972602737E-4</v>
      </c>
      <c r="R153" s="18">
        <f t="shared" si="10"/>
        <v>-1.9533686960442387E-2</v>
      </c>
      <c r="S153" s="20">
        <f>R153/_xlfn.STDEV.S($O$3:$O$242)</f>
        <v>-0.67760216597622214</v>
      </c>
      <c r="T153" s="1" t="b">
        <f t="shared" si="11"/>
        <v>1</v>
      </c>
    </row>
    <row r="154" spans="1:20" x14ac:dyDescent="0.3">
      <c r="A154" t="s">
        <v>14</v>
      </c>
      <c r="B154" s="1">
        <v>43607</v>
      </c>
      <c r="C154" s="1">
        <v>43615</v>
      </c>
      <c r="D154">
        <v>50.7</v>
      </c>
      <c r="E154">
        <v>51.3</v>
      </c>
      <c r="F154">
        <v>49.25</v>
      </c>
      <c r="G154">
        <v>51</v>
      </c>
      <c r="H154">
        <v>50.95</v>
      </c>
      <c r="I154">
        <v>51</v>
      </c>
      <c r="J154" s="13">
        <v>3514</v>
      </c>
      <c r="K154">
        <v>21205.02</v>
      </c>
      <c r="L154">
        <v>70476000</v>
      </c>
      <c r="M154">
        <v>-1884000</v>
      </c>
      <c r="N154">
        <v>50.85</v>
      </c>
      <c r="O154" s="16">
        <f t="shared" si="8"/>
        <v>6.910167818361331E-3</v>
      </c>
      <c r="P154" s="20">
        <v>1.7397260273972603E-2</v>
      </c>
      <c r="Q154" s="18">
        <f t="shared" si="9"/>
        <v>1.7397260273972602E-4</v>
      </c>
      <c r="R154" s="18">
        <f t="shared" si="10"/>
        <v>6.7361952156216051E-3</v>
      </c>
      <c r="S154" s="20">
        <f>R154/_xlfn.STDEV.S($O$3:$O$242)</f>
        <v>0.23367122027640455</v>
      </c>
      <c r="T154" s="1" t="b">
        <f t="shared" si="11"/>
        <v>1</v>
      </c>
    </row>
    <row r="155" spans="1:20" x14ac:dyDescent="0.3">
      <c r="A155" t="s">
        <v>14</v>
      </c>
      <c r="B155" s="1">
        <v>43608</v>
      </c>
      <c r="C155" s="1">
        <v>43615</v>
      </c>
      <c r="D155">
        <v>51.95</v>
      </c>
      <c r="E155">
        <v>52.9</v>
      </c>
      <c r="F155">
        <v>48.7</v>
      </c>
      <c r="G155">
        <v>49.1</v>
      </c>
      <c r="H155">
        <v>49.1</v>
      </c>
      <c r="I155">
        <v>49.1</v>
      </c>
      <c r="J155" s="13">
        <v>5969</v>
      </c>
      <c r="K155">
        <v>36512.58</v>
      </c>
      <c r="L155">
        <v>71628000</v>
      </c>
      <c r="M155">
        <v>1152000</v>
      </c>
      <c r="N155">
        <v>49.05</v>
      </c>
      <c r="O155" s="16">
        <f t="shared" si="8"/>
        <v>-3.7254901960784285E-2</v>
      </c>
      <c r="P155" s="20">
        <v>1.7205479452054796E-2</v>
      </c>
      <c r="Q155" s="18">
        <f t="shared" si="9"/>
        <v>1.7205479452054795E-4</v>
      </c>
      <c r="R155" s="18">
        <f t="shared" si="10"/>
        <v>-3.7426956755304837E-2</v>
      </c>
      <c r="S155" s="20">
        <f>R155/_xlfn.STDEV.S($O$3:$O$242)</f>
        <v>-1.2983000605390373</v>
      </c>
      <c r="T155" s="1" t="b">
        <f t="shared" si="11"/>
        <v>1</v>
      </c>
    </row>
    <row r="156" spans="1:20" x14ac:dyDescent="0.3">
      <c r="A156" t="s">
        <v>14</v>
      </c>
      <c r="B156" s="1">
        <v>43609</v>
      </c>
      <c r="C156" s="1">
        <v>43615</v>
      </c>
      <c r="D156">
        <v>49.8</v>
      </c>
      <c r="E156">
        <v>52.05</v>
      </c>
      <c r="F156">
        <v>48.8</v>
      </c>
      <c r="G156">
        <v>51.85</v>
      </c>
      <c r="H156">
        <v>51.9</v>
      </c>
      <c r="I156">
        <v>51.85</v>
      </c>
      <c r="J156" s="13">
        <v>5031</v>
      </c>
      <c r="K156">
        <v>30432.07</v>
      </c>
      <c r="L156">
        <v>66732000</v>
      </c>
      <c r="M156">
        <v>-4896000</v>
      </c>
      <c r="N156">
        <v>51.65</v>
      </c>
      <c r="O156" s="16">
        <f t="shared" si="8"/>
        <v>5.6008146639511203E-2</v>
      </c>
      <c r="P156" s="20">
        <v>1.7123287671232876E-2</v>
      </c>
      <c r="Q156" s="18">
        <f t="shared" si="9"/>
        <v>1.7123287671232877E-4</v>
      </c>
      <c r="R156" s="18">
        <f t="shared" si="10"/>
        <v>5.5836913762798875E-2</v>
      </c>
      <c r="S156" s="20">
        <f>R156/_xlfn.STDEV.S($O$3:$O$242)</f>
        <v>1.9369212675374612</v>
      </c>
      <c r="T156" s="1" t="b">
        <f t="shared" si="11"/>
        <v>1</v>
      </c>
    </row>
    <row r="157" spans="1:20" x14ac:dyDescent="0.3">
      <c r="A157" t="s">
        <v>14</v>
      </c>
      <c r="B157" s="1">
        <v>43612</v>
      </c>
      <c r="C157" s="1">
        <v>43615</v>
      </c>
      <c r="D157">
        <v>52.15</v>
      </c>
      <c r="E157">
        <v>53.9</v>
      </c>
      <c r="F157">
        <v>51.6</v>
      </c>
      <c r="G157">
        <v>53.65</v>
      </c>
      <c r="H157">
        <v>53.7</v>
      </c>
      <c r="I157">
        <v>53.65</v>
      </c>
      <c r="J157" s="13">
        <v>4761</v>
      </c>
      <c r="K157">
        <v>30299.77</v>
      </c>
      <c r="L157">
        <v>54948000</v>
      </c>
      <c r="M157">
        <v>-11784000</v>
      </c>
      <c r="N157">
        <v>53.6</v>
      </c>
      <c r="O157" s="16">
        <f t="shared" si="8"/>
        <v>3.4715525554484032E-2</v>
      </c>
      <c r="P157" s="20">
        <v>1.6986301369863014E-2</v>
      </c>
      <c r="Q157" s="18">
        <f t="shared" si="9"/>
        <v>1.6986301369863014E-4</v>
      </c>
      <c r="R157" s="18">
        <f t="shared" si="10"/>
        <v>3.45456625407854E-2</v>
      </c>
      <c r="S157" s="20">
        <f>R157/_xlfn.STDEV.S($O$3:$O$242)</f>
        <v>1.1983511259356074</v>
      </c>
      <c r="T157" s="1" t="b">
        <f t="shared" si="11"/>
        <v>1</v>
      </c>
    </row>
    <row r="158" spans="1:20" x14ac:dyDescent="0.3">
      <c r="A158" t="s">
        <v>14</v>
      </c>
      <c r="B158" s="1">
        <v>43613</v>
      </c>
      <c r="C158" s="1">
        <v>43615</v>
      </c>
      <c r="D158">
        <v>53.8</v>
      </c>
      <c r="E158">
        <v>54.3</v>
      </c>
      <c r="F158">
        <v>52.8</v>
      </c>
      <c r="G158">
        <v>53.25</v>
      </c>
      <c r="H158">
        <v>53.2</v>
      </c>
      <c r="I158">
        <v>53.25</v>
      </c>
      <c r="J158" s="13">
        <v>4178</v>
      </c>
      <c r="K158">
        <v>26799.91</v>
      </c>
      <c r="L158">
        <v>43140000</v>
      </c>
      <c r="M158">
        <v>-11808000</v>
      </c>
      <c r="N158">
        <v>53.25</v>
      </c>
      <c r="O158" s="16">
        <f t="shared" si="8"/>
        <v>-7.4557315936626019E-3</v>
      </c>
      <c r="P158" s="20">
        <v>1.7041095890410959E-2</v>
      </c>
      <c r="Q158" s="18">
        <f t="shared" si="9"/>
        <v>1.7041095890410959E-4</v>
      </c>
      <c r="R158" s="18">
        <f t="shared" si="10"/>
        <v>-7.6261425525667118E-3</v>
      </c>
      <c r="S158" s="20">
        <f>R158/_xlfn.STDEV.S($O$3:$O$242)</f>
        <v>-0.26454251683910518</v>
      </c>
      <c r="T158" s="1" t="b">
        <f t="shared" si="11"/>
        <v>1</v>
      </c>
    </row>
    <row r="159" spans="1:20" x14ac:dyDescent="0.3">
      <c r="A159" t="s">
        <v>14</v>
      </c>
      <c r="B159" s="1">
        <v>43614</v>
      </c>
      <c r="C159" s="1">
        <v>43615</v>
      </c>
      <c r="D159">
        <v>52.8</v>
      </c>
      <c r="E159">
        <v>52.9</v>
      </c>
      <c r="F159">
        <v>50.75</v>
      </c>
      <c r="G159">
        <v>51.3</v>
      </c>
      <c r="H159">
        <v>51.3</v>
      </c>
      <c r="I159">
        <v>51.3</v>
      </c>
      <c r="J159" s="13">
        <v>3829</v>
      </c>
      <c r="K159">
        <v>23745.23</v>
      </c>
      <c r="L159">
        <v>30156000</v>
      </c>
      <c r="M159">
        <v>-12984000</v>
      </c>
      <c r="N159">
        <v>51.35</v>
      </c>
      <c r="O159" s="16">
        <f t="shared" si="8"/>
        <v>-3.661971830985921E-2</v>
      </c>
      <c r="P159" s="20">
        <v>1.7013698630136985E-2</v>
      </c>
      <c r="Q159" s="18">
        <f t="shared" si="9"/>
        <v>1.7013698630136985E-4</v>
      </c>
      <c r="R159" s="18">
        <f t="shared" si="10"/>
        <v>-3.6789855296160578E-2</v>
      </c>
      <c r="S159" s="20">
        <f>R159/_xlfn.STDEV.S($O$3:$O$242)</f>
        <v>-1.2761997100247184</v>
      </c>
      <c r="T159" s="1" t="b">
        <f t="shared" si="11"/>
        <v>0</v>
      </c>
    </row>
    <row r="160" spans="1:20" x14ac:dyDescent="0.3">
      <c r="A160" t="s">
        <v>14</v>
      </c>
      <c r="B160" s="1">
        <v>43615</v>
      </c>
      <c r="C160" s="1">
        <v>43615</v>
      </c>
      <c r="D160">
        <v>51.55</v>
      </c>
      <c r="E160">
        <v>51.6</v>
      </c>
      <c r="F160">
        <v>49.65</v>
      </c>
      <c r="G160">
        <v>50.5</v>
      </c>
      <c r="H160">
        <v>50.4</v>
      </c>
      <c r="I160">
        <v>50.55</v>
      </c>
      <c r="J160" s="13">
        <v>3893</v>
      </c>
      <c r="K160">
        <v>23557.95</v>
      </c>
      <c r="L160">
        <v>1680000</v>
      </c>
      <c r="M160">
        <v>-28476000</v>
      </c>
      <c r="N160">
        <v>50.55</v>
      </c>
      <c r="O160" s="16">
        <f t="shared" si="8"/>
        <v>-1.4619883040935673E-2</v>
      </c>
      <c r="P160" s="20">
        <v>1.7041095890410959E-2</v>
      </c>
      <c r="Q160" s="18">
        <f t="shared" si="9"/>
        <v>1.7041095890410959E-4</v>
      </c>
      <c r="R160" s="18">
        <f t="shared" si="10"/>
        <v>-1.4790293999839783E-2</v>
      </c>
      <c r="S160" s="20">
        <f>R160/_xlfn.STDEV.S($O$3:$O$242)</f>
        <v>-0.51305906918708954</v>
      </c>
      <c r="T160" s="1" t="b">
        <f t="shared" si="11"/>
        <v>0</v>
      </c>
    </row>
    <row r="161" spans="1:20" x14ac:dyDescent="0.3">
      <c r="A161" t="s">
        <v>14</v>
      </c>
      <c r="B161" s="1">
        <v>43616</v>
      </c>
      <c r="C161" s="1">
        <v>43643</v>
      </c>
      <c r="D161">
        <v>50.2</v>
      </c>
      <c r="E161">
        <v>51.4</v>
      </c>
      <c r="F161">
        <v>48.55</v>
      </c>
      <c r="G161">
        <v>50.3</v>
      </c>
      <c r="H161">
        <v>50.05</v>
      </c>
      <c r="I161">
        <v>50.3</v>
      </c>
      <c r="J161" s="13">
        <v>6684</v>
      </c>
      <c r="K161">
        <v>40081.370000000003</v>
      </c>
      <c r="L161">
        <v>88056000</v>
      </c>
      <c r="M161">
        <v>3360000</v>
      </c>
      <c r="N161">
        <v>50.15</v>
      </c>
      <c r="O161" s="16">
        <f t="shared" si="8"/>
        <v>-4.9455984174085069E-3</v>
      </c>
      <c r="P161" s="20">
        <v>1.6767123287671232E-2</v>
      </c>
      <c r="Q161" s="18">
        <f t="shared" si="9"/>
        <v>1.6767123287671231E-4</v>
      </c>
      <c r="R161" s="18">
        <f t="shared" si="10"/>
        <v>-5.113269650285219E-3</v>
      </c>
      <c r="S161" s="20">
        <f>R161/_xlfn.STDEV.S($O$3:$O$242)</f>
        <v>-0.17737371328158505</v>
      </c>
      <c r="T161" s="1" t="b">
        <f t="shared" si="11"/>
        <v>0</v>
      </c>
    </row>
    <row r="162" spans="1:20" x14ac:dyDescent="0.3">
      <c r="A162" t="s">
        <v>14</v>
      </c>
      <c r="B162" s="1">
        <v>43619</v>
      </c>
      <c r="C162" s="1">
        <v>43643</v>
      </c>
      <c r="D162">
        <v>50.3</v>
      </c>
      <c r="E162">
        <v>51.7</v>
      </c>
      <c r="F162">
        <v>49.4</v>
      </c>
      <c r="G162">
        <v>51.45</v>
      </c>
      <c r="H162">
        <v>51.35</v>
      </c>
      <c r="I162">
        <v>51.45</v>
      </c>
      <c r="J162" s="13">
        <v>3968</v>
      </c>
      <c r="K162">
        <v>24140.98</v>
      </c>
      <c r="L162">
        <v>86976000</v>
      </c>
      <c r="M162">
        <v>-1080000</v>
      </c>
      <c r="N162">
        <v>51.25</v>
      </c>
      <c r="O162" s="16">
        <f t="shared" si="8"/>
        <v>2.2862823061630334E-2</v>
      </c>
      <c r="P162" s="20">
        <v>1.6575342465753425E-2</v>
      </c>
      <c r="Q162" s="18">
        <f t="shared" si="9"/>
        <v>1.6575342465753425E-4</v>
      </c>
      <c r="R162" s="18">
        <f t="shared" si="10"/>
        <v>2.2697069636972798E-2</v>
      </c>
      <c r="S162" s="20">
        <f>R162/_xlfn.STDEV.S($O$3:$O$242)</f>
        <v>0.78733643978584611</v>
      </c>
      <c r="T162" s="1" t="b">
        <f t="shared" si="11"/>
        <v>1</v>
      </c>
    </row>
    <row r="163" spans="1:20" x14ac:dyDescent="0.3">
      <c r="A163" t="s">
        <v>14</v>
      </c>
      <c r="B163" s="1">
        <v>43620</v>
      </c>
      <c r="C163" s="1">
        <v>43643</v>
      </c>
      <c r="D163">
        <v>51.25</v>
      </c>
      <c r="E163">
        <v>52.5</v>
      </c>
      <c r="F163">
        <v>50.3</v>
      </c>
      <c r="G163">
        <v>50.85</v>
      </c>
      <c r="H163">
        <v>50.85</v>
      </c>
      <c r="I163">
        <v>50.85</v>
      </c>
      <c r="J163" s="13">
        <v>3845</v>
      </c>
      <c r="K163">
        <v>23645.89</v>
      </c>
      <c r="L163">
        <v>90252000</v>
      </c>
      <c r="M163">
        <v>3276000</v>
      </c>
      <c r="N163">
        <v>50.5</v>
      </c>
      <c r="O163" s="16">
        <f t="shared" si="8"/>
        <v>-1.1661807580174955E-2</v>
      </c>
      <c r="P163" s="20">
        <v>1.6630136986301371E-2</v>
      </c>
      <c r="Q163" s="18">
        <f t="shared" si="9"/>
        <v>1.6630136986301372E-4</v>
      </c>
      <c r="R163" s="18">
        <f t="shared" si="10"/>
        <v>-1.1828108950037969E-2</v>
      </c>
      <c r="S163" s="20">
        <f>R163/_xlfn.STDEV.S($O$3:$O$242)</f>
        <v>-0.41030412027074653</v>
      </c>
      <c r="T163" s="1" t="b">
        <f t="shared" si="11"/>
        <v>1</v>
      </c>
    </row>
    <row r="164" spans="1:20" x14ac:dyDescent="0.3">
      <c r="A164" t="s">
        <v>14</v>
      </c>
      <c r="B164" s="1">
        <v>43622</v>
      </c>
      <c r="C164" s="1">
        <v>43643</v>
      </c>
      <c r="D164">
        <v>50.8</v>
      </c>
      <c r="E164">
        <v>51</v>
      </c>
      <c r="F164">
        <v>48.4</v>
      </c>
      <c r="G164">
        <v>48.8</v>
      </c>
      <c r="H164">
        <v>48.8</v>
      </c>
      <c r="I164">
        <v>48.8</v>
      </c>
      <c r="J164" s="13">
        <v>3558</v>
      </c>
      <c r="K164">
        <v>21096.19</v>
      </c>
      <c r="L164">
        <v>93228000</v>
      </c>
      <c r="M164">
        <v>2976000</v>
      </c>
      <c r="N164">
        <v>48.7</v>
      </c>
      <c r="O164" s="16">
        <f t="shared" si="8"/>
        <v>-4.0314650934120046E-2</v>
      </c>
      <c r="P164" s="20">
        <v>1.6109589041095891E-2</v>
      </c>
      <c r="Q164" s="18">
        <f t="shared" si="9"/>
        <v>1.610958904109589E-4</v>
      </c>
      <c r="R164" s="18">
        <f t="shared" si="10"/>
        <v>-4.0475746824531006E-2</v>
      </c>
      <c r="S164" s="20">
        <f>R164/_xlfn.STDEV.S($O$3:$O$242)</f>
        <v>-1.4040592425458971</v>
      </c>
      <c r="T164" s="1" t="b">
        <f t="shared" si="11"/>
        <v>1</v>
      </c>
    </row>
    <row r="165" spans="1:20" x14ac:dyDescent="0.3">
      <c r="A165" t="s">
        <v>14</v>
      </c>
      <c r="B165" s="1">
        <v>43623</v>
      </c>
      <c r="C165" s="1">
        <v>43643</v>
      </c>
      <c r="D165">
        <v>49</v>
      </c>
      <c r="E165">
        <v>49.95</v>
      </c>
      <c r="F165">
        <v>47.8</v>
      </c>
      <c r="G165">
        <v>48.45</v>
      </c>
      <c r="H165">
        <v>48.5</v>
      </c>
      <c r="I165">
        <v>48.45</v>
      </c>
      <c r="J165" s="13">
        <v>3857</v>
      </c>
      <c r="K165">
        <v>22620.05</v>
      </c>
      <c r="L165">
        <v>94332000</v>
      </c>
      <c r="M165">
        <v>1104000</v>
      </c>
      <c r="N165">
        <v>48.3</v>
      </c>
      <c r="O165" s="16">
        <f t="shared" si="8"/>
        <v>-7.1721311475408675E-3</v>
      </c>
      <c r="P165" s="20">
        <v>1.6219178082191782E-2</v>
      </c>
      <c r="Q165" s="18">
        <f t="shared" si="9"/>
        <v>1.6219178082191782E-4</v>
      </c>
      <c r="R165" s="18">
        <f t="shared" si="10"/>
        <v>-7.334322928362785E-3</v>
      </c>
      <c r="S165" s="20">
        <f>R165/_xlfn.STDEV.S($O$3:$O$242)</f>
        <v>-0.25441961429462467</v>
      </c>
      <c r="T165" s="1" t="b">
        <f t="shared" si="11"/>
        <v>1</v>
      </c>
    </row>
    <row r="166" spans="1:20" x14ac:dyDescent="0.3">
      <c r="A166" t="s">
        <v>14</v>
      </c>
      <c r="B166" s="1">
        <v>43626</v>
      </c>
      <c r="C166" s="1">
        <v>43643</v>
      </c>
      <c r="D166">
        <v>48.95</v>
      </c>
      <c r="E166">
        <v>49.6</v>
      </c>
      <c r="F166">
        <v>47.65</v>
      </c>
      <c r="G166">
        <v>48.45</v>
      </c>
      <c r="H166">
        <v>48.5</v>
      </c>
      <c r="I166">
        <v>48.45</v>
      </c>
      <c r="J166" s="13">
        <v>2735</v>
      </c>
      <c r="K166">
        <v>15906.84</v>
      </c>
      <c r="L166">
        <v>95268000</v>
      </c>
      <c r="M166">
        <v>936000</v>
      </c>
      <c r="N166">
        <v>48.2</v>
      </c>
      <c r="O166" s="16">
        <f t="shared" si="8"/>
        <v>0</v>
      </c>
      <c r="P166" s="20">
        <v>1.6273972602739727E-2</v>
      </c>
      <c r="Q166" s="18">
        <f t="shared" si="9"/>
        <v>1.6273972602739726E-4</v>
      </c>
      <c r="R166" s="18">
        <f t="shared" si="10"/>
        <v>-1.6273972602739726E-4</v>
      </c>
      <c r="S166" s="20">
        <f>R166/_xlfn.STDEV.S($O$3:$O$242)</f>
        <v>-5.645262518532956E-3</v>
      </c>
      <c r="T166" s="1" t="b">
        <f t="shared" si="11"/>
        <v>1</v>
      </c>
    </row>
    <row r="167" spans="1:20" x14ac:dyDescent="0.3">
      <c r="A167" t="s">
        <v>14</v>
      </c>
      <c r="B167" s="1">
        <v>43627</v>
      </c>
      <c r="C167" s="1">
        <v>43643</v>
      </c>
      <c r="D167">
        <v>48.8</v>
      </c>
      <c r="E167">
        <v>50.1</v>
      </c>
      <c r="F167">
        <v>48.3</v>
      </c>
      <c r="G167">
        <v>49.85</v>
      </c>
      <c r="H167">
        <v>49.8</v>
      </c>
      <c r="I167">
        <v>49.85</v>
      </c>
      <c r="J167" s="13">
        <v>3418</v>
      </c>
      <c r="K167">
        <v>20239.599999999999</v>
      </c>
      <c r="L167">
        <v>94596000</v>
      </c>
      <c r="M167">
        <v>-672000</v>
      </c>
      <c r="N167">
        <v>49.6</v>
      </c>
      <c r="O167" s="16">
        <f t="shared" si="8"/>
        <v>2.8895768833849297E-2</v>
      </c>
      <c r="P167" s="20">
        <v>1.6356164383561644E-2</v>
      </c>
      <c r="Q167" s="18">
        <f t="shared" si="9"/>
        <v>1.6356164383561644E-4</v>
      </c>
      <c r="R167" s="18">
        <f t="shared" si="10"/>
        <v>2.8732207190013681E-2</v>
      </c>
      <c r="S167" s="20">
        <f>R167/_xlfn.STDEV.S($O$3:$O$242)</f>
        <v>0.9966887390310637</v>
      </c>
      <c r="T167" s="1" t="b">
        <f t="shared" si="11"/>
        <v>1</v>
      </c>
    </row>
    <row r="168" spans="1:20" x14ac:dyDescent="0.3">
      <c r="A168" t="s">
        <v>14</v>
      </c>
      <c r="B168" s="1">
        <v>43628</v>
      </c>
      <c r="C168" s="1">
        <v>43643</v>
      </c>
      <c r="D168">
        <v>49.75</v>
      </c>
      <c r="E168">
        <v>51.75</v>
      </c>
      <c r="F168">
        <v>49.75</v>
      </c>
      <c r="G168">
        <v>50.45</v>
      </c>
      <c r="H168">
        <v>50.55</v>
      </c>
      <c r="I168">
        <v>50.45</v>
      </c>
      <c r="J168" s="13">
        <v>5374</v>
      </c>
      <c r="K168">
        <v>32817.74</v>
      </c>
      <c r="L168">
        <v>97764000</v>
      </c>
      <c r="M168">
        <v>3168000</v>
      </c>
      <c r="N168">
        <v>50.35</v>
      </c>
      <c r="O168" s="16">
        <f t="shared" si="8"/>
        <v>1.2036108324974953E-2</v>
      </c>
      <c r="P168" s="20">
        <v>1.6356164383561644E-2</v>
      </c>
      <c r="Q168" s="18">
        <f t="shared" si="9"/>
        <v>1.6356164383561644E-4</v>
      </c>
      <c r="R168" s="18">
        <f t="shared" si="10"/>
        <v>1.1872546681139337E-2</v>
      </c>
      <c r="S168" s="20">
        <f>R168/_xlfn.STDEV.S($O$3:$O$242)</f>
        <v>0.41184561640029616</v>
      </c>
      <c r="T168" s="1" t="b">
        <f t="shared" si="11"/>
        <v>1</v>
      </c>
    </row>
    <row r="169" spans="1:20" x14ac:dyDescent="0.3">
      <c r="A169" t="s">
        <v>14</v>
      </c>
      <c r="B169" s="1">
        <v>43629</v>
      </c>
      <c r="C169" s="1">
        <v>43643</v>
      </c>
      <c r="D169">
        <v>51.3</v>
      </c>
      <c r="E169">
        <v>52</v>
      </c>
      <c r="F169">
        <v>49.75</v>
      </c>
      <c r="G169">
        <v>51.65</v>
      </c>
      <c r="H169">
        <v>51.55</v>
      </c>
      <c r="I169">
        <v>51.65</v>
      </c>
      <c r="J169" s="13">
        <v>5588</v>
      </c>
      <c r="K169">
        <v>34214.07</v>
      </c>
      <c r="L169">
        <v>97236000</v>
      </c>
      <c r="M169">
        <v>-528000</v>
      </c>
      <c r="N169">
        <v>51.45</v>
      </c>
      <c r="O169" s="16">
        <f t="shared" si="8"/>
        <v>2.3785926660059378E-2</v>
      </c>
      <c r="P169" s="20">
        <v>1.6301369863013698E-2</v>
      </c>
      <c r="Q169" s="18">
        <f t="shared" si="9"/>
        <v>1.6301369863013697E-4</v>
      </c>
      <c r="R169" s="18">
        <f t="shared" si="10"/>
        <v>2.3622912961429241E-2</v>
      </c>
      <c r="S169" s="20">
        <f>R169/_xlfn.STDEV.S($O$3:$O$242)</f>
        <v>0.81945292876597375</v>
      </c>
      <c r="T169" s="1" t="b">
        <f t="shared" si="11"/>
        <v>1</v>
      </c>
    </row>
    <row r="170" spans="1:20" x14ac:dyDescent="0.3">
      <c r="A170" t="s">
        <v>14</v>
      </c>
      <c r="B170" s="1">
        <v>43630</v>
      </c>
      <c r="C170" s="1">
        <v>43643</v>
      </c>
      <c r="D170">
        <v>51.75</v>
      </c>
      <c r="E170">
        <v>52.1</v>
      </c>
      <c r="F170">
        <v>50.15</v>
      </c>
      <c r="G170">
        <v>50.5</v>
      </c>
      <c r="H170">
        <v>50.3</v>
      </c>
      <c r="I170">
        <v>50.5</v>
      </c>
      <c r="J170" s="13">
        <v>3864</v>
      </c>
      <c r="K170">
        <v>23754.99</v>
      </c>
      <c r="L170">
        <v>98532000</v>
      </c>
      <c r="M170">
        <v>1296000</v>
      </c>
      <c r="N170">
        <v>50.4</v>
      </c>
      <c r="O170" s="16">
        <f t="shared" si="8"/>
        <v>-2.2265246853823788E-2</v>
      </c>
      <c r="P170" s="20">
        <v>1.6383561643835618E-2</v>
      </c>
      <c r="Q170" s="18">
        <f t="shared" si="9"/>
        <v>1.6383561643835618E-4</v>
      </c>
      <c r="R170" s="18">
        <f t="shared" si="10"/>
        <v>-2.2429082470262145E-2</v>
      </c>
      <c r="S170" s="20">
        <f>R170/_xlfn.STDEV.S($O$3:$O$242)</f>
        <v>-0.77804025904000407</v>
      </c>
      <c r="T170" s="1" t="b">
        <f t="shared" si="11"/>
        <v>1</v>
      </c>
    </row>
    <row r="171" spans="1:20" x14ac:dyDescent="0.3">
      <c r="A171" t="s">
        <v>14</v>
      </c>
      <c r="B171" s="1">
        <v>43633</v>
      </c>
      <c r="C171" s="1">
        <v>43643</v>
      </c>
      <c r="D171">
        <v>50.15</v>
      </c>
      <c r="E171">
        <v>50.15</v>
      </c>
      <c r="F171">
        <v>47.5</v>
      </c>
      <c r="G171">
        <v>47.75</v>
      </c>
      <c r="H171">
        <v>47.95</v>
      </c>
      <c r="I171">
        <v>47.75</v>
      </c>
      <c r="J171" s="13">
        <v>5192</v>
      </c>
      <c r="K171">
        <v>30286.23</v>
      </c>
      <c r="L171">
        <v>101184000</v>
      </c>
      <c r="M171">
        <v>2652000</v>
      </c>
      <c r="N171">
        <v>47.7</v>
      </c>
      <c r="O171" s="16">
        <f t="shared" si="8"/>
        <v>-5.4455445544554455E-2</v>
      </c>
      <c r="P171" s="20">
        <v>1.6383561643835618E-2</v>
      </c>
      <c r="Q171" s="18">
        <f t="shared" si="9"/>
        <v>1.6383561643835618E-4</v>
      </c>
      <c r="R171" s="18">
        <f t="shared" si="10"/>
        <v>-5.4619281160992808E-2</v>
      </c>
      <c r="S171" s="20">
        <f>R171/_xlfn.STDEV.S($O$3:$O$242)</f>
        <v>-1.8946829287119287</v>
      </c>
      <c r="T171" s="1" t="b">
        <f t="shared" si="11"/>
        <v>1</v>
      </c>
    </row>
    <row r="172" spans="1:20" x14ac:dyDescent="0.3">
      <c r="A172" t="s">
        <v>14</v>
      </c>
      <c r="B172" s="1">
        <v>43634</v>
      </c>
      <c r="C172" s="1">
        <v>43643</v>
      </c>
      <c r="D172">
        <v>47.9</v>
      </c>
      <c r="E172">
        <v>48.45</v>
      </c>
      <c r="F172">
        <v>47.1</v>
      </c>
      <c r="G172">
        <v>47.7</v>
      </c>
      <c r="H172">
        <v>47.8</v>
      </c>
      <c r="I172">
        <v>47.7</v>
      </c>
      <c r="J172" s="13">
        <v>3471</v>
      </c>
      <c r="K172">
        <v>19906.330000000002</v>
      </c>
      <c r="L172">
        <v>99396000</v>
      </c>
      <c r="M172">
        <v>-1788000</v>
      </c>
      <c r="N172">
        <v>47.65</v>
      </c>
      <c r="O172" s="16">
        <f t="shared" si="8"/>
        <v>-1.047120418848108E-3</v>
      </c>
      <c r="P172" s="20">
        <v>1.6383561643835618E-2</v>
      </c>
      <c r="Q172" s="18">
        <f t="shared" si="9"/>
        <v>1.6383561643835618E-4</v>
      </c>
      <c r="R172" s="18">
        <f t="shared" si="10"/>
        <v>-1.2109560352864643E-3</v>
      </c>
      <c r="S172" s="20">
        <f>R172/_xlfn.STDEV.S($O$3:$O$242)</f>
        <v>-4.2006736059289417E-2</v>
      </c>
      <c r="T172" s="1" t="b">
        <f t="shared" si="11"/>
        <v>1</v>
      </c>
    </row>
    <row r="173" spans="1:20" x14ac:dyDescent="0.3">
      <c r="A173" t="s">
        <v>14</v>
      </c>
      <c r="B173" s="1">
        <v>43635</v>
      </c>
      <c r="C173" s="1">
        <v>43643</v>
      </c>
      <c r="D173">
        <v>48.65</v>
      </c>
      <c r="E173">
        <v>49.6</v>
      </c>
      <c r="F173">
        <v>46.8</v>
      </c>
      <c r="G173">
        <v>47.85</v>
      </c>
      <c r="H173">
        <v>47.9</v>
      </c>
      <c r="I173">
        <v>47.85</v>
      </c>
      <c r="J173" s="13">
        <v>5802</v>
      </c>
      <c r="K173">
        <v>33639.67</v>
      </c>
      <c r="L173">
        <v>96300000</v>
      </c>
      <c r="M173">
        <v>-3096000</v>
      </c>
      <c r="N173">
        <v>47.75</v>
      </c>
      <c r="O173" s="16">
        <f t="shared" si="8"/>
        <v>3.1446540880502843E-3</v>
      </c>
      <c r="P173" s="20">
        <v>1.6383561643835618E-2</v>
      </c>
      <c r="Q173" s="18">
        <f t="shared" si="9"/>
        <v>1.6383561643835618E-4</v>
      </c>
      <c r="R173" s="18">
        <f t="shared" si="10"/>
        <v>2.980818471611928E-3</v>
      </c>
      <c r="S173" s="20">
        <f>R173/_xlfn.STDEV.S($O$3:$O$242)</f>
        <v>0.10340132187213218</v>
      </c>
      <c r="T173" s="1" t="b">
        <f t="shared" si="11"/>
        <v>1</v>
      </c>
    </row>
    <row r="174" spans="1:20" x14ac:dyDescent="0.3">
      <c r="A174" t="s">
        <v>14</v>
      </c>
      <c r="B174" s="1">
        <v>43636</v>
      </c>
      <c r="C174" s="1">
        <v>43643</v>
      </c>
      <c r="D174">
        <v>48.05</v>
      </c>
      <c r="E174">
        <v>50</v>
      </c>
      <c r="F174">
        <v>47.2</v>
      </c>
      <c r="G174">
        <v>49.75</v>
      </c>
      <c r="H174">
        <v>49.9</v>
      </c>
      <c r="I174">
        <v>49.75</v>
      </c>
      <c r="J174" s="13">
        <v>4881</v>
      </c>
      <c r="K174">
        <v>28573.93</v>
      </c>
      <c r="L174">
        <v>91872000</v>
      </c>
      <c r="M174">
        <v>-4428000</v>
      </c>
      <c r="N174">
        <v>49.6</v>
      </c>
      <c r="O174" s="16">
        <f t="shared" si="8"/>
        <v>3.9707419017763812E-2</v>
      </c>
      <c r="P174" s="20">
        <v>1.6301369863013698E-2</v>
      </c>
      <c r="Q174" s="18">
        <f t="shared" si="9"/>
        <v>1.6301369863013697E-4</v>
      </c>
      <c r="R174" s="18">
        <f t="shared" si="10"/>
        <v>3.9544405319133676E-2</v>
      </c>
      <c r="S174" s="20">
        <f>R174/_xlfn.STDEV.S($O$3:$O$242)</f>
        <v>1.3717520277021873</v>
      </c>
      <c r="T174" s="1" t="b">
        <f t="shared" si="11"/>
        <v>1</v>
      </c>
    </row>
    <row r="175" spans="1:20" x14ac:dyDescent="0.3">
      <c r="A175" t="s">
        <v>14</v>
      </c>
      <c r="B175" s="1">
        <v>43637</v>
      </c>
      <c r="C175" s="1">
        <v>43643</v>
      </c>
      <c r="D175">
        <v>49.65</v>
      </c>
      <c r="E175">
        <v>50.55</v>
      </c>
      <c r="F175">
        <v>49.2</v>
      </c>
      <c r="G175">
        <v>50.15</v>
      </c>
      <c r="H175">
        <v>50</v>
      </c>
      <c r="I175">
        <v>50.15</v>
      </c>
      <c r="J175" s="13">
        <v>4543</v>
      </c>
      <c r="K175">
        <v>27264.7</v>
      </c>
      <c r="L175">
        <v>83304000</v>
      </c>
      <c r="M175">
        <v>-8568000</v>
      </c>
      <c r="N175">
        <v>50.05</v>
      </c>
      <c r="O175" s="16">
        <f t="shared" si="8"/>
        <v>8.040201005025097E-3</v>
      </c>
      <c r="P175" s="20">
        <v>1.6356164383561644E-2</v>
      </c>
      <c r="Q175" s="18">
        <f t="shared" si="9"/>
        <v>1.6356164383561644E-4</v>
      </c>
      <c r="R175" s="18">
        <f t="shared" si="10"/>
        <v>7.8766393611894806E-3</v>
      </c>
      <c r="S175" s="20">
        <f>R175/_xlfn.STDEV.S($O$3:$O$242)</f>
        <v>0.27323197625537687</v>
      </c>
      <c r="T175" s="1" t="b">
        <f t="shared" si="11"/>
        <v>1</v>
      </c>
    </row>
    <row r="176" spans="1:20" x14ac:dyDescent="0.3">
      <c r="A176" t="s">
        <v>14</v>
      </c>
      <c r="B176" s="1">
        <v>43640</v>
      </c>
      <c r="C176" s="1">
        <v>43643</v>
      </c>
      <c r="D176">
        <v>49.8</v>
      </c>
      <c r="E176">
        <v>50.85</v>
      </c>
      <c r="F176">
        <v>48.6</v>
      </c>
      <c r="G176">
        <v>49.2</v>
      </c>
      <c r="H176">
        <v>49.1</v>
      </c>
      <c r="I176">
        <v>49.2</v>
      </c>
      <c r="J176" s="13">
        <v>4984</v>
      </c>
      <c r="K176">
        <v>29746.37</v>
      </c>
      <c r="L176">
        <v>68472000</v>
      </c>
      <c r="M176">
        <v>-14832000</v>
      </c>
      <c r="N176">
        <v>49.15</v>
      </c>
      <c r="O176" s="16">
        <f t="shared" si="8"/>
        <v>-1.8943170488534312E-2</v>
      </c>
      <c r="P176" s="20">
        <v>1.6301369863013698E-2</v>
      </c>
      <c r="Q176" s="18">
        <f t="shared" si="9"/>
        <v>1.6301369863013697E-4</v>
      </c>
      <c r="R176" s="18">
        <f t="shared" si="10"/>
        <v>-1.9106184187164449E-2</v>
      </c>
      <c r="S176" s="20">
        <f>R176/_xlfn.STDEV.S($O$3:$O$242)</f>
        <v>-0.66277256387803163</v>
      </c>
      <c r="T176" s="1" t="b">
        <f t="shared" si="11"/>
        <v>1</v>
      </c>
    </row>
    <row r="177" spans="1:20" x14ac:dyDescent="0.3">
      <c r="A177" t="s">
        <v>14</v>
      </c>
      <c r="B177" s="1">
        <v>43641</v>
      </c>
      <c r="C177" s="1">
        <v>43643</v>
      </c>
      <c r="D177">
        <v>48.95</v>
      </c>
      <c r="E177">
        <v>50.7</v>
      </c>
      <c r="F177">
        <v>48.25</v>
      </c>
      <c r="G177">
        <v>50.5</v>
      </c>
      <c r="H177">
        <v>50.3</v>
      </c>
      <c r="I177">
        <v>50.5</v>
      </c>
      <c r="J177" s="13">
        <v>6021</v>
      </c>
      <c r="K177">
        <v>36048.83</v>
      </c>
      <c r="L177">
        <v>45780000</v>
      </c>
      <c r="M177">
        <v>-22692000</v>
      </c>
      <c r="N177">
        <v>50.35</v>
      </c>
      <c r="O177" s="16">
        <f t="shared" si="8"/>
        <v>2.6422764227642215E-2</v>
      </c>
      <c r="P177" s="20">
        <v>1.6328767123287673E-2</v>
      </c>
      <c r="Q177" s="18">
        <f t="shared" si="9"/>
        <v>1.6328767123287673E-4</v>
      </c>
      <c r="R177" s="18">
        <f t="shared" si="10"/>
        <v>2.6259476556409339E-2</v>
      </c>
      <c r="S177" s="20">
        <f>R177/_xlfn.STDEV.S($O$3:$O$242)</f>
        <v>0.91091242672508865</v>
      </c>
      <c r="T177" s="1" t="b">
        <f t="shared" si="11"/>
        <v>1</v>
      </c>
    </row>
    <row r="178" spans="1:20" x14ac:dyDescent="0.3">
      <c r="A178" t="s">
        <v>14</v>
      </c>
      <c r="B178" s="1">
        <v>43642</v>
      </c>
      <c r="C178" s="1">
        <v>43643</v>
      </c>
      <c r="D178">
        <v>50</v>
      </c>
      <c r="E178">
        <v>52.9</v>
      </c>
      <c r="F178">
        <v>49.9</v>
      </c>
      <c r="G178">
        <v>52.7</v>
      </c>
      <c r="H178">
        <v>52.4</v>
      </c>
      <c r="I178">
        <v>52.7</v>
      </c>
      <c r="J178" s="13">
        <v>5349</v>
      </c>
      <c r="K178">
        <v>33089.339999999997</v>
      </c>
      <c r="L178">
        <v>30792000</v>
      </c>
      <c r="M178">
        <v>-14988000</v>
      </c>
      <c r="N178">
        <v>52.55</v>
      </c>
      <c r="O178" s="16">
        <f t="shared" si="8"/>
        <v>4.3564356435643624E-2</v>
      </c>
      <c r="P178" s="20">
        <v>1.6383561643835618E-2</v>
      </c>
      <c r="Q178" s="18">
        <f t="shared" si="9"/>
        <v>1.6383561643835618E-4</v>
      </c>
      <c r="R178" s="18">
        <f t="shared" si="10"/>
        <v>4.3400520819205271E-2</v>
      </c>
      <c r="S178" s="20">
        <f>R178/_xlfn.STDEV.S($O$3:$O$242)</f>
        <v>1.5055164430117187</v>
      </c>
      <c r="T178" s="1" t="b">
        <f t="shared" si="11"/>
        <v>1</v>
      </c>
    </row>
    <row r="179" spans="1:20" x14ac:dyDescent="0.3">
      <c r="A179" t="s">
        <v>14</v>
      </c>
      <c r="B179" s="1">
        <v>43643</v>
      </c>
      <c r="C179" s="1">
        <v>43643</v>
      </c>
      <c r="D179">
        <v>52.4</v>
      </c>
      <c r="E179">
        <v>52.7</v>
      </c>
      <c r="F179">
        <v>51.45</v>
      </c>
      <c r="G179">
        <v>51.9</v>
      </c>
      <c r="H179">
        <v>52.1</v>
      </c>
      <c r="I179">
        <v>52.2</v>
      </c>
      <c r="J179" s="13">
        <v>4645</v>
      </c>
      <c r="K179">
        <v>29009.94</v>
      </c>
      <c r="L179">
        <v>1848000</v>
      </c>
      <c r="M179">
        <v>-28944000</v>
      </c>
      <c r="N179">
        <v>52.2</v>
      </c>
      <c r="O179" s="16">
        <f t="shared" si="8"/>
        <v>-9.4876660341555973E-3</v>
      </c>
      <c r="P179" s="20">
        <v>1.6410958904109589E-2</v>
      </c>
      <c r="Q179" s="18">
        <f t="shared" si="9"/>
        <v>1.6410958904109589E-4</v>
      </c>
      <c r="R179" s="18">
        <f t="shared" si="10"/>
        <v>-9.6517756231966935E-3</v>
      </c>
      <c r="S179" s="20">
        <f>R179/_xlfn.STDEV.S($O$3:$O$242)</f>
        <v>-0.33480950529405157</v>
      </c>
      <c r="T179" s="1" t="b">
        <f t="shared" si="11"/>
        <v>1</v>
      </c>
    </row>
    <row r="180" spans="1:20" x14ac:dyDescent="0.3">
      <c r="A180" t="s">
        <v>14</v>
      </c>
      <c r="B180" s="1">
        <v>43644</v>
      </c>
      <c r="C180" s="1">
        <v>43671</v>
      </c>
      <c r="D180">
        <v>52.5</v>
      </c>
      <c r="E180">
        <v>53.1</v>
      </c>
      <c r="F180">
        <v>50.4</v>
      </c>
      <c r="G180">
        <v>50.95</v>
      </c>
      <c r="H180">
        <v>50.95</v>
      </c>
      <c r="I180">
        <v>50.95</v>
      </c>
      <c r="J180" s="13">
        <v>4705</v>
      </c>
      <c r="K180">
        <v>29227.05</v>
      </c>
      <c r="L180">
        <v>90708000</v>
      </c>
      <c r="M180">
        <v>1248000</v>
      </c>
      <c r="N180">
        <v>50.75</v>
      </c>
      <c r="O180" s="16">
        <f t="shared" si="8"/>
        <v>-2.3946360153256702E-2</v>
      </c>
      <c r="P180" s="20">
        <v>1.6465753424657534E-2</v>
      </c>
      <c r="Q180" s="18">
        <f t="shared" si="9"/>
        <v>1.6465753424657536E-4</v>
      </c>
      <c r="R180" s="18">
        <f t="shared" si="10"/>
        <v>-2.4111017687503278E-2</v>
      </c>
      <c r="S180" s="20">
        <f>R180/_xlfn.STDEV.S($O$3:$O$242)</f>
        <v>-0.83638474610700009</v>
      </c>
      <c r="T180" s="1" t="b">
        <f t="shared" si="11"/>
        <v>0</v>
      </c>
    </row>
    <row r="181" spans="1:20" x14ac:dyDescent="0.3">
      <c r="A181" t="s">
        <v>14</v>
      </c>
      <c r="B181" s="1">
        <v>43647</v>
      </c>
      <c r="C181" s="1">
        <v>43671</v>
      </c>
      <c r="D181">
        <v>51.6</v>
      </c>
      <c r="E181">
        <v>52.1</v>
      </c>
      <c r="F181">
        <v>50.25</v>
      </c>
      <c r="G181">
        <v>51.35</v>
      </c>
      <c r="H181">
        <v>51.3</v>
      </c>
      <c r="I181">
        <v>51.35</v>
      </c>
      <c r="J181" s="13">
        <v>3681</v>
      </c>
      <c r="K181">
        <v>22618.16</v>
      </c>
      <c r="L181">
        <v>93660000</v>
      </c>
      <c r="M181">
        <v>2952000</v>
      </c>
      <c r="N181">
        <v>51.1</v>
      </c>
      <c r="O181" s="16">
        <f t="shared" si="8"/>
        <v>7.8508341511285291E-3</v>
      </c>
      <c r="P181" s="20">
        <v>1.6383561643835618E-2</v>
      </c>
      <c r="Q181" s="18">
        <f t="shared" si="9"/>
        <v>1.6383561643835618E-4</v>
      </c>
      <c r="R181" s="18">
        <f t="shared" si="10"/>
        <v>7.6869985346901728E-3</v>
      </c>
      <c r="S181" s="20">
        <f>R181/_xlfn.STDEV.S($O$3:$O$242)</f>
        <v>0.26665354408055603</v>
      </c>
      <c r="T181" s="1" t="b">
        <f t="shared" si="11"/>
        <v>1</v>
      </c>
    </row>
    <row r="182" spans="1:20" x14ac:dyDescent="0.3">
      <c r="A182" t="s">
        <v>14</v>
      </c>
      <c r="B182" s="1">
        <v>43648</v>
      </c>
      <c r="C182" s="1">
        <v>43671</v>
      </c>
      <c r="D182">
        <v>51.75</v>
      </c>
      <c r="E182">
        <v>51.8</v>
      </c>
      <c r="F182">
        <v>50.7</v>
      </c>
      <c r="G182">
        <v>51.4</v>
      </c>
      <c r="H182">
        <v>51.45</v>
      </c>
      <c r="I182">
        <v>51.4</v>
      </c>
      <c r="J182" s="13">
        <v>2783</v>
      </c>
      <c r="K182">
        <v>17141.71</v>
      </c>
      <c r="L182">
        <v>94104000</v>
      </c>
      <c r="M182">
        <v>444000</v>
      </c>
      <c r="N182">
        <v>51.25</v>
      </c>
      <c r="O182" s="16">
        <f t="shared" si="8"/>
        <v>9.7370983446927277E-4</v>
      </c>
      <c r="P182" s="20">
        <v>1.6328767123287673E-2</v>
      </c>
      <c r="Q182" s="18">
        <f t="shared" si="9"/>
        <v>1.6328767123287673E-4</v>
      </c>
      <c r="R182" s="18">
        <f t="shared" si="10"/>
        <v>8.1042216323639607E-4</v>
      </c>
      <c r="S182" s="20">
        <f>R182/_xlfn.STDEV.S($O$3:$O$242)</f>
        <v>2.8112655551211965E-2</v>
      </c>
      <c r="T182" s="1" t="b">
        <f t="shared" si="11"/>
        <v>1</v>
      </c>
    </row>
    <row r="183" spans="1:20" x14ac:dyDescent="0.3">
      <c r="A183" t="s">
        <v>14</v>
      </c>
      <c r="B183" s="1">
        <v>43649</v>
      </c>
      <c r="C183" s="1">
        <v>43671</v>
      </c>
      <c r="D183">
        <v>51.4</v>
      </c>
      <c r="E183">
        <v>52.75</v>
      </c>
      <c r="F183">
        <v>50.5</v>
      </c>
      <c r="G183">
        <v>51.85</v>
      </c>
      <c r="H183">
        <v>51.9</v>
      </c>
      <c r="I183">
        <v>51.85</v>
      </c>
      <c r="J183" s="13">
        <v>4243</v>
      </c>
      <c r="K183">
        <v>26302.46</v>
      </c>
      <c r="L183">
        <v>94812000</v>
      </c>
      <c r="M183">
        <v>708000</v>
      </c>
      <c r="N183">
        <v>51.7</v>
      </c>
      <c r="O183" s="16">
        <f t="shared" si="8"/>
        <v>8.7548638132296276E-3</v>
      </c>
      <c r="P183" s="20">
        <v>1.6328767123287673E-2</v>
      </c>
      <c r="Q183" s="18">
        <f t="shared" si="9"/>
        <v>1.6328767123287673E-4</v>
      </c>
      <c r="R183" s="18">
        <f t="shared" si="10"/>
        <v>8.5915761419967512E-3</v>
      </c>
      <c r="S183" s="20">
        <f>R183/_xlfn.STDEV.S($O$3:$O$242)</f>
        <v>0.29803234866802575</v>
      </c>
      <c r="T183" s="1" t="b">
        <f t="shared" si="11"/>
        <v>1</v>
      </c>
    </row>
    <row r="184" spans="1:20" x14ac:dyDescent="0.3">
      <c r="A184" t="s">
        <v>14</v>
      </c>
      <c r="B184" s="1">
        <v>43650</v>
      </c>
      <c r="C184" s="1">
        <v>43671</v>
      </c>
      <c r="D184">
        <v>51.9</v>
      </c>
      <c r="E184">
        <v>52.4</v>
      </c>
      <c r="F184">
        <v>51.35</v>
      </c>
      <c r="G184">
        <v>52.1</v>
      </c>
      <c r="H184">
        <v>52</v>
      </c>
      <c r="I184">
        <v>52.1</v>
      </c>
      <c r="J184" s="13">
        <v>3006</v>
      </c>
      <c r="K184">
        <v>18732.169999999998</v>
      </c>
      <c r="L184">
        <v>95292000</v>
      </c>
      <c r="M184">
        <v>480000</v>
      </c>
      <c r="N184">
        <v>51.9</v>
      </c>
      <c r="O184" s="16">
        <f t="shared" si="8"/>
        <v>4.8216007714561235E-3</v>
      </c>
      <c r="P184" s="20">
        <v>1.6383561643835618E-2</v>
      </c>
      <c r="Q184" s="18">
        <f t="shared" si="9"/>
        <v>1.6383561643835618E-4</v>
      </c>
      <c r="R184" s="18">
        <f t="shared" si="10"/>
        <v>4.6577651550177672E-3</v>
      </c>
      <c r="S184" s="20">
        <f>R184/_xlfn.STDEV.S($O$3:$O$242)</f>
        <v>0.1615727621743937</v>
      </c>
      <c r="T184" s="1" t="b">
        <f t="shared" si="11"/>
        <v>1</v>
      </c>
    </row>
    <row r="185" spans="1:20" x14ac:dyDescent="0.3">
      <c r="A185" t="s">
        <v>14</v>
      </c>
      <c r="B185" s="1">
        <v>43651</v>
      </c>
      <c r="C185" s="1">
        <v>43671</v>
      </c>
      <c r="D185">
        <v>52.35</v>
      </c>
      <c r="E185">
        <v>52.35</v>
      </c>
      <c r="F185">
        <v>47.85</v>
      </c>
      <c r="G185">
        <v>48.45</v>
      </c>
      <c r="H185">
        <v>48.4</v>
      </c>
      <c r="I185">
        <v>48.45</v>
      </c>
      <c r="J185" s="13">
        <v>6669</v>
      </c>
      <c r="K185">
        <v>40139.379999999997</v>
      </c>
      <c r="L185">
        <v>96504000</v>
      </c>
      <c r="M185">
        <v>1212000</v>
      </c>
      <c r="N185">
        <v>48.35</v>
      </c>
      <c r="O185" s="16">
        <f t="shared" si="8"/>
        <v>-7.0057581573896327E-2</v>
      </c>
      <c r="P185" s="20">
        <v>1.6136986301369862E-2</v>
      </c>
      <c r="Q185" s="18">
        <f t="shared" si="9"/>
        <v>1.6136986301369861E-4</v>
      </c>
      <c r="R185" s="18">
        <f t="shared" si="10"/>
        <v>-7.0218951436910024E-2</v>
      </c>
      <c r="S185" s="20">
        <f>R185/_xlfn.STDEV.S($O$3:$O$242)</f>
        <v>-2.4358183727723572</v>
      </c>
      <c r="T185" s="1" t="b">
        <f t="shared" si="11"/>
        <v>1</v>
      </c>
    </row>
    <row r="186" spans="1:20" x14ac:dyDescent="0.3">
      <c r="A186" t="s">
        <v>14</v>
      </c>
      <c r="B186" s="1">
        <v>43654</v>
      </c>
      <c r="C186" s="1">
        <v>43671</v>
      </c>
      <c r="D186">
        <v>48.4</v>
      </c>
      <c r="E186">
        <v>49</v>
      </c>
      <c r="F186">
        <v>46.2</v>
      </c>
      <c r="G186">
        <v>46.5</v>
      </c>
      <c r="H186">
        <v>46.7</v>
      </c>
      <c r="I186">
        <v>46.5</v>
      </c>
      <c r="J186" s="13">
        <v>5242</v>
      </c>
      <c r="K186">
        <v>29733.27</v>
      </c>
      <c r="L186">
        <v>97848000</v>
      </c>
      <c r="M186">
        <v>1344000</v>
      </c>
      <c r="N186">
        <v>46.3</v>
      </c>
      <c r="O186" s="16">
        <f t="shared" si="8"/>
        <v>-4.0247678018575907E-2</v>
      </c>
      <c r="P186" s="20">
        <v>1.6109589041095891E-2</v>
      </c>
      <c r="Q186" s="18">
        <f t="shared" si="9"/>
        <v>1.610958904109589E-4</v>
      </c>
      <c r="R186" s="18">
        <f t="shared" si="10"/>
        <v>-4.0408773908986867E-2</v>
      </c>
      <c r="S186" s="20">
        <f>R186/_xlfn.STDEV.S($O$3:$O$242)</f>
        <v>-1.4017360255963089</v>
      </c>
      <c r="T186" s="1" t="b">
        <f t="shared" si="11"/>
        <v>1</v>
      </c>
    </row>
    <row r="187" spans="1:20" x14ac:dyDescent="0.3">
      <c r="A187" t="s">
        <v>14</v>
      </c>
      <c r="B187" s="1">
        <v>43655</v>
      </c>
      <c r="C187" s="1">
        <v>43671</v>
      </c>
      <c r="D187">
        <v>46.65</v>
      </c>
      <c r="E187">
        <v>47.15</v>
      </c>
      <c r="F187">
        <v>46.2</v>
      </c>
      <c r="G187">
        <v>47</v>
      </c>
      <c r="H187">
        <v>47.15</v>
      </c>
      <c r="I187">
        <v>47</v>
      </c>
      <c r="J187" s="13">
        <v>3385</v>
      </c>
      <c r="K187">
        <v>18986.52</v>
      </c>
      <c r="L187">
        <v>94932000</v>
      </c>
      <c r="M187">
        <v>-2916000</v>
      </c>
      <c r="N187">
        <v>46.9</v>
      </c>
      <c r="O187" s="16">
        <f t="shared" si="8"/>
        <v>1.0752688172043012E-2</v>
      </c>
      <c r="P187" s="20">
        <v>1.6164383561643837E-2</v>
      </c>
      <c r="Q187" s="18">
        <f t="shared" si="9"/>
        <v>1.6164383561643837E-4</v>
      </c>
      <c r="R187" s="18">
        <f t="shared" si="10"/>
        <v>1.0591044336426573E-2</v>
      </c>
      <c r="S187" s="20">
        <f>R187/_xlfn.STDEV.S($O$3:$O$242)</f>
        <v>0.36739170627879852</v>
      </c>
      <c r="T187" s="1" t="b">
        <f t="shared" si="11"/>
        <v>1</v>
      </c>
    </row>
    <row r="188" spans="1:20" x14ac:dyDescent="0.3">
      <c r="A188" t="s">
        <v>14</v>
      </c>
      <c r="B188" s="1">
        <v>43656</v>
      </c>
      <c r="C188" s="1">
        <v>43671</v>
      </c>
      <c r="D188">
        <v>47.05</v>
      </c>
      <c r="E188">
        <v>47.4</v>
      </c>
      <c r="F188">
        <v>45.2</v>
      </c>
      <c r="G188">
        <v>45.95</v>
      </c>
      <c r="H188">
        <v>45.8</v>
      </c>
      <c r="I188">
        <v>45.95</v>
      </c>
      <c r="J188" s="13">
        <v>4338</v>
      </c>
      <c r="K188">
        <v>23921.26</v>
      </c>
      <c r="L188">
        <v>95748000</v>
      </c>
      <c r="M188">
        <v>816000</v>
      </c>
      <c r="N188">
        <v>45.8</v>
      </c>
      <c r="O188" s="16">
        <f t="shared" si="8"/>
        <v>-2.2340425531914832E-2</v>
      </c>
      <c r="P188" s="20">
        <v>1.6109589041095891E-2</v>
      </c>
      <c r="Q188" s="18">
        <f t="shared" si="9"/>
        <v>1.610958904109589E-4</v>
      </c>
      <c r="R188" s="18">
        <f t="shared" si="10"/>
        <v>-2.2501521422325792E-2</v>
      </c>
      <c r="S188" s="20">
        <f>R188/_xlfn.STDEV.S($O$3:$O$242)</f>
        <v>-0.78055308679846958</v>
      </c>
      <c r="T188" s="1" t="b">
        <f t="shared" si="11"/>
        <v>1</v>
      </c>
    </row>
    <row r="189" spans="1:20" x14ac:dyDescent="0.3">
      <c r="A189" t="s">
        <v>14</v>
      </c>
      <c r="B189" s="1">
        <v>43657</v>
      </c>
      <c r="C189" s="1">
        <v>43671</v>
      </c>
      <c r="D189">
        <v>46.7</v>
      </c>
      <c r="E189">
        <v>47.15</v>
      </c>
      <c r="F189">
        <v>45.6</v>
      </c>
      <c r="G189">
        <v>46.95</v>
      </c>
      <c r="H189">
        <v>46.75</v>
      </c>
      <c r="I189">
        <v>46.95</v>
      </c>
      <c r="J189" s="13">
        <v>4432</v>
      </c>
      <c r="K189">
        <v>24739.599999999999</v>
      </c>
      <c r="L189">
        <v>92148000</v>
      </c>
      <c r="M189">
        <v>-3600000</v>
      </c>
      <c r="N189">
        <v>46.75</v>
      </c>
      <c r="O189" s="16">
        <f t="shared" si="8"/>
        <v>2.1762785636561477E-2</v>
      </c>
      <c r="P189" s="20">
        <v>1.6027397260273971E-2</v>
      </c>
      <c r="Q189" s="18">
        <f t="shared" si="9"/>
        <v>1.6027397260273972E-4</v>
      </c>
      <c r="R189" s="18">
        <f t="shared" si="10"/>
        <v>2.1602511663958737E-2</v>
      </c>
      <c r="S189" s="20">
        <f>R189/_xlfn.STDEV.S($O$3:$O$242)</f>
        <v>0.74936742478100671</v>
      </c>
      <c r="T189" s="1" t="b">
        <f t="shared" si="11"/>
        <v>1</v>
      </c>
    </row>
    <row r="190" spans="1:20" x14ac:dyDescent="0.3">
      <c r="A190" t="s">
        <v>14</v>
      </c>
      <c r="B190" s="1">
        <v>43658</v>
      </c>
      <c r="C190" s="1">
        <v>43671</v>
      </c>
      <c r="D190">
        <v>46.85</v>
      </c>
      <c r="E190">
        <v>48.45</v>
      </c>
      <c r="F190">
        <v>46.35</v>
      </c>
      <c r="G190">
        <v>47.4</v>
      </c>
      <c r="H190">
        <v>47.4</v>
      </c>
      <c r="I190">
        <v>47.4</v>
      </c>
      <c r="J190" s="13">
        <v>4449</v>
      </c>
      <c r="K190">
        <v>25365.51</v>
      </c>
      <c r="L190">
        <v>91644000</v>
      </c>
      <c r="M190">
        <v>-504000</v>
      </c>
      <c r="N190">
        <v>47.2</v>
      </c>
      <c r="O190" s="16">
        <f t="shared" si="8"/>
        <v>9.5846645367411235E-3</v>
      </c>
      <c r="P190" s="20">
        <v>1.6027397260273971E-2</v>
      </c>
      <c r="Q190" s="18">
        <f t="shared" si="9"/>
        <v>1.6027397260273972E-4</v>
      </c>
      <c r="R190" s="18">
        <f t="shared" si="10"/>
        <v>9.4243905641383831E-3</v>
      </c>
      <c r="S190" s="20">
        <f>R190/_xlfn.STDEV.S($O$3:$O$242)</f>
        <v>0.32692176710921411</v>
      </c>
      <c r="T190" s="1" t="b">
        <f t="shared" si="11"/>
        <v>1</v>
      </c>
    </row>
    <row r="191" spans="1:20" x14ac:dyDescent="0.3">
      <c r="A191" t="s">
        <v>14</v>
      </c>
      <c r="B191" s="1">
        <v>43661</v>
      </c>
      <c r="C191" s="1">
        <v>43671</v>
      </c>
      <c r="D191">
        <v>47.6</v>
      </c>
      <c r="E191">
        <v>47.65</v>
      </c>
      <c r="F191">
        <v>46.2</v>
      </c>
      <c r="G191">
        <v>46.7</v>
      </c>
      <c r="H191">
        <v>46.8</v>
      </c>
      <c r="I191">
        <v>46.7</v>
      </c>
      <c r="J191" s="13">
        <v>3162</v>
      </c>
      <c r="K191">
        <v>17743.61</v>
      </c>
      <c r="L191">
        <v>90720000</v>
      </c>
      <c r="M191">
        <v>-924000</v>
      </c>
      <c r="N191">
        <v>46.6</v>
      </c>
      <c r="O191" s="16">
        <f t="shared" si="8"/>
        <v>-1.4767932489451387E-2</v>
      </c>
      <c r="P191" s="20">
        <v>1.5945205479452055E-2</v>
      </c>
      <c r="Q191" s="18">
        <f t="shared" si="9"/>
        <v>1.5945205479452054E-4</v>
      </c>
      <c r="R191" s="18">
        <f t="shared" si="10"/>
        <v>-1.4927384544245907E-2</v>
      </c>
      <c r="S191" s="20">
        <f>R191/_xlfn.STDEV.S($O$3:$O$242)</f>
        <v>-0.5178145897405092</v>
      </c>
      <c r="T191" s="1" t="b">
        <f t="shared" si="11"/>
        <v>1</v>
      </c>
    </row>
    <row r="192" spans="1:20" x14ac:dyDescent="0.3">
      <c r="A192" t="s">
        <v>14</v>
      </c>
      <c r="B192" s="1">
        <v>43662</v>
      </c>
      <c r="C192" s="1">
        <v>43671</v>
      </c>
      <c r="D192">
        <v>46.8</v>
      </c>
      <c r="E192">
        <v>47.5</v>
      </c>
      <c r="F192">
        <v>46.65</v>
      </c>
      <c r="G192">
        <v>47.4</v>
      </c>
      <c r="H192">
        <v>47.25</v>
      </c>
      <c r="I192">
        <v>47.4</v>
      </c>
      <c r="J192" s="13">
        <v>3017</v>
      </c>
      <c r="K192">
        <v>17054.22</v>
      </c>
      <c r="L192">
        <v>87156000</v>
      </c>
      <c r="M192">
        <v>-3564000</v>
      </c>
      <c r="N192">
        <v>47.25</v>
      </c>
      <c r="O192" s="16">
        <f t="shared" si="8"/>
        <v>1.4989293361884277E-2</v>
      </c>
      <c r="P192" s="20">
        <v>1.6E-2</v>
      </c>
      <c r="Q192" s="18">
        <f t="shared" si="9"/>
        <v>1.6000000000000001E-4</v>
      </c>
      <c r="R192" s="18">
        <f t="shared" si="10"/>
        <v>1.4829293361884276E-2</v>
      </c>
      <c r="S192" s="20">
        <f>R192/_xlfn.STDEV.S($O$3:$O$242)</f>
        <v>0.51441191426168065</v>
      </c>
      <c r="T192" s="1" t="b">
        <f t="shared" si="11"/>
        <v>1</v>
      </c>
    </row>
    <row r="193" spans="1:20" x14ac:dyDescent="0.3">
      <c r="A193" t="s">
        <v>14</v>
      </c>
      <c r="B193" s="1">
        <v>43663</v>
      </c>
      <c r="C193" s="1">
        <v>43671</v>
      </c>
      <c r="D193">
        <v>47.1</v>
      </c>
      <c r="E193">
        <v>47.8</v>
      </c>
      <c r="F193">
        <v>46.8</v>
      </c>
      <c r="G193">
        <v>47.3</v>
      </c>
      <c r="H193">
        <v>47.15</v>
      </c>
      <c r="I193">
        <v>47.3</v>
      </c>
      <c r="J193" s="13">
        <v>2848</v>
      </c>
      <c r="K193">
        <v>16158.4</v>
      </c>
      <c r="L193">
        <v>85476000</v>
      </c>
      <c r="M193">
        <v>-1680000</v>
      </c>
      <c r="N193">
        <v>47.15</v>
      </c>
      <c r="O193" s="16">
        <f t="shared" si="8"/>
        <v>-2.1097046413502412E-3</v>
      </c>
      <c r="P193" s="20">
        <v>1.589041095890411E-2</v>
      </c>
      <c r="Q193" s="18">
        <f t="shared" si="9"/>
        <v>1.589041095890411E-4</v>
      </c>
      <c r="R193" s="18">
        <f t="shared" si="10"/>
        <v>-2.2686087509392822E-3</v>
      </c>
      <c r="S193" s="20">
        <f>R193/_xlfn.STDEV.S($O$3:$O$242)</f>
        <v>-7.8695548183099151E-2</v>
      </c>
      <c r="T193" s="1" t="b">
        <f t="shared" si="11"/>
        <v>1</v>
      </c>
    </row>
    <row r="194" spans="1:20" x14ac:dyDescent="0.3">
      <c r="A194" t="s">
        <v>14</v>
      </c>
      <c r="B194" s="1">
        <v>43664</v>
      </c>
      <c r="C194" s="1">
        <v>43671</v>
      </c>
      <c r="D194">
        <v>47</v>
      </c>
      <c r="E194">
        <v>47.25</v>
      </c>
      <c r="F194">
        <v>45.5</v>
      </c>
      <c r="G194">
        <v>45.7</v>
      </c>
      <c r="H194">
        <v>45.75</v>
      </c>
      <c r="I194">
        <v>45.7</v>
      </c>
      <c r="J194" s="13">
        <v>3382</v>
      </c>
      <c r="K194">
        <v>18792.86</v>
      </c>
      <c r="L194">
        <v>89832000</v>
      </c>
      <c r="M194">
        <v>4356000</v>
      </c>
      <c r="N194">
        <v>45.55</v>
      </c>
      <c r="O194" s="16">
        <f t="shared" si="8"/>
        <v>-3.3826638477801152E-2</v>
      </c>
      <c r="P194" s="20">
        <v>1.5616438356164384E-2</v>
      </c>
      <c r="Q194" s="18">
        <f t="shared" si="9"/>
        <v>1.5616438356164385E-4</v>
      </c>
      <c r="R194" s="18">
        <f t="shared" si="10"/>
        <v>-3.3982802861362793E-2</v>
      </c>
      <c r="S194" s="20">
        <f>R194/_xlfn.STDEV.S($O$3:$O$242)</f>
        <v>-1.1788261412929335</v>
      </c>
      <c r="T194" s="1" t="b">
        <f t="shared" si="11"/>
        <v>1</v>
      </c>
    </row>
    <row r="195" spans="1:20" x14ac:dyDescent="0.3">
      <c r="A195" t="s">
        <v>14</v>
      </c>
      <c r="B195" s="1">
        <v>43665</v>
      </c>
      <c r="C195" s="1">
        <v>43671</v>
      </c>
      <c r="D195">
        <v>46</v>
      </c>
      <c r="E195">
        <v>46.15</v>
      </c>
      <c r="F195">
        <v>44.3</v>
      </c>
      <c r="G195">
        <v>44.7</v>
      </c>
      <c r="H195">
        <v>44.9</v>
      </c>
      <c r="I195">
        <v>44.7</v>
      </c>
      <c r="J195" s="13">
        <v>4630</v>
      </c>
      <c r="K195">
        <v>25035.05</v>
      </c>
      <c r="L195">
        <v>86520000</v>
      </c>
      <c r="M195">
        <v>-3312000</v>
      </c>
      <c r="N195">
        <v>44.6</v>
      </c>
      <c r="O195" s="16">
        <f t="shared" ref="O195:O242" si="12">(I195-I194)/I194</f>
        <v>-2.1881838074398249E-2</v>
      </c>
      <c r="P195" s="20">
        <v>1.5698630136986302E-2</v>
      </c>
      <c r="Q195" s="18">
        <f t="shared" ref="Q195:Q242" si="13">P195/100</f>
        <v>1.5698630136986303E-4</v>
      </c>
      <c r="R195" s="18">
        <f t="shared" ref="R195:R242" si="14">O195-Q195</f>
        <v>-2.2038824375768113E-2</v>
      </c>
      <c r="S195" s="20">
        <f>R195/_xlfn.STDEV.S($O$3:$O$242)</f>
        <v>-0.76450263397954188</v>
      </c>
      <c r="T195" s="1" t="b">
        <f t="shared" si="11"/>
        <v>1</v>
      </c>
    </row>
    <row r="196" spans="1:20" x14ac:dyDescent="0.3">
      <c r="A196" t="s">
        <v>14</v>
      </c>
      <c r="B196" s="1">
        <v>43668</v>
      </c>
      <c r="C196" s="1">
        <v>43671</v>
      </c>
      <c r="D196">
        <v>44.6</v>
      </c>
      <c r="E196">
        <v>46.5</v>
      </c>
      <c r="F196">
        <v>44.3</v>
      </c>
      <c r="G196">
        <v>46.35</v>
      </c>
      <c r="H196">
        <v>46.3</v>
      </c>
      <c r="I196">
        <v>46.35</v>
      </c>
      <c r="J196" s="13">
        <v>4744</v>
      </c>
      <c r="K196">
        <v>25997.13</v>
      </c>
      <c r="L196">
        <v>72660000</v>
      </c>
      <c r="M196">
        <v>-13860000</v>
      </c>
      <c r="N196">
        <v>46.25</v>
      </c>
      <c r="O196" s="16">
        <f t="shared" si="12"/>
        <v>3.6912751677852317E-2</v>
      </c>
      <c r="P196" s="20">
        <v>1.580821917808219E-2</v>
      </c>
      <c r="Q196" s="18">
        <f t="shared" si="13"/>
        <v>1.5808219178082189E-4</v>
      </c>
      <c r="R196" s="18">
        <f t="shared" si="14"/>
        <v>3.6754669486071492E-2</v>
      </c>
      <c r="S196" s="20">
        <f>R196/_xlfn.STDEV.S($O$3:$O$242)</f>
        <v>1.2749791528827781</v>
      </c>
      <c r="T196" s="1" t="b">
        <f t="shared" ref="T196:T242" si="15">N195&lt;I195</f>
        <v>1</v>
      </c>
    </row>
    <row r="197" spans="1:20" x14ac:dyDescent="0.3">
      <c r="A197" t="s">
        <v>14</v>
      </c>
      <c r="B197" s="1">
        <v>43669</v>
      </c>
      <c r="C197" s="1">
        <v>43671</v>
      </c>
      <c r="D197">
        <v>46.3</v>
      </c>
      <c r="E197">
        <v>46.5</v>
      </c>
      <c r="F197">
        <v>45.5</v>
      </c>
      <c r="G197">
        <v>46.05</v>
      </c>
      <c r="H197">
        <v>45.9</v>
      </c>
      <c r="I197">
        <v>46.05</v>
      </c>
      <c r="J197" s="13">
        <v>4816</v>
      </c>
      <c r="K197">
        <v>26585.58</v>
      </c>
      <c r="L197">
        <v>54720000</v>
      </c>
      <c r="M197">
        <v>-17940000</v>
      </c>
      <c r="N197">
        <v>46.05</v>
      </c>
      <c r="O197" s="16">
        <f t="shared" si="12"/>
        <v>-6.4724919093852046E-3</v>
      </c>
      <c r="P197" s="20">
        <v>1.5780821917808219E-2</v>
      </c>
      <c r="Q197" s="18">
        <f t="shared" si="13"/>
        <v>1.5780821917808218E-4</v>
      </c>
      <c r="R197" s="18">
        <f t="shared" si="14"/>
        <v>-6.6303001285632872E-3</v>
      </c>
      <c r="S197" s="20">
        <f>R197/_xlfn.STDEV.S($O$3:$O$242)</f>
        <v>-0.22999783590701914</v>
      </c>
      <c r="T197" s="1" t="b">
        <f t="shared" si="15"/>
        <v>1</v>
      </c>
    </row>
    <row r="198" spans="1:20" x14ac:dyDescent="0.3">
      <c r="A198" t="s">
        <v>14</v>
      </c>
      <c r="B198" s="1">
        <v>43670</v>
      </c>
      <c r="C198" s="1">
        <v>43671</v>
      </c>
      <c r="D198">
        <v>46.1</v>
      </c>
      <c r="E198">
        <v>46.15</v>
      </c>
      <c r="F198">
        <v>43.15</v>
      </c>
      <c r="G198">
        <v>43.65</v>
      </c>
      <c r="H198">
        <v>43.75</v>
      </c>
      <c r="I198">
        <v>43.65</v>
      </c>
      <c r="J198" s="13">
        <v>5203</v>
      </c>
      <c r="K198">
        <v>27567.71</v>
      </c>
      <c r="L198">
        <v>35496000</v>
      </c>
      <c r="M198">
        <v>-19224000</v>
      </c>
      <c r="N198">
        <v>43.6</v>
      </c>
      <c r="O198" s="16">
        <f t="shared" si="12"/>
        <v>-5.2117263843648183E-2</v>
      </c>
      <c r="P198" s="20">
        <v>1.580821917808219E-2</v>
      </c>
      <c r="Q198" s="18">
        <f t="shared" si="13"/>
        <v>1.5808219178082189E-4</v>
      </c>
      <c r="R198" s="18">
        <f t="shared" si="14"/>
        <v>-5.2275346035429007E-2</v>
      </c>
      <c r="S198" s="20">
        <f>R198/_xlfn.STDEV.S($O$3:$O$242)</f>
        <v>-1.8133743912501503</v>
      </c>
      <c r="T198" s="1" t="b">
        <f t="shared" si="15"/>
        <v>0</v>
      </c>
    </row>
    <row r="199" spans="1:20" x14ac:dyDescent="0.3">
      <c r="A199" t="s">
        <v>14</v>
      </c>
      <c r="B199" s="1">
        <v>43671</v>
      </c>
      <c r="C199" s="1">
        <v>43671</v>
      </c>
      <c r="D199">
        <v>43.8</v>
      </c>
      <c r="E199">
        <v>44.3</v>
      </c>
      <c r="F199">
        <v>42.8</v>
      </c>
      <c r="G199">
        <v>43.15</v>
      </c>
      <c r="H199">
        <v>42.95</v>
      </c>
      <c r="I199">
        <v>43.15</v>
      </c>
      <c r="J199" s="13">
        <v>3618</v>
      </c>
      <c r="K199">
        <v>18922.330000000002</v>
      </c>
      <c r="L199">
        <v>19236000</v>
      </c>
      <c r="M199">
        <v>-16260000</v>
      </c>
      <c r="N199">
        <v>43.15</v>
      </c>
      <c r="O199" s="16">
        <f t="shared" si="12"/>
        <v>-1.1454753722794961E-2</v>
      </c>
      <c r="P199" s="20">
        <v>1.5726027397260273E-2</v>
      </c>
      <c r="Q199" s="18">
        <f t="shared" si="13"/>
        <v>1.5726027397260274E-4</v>
      </c>
      <c r="R199" s="18">
        <f t="shared" si="14"/>
        <v>-1.1612013996767563E-2</v>
      </c>
      <c r="S199" s="20">
        <f>R199/_xlfn.STDEV.S($O$3:$O$242)</f>
        <v>-0.40280802346684647</v>
      </c>
      <c r="T199" s="1" t="b">
        <f t="shared" si="15"/>
        <v>1</v>
      </c>
    </row>
    <row r="200" spans="1:20" x14ac:dyDescent="0.3">
      <c r="A200" t="s">
        <v>14</v>
      </c>
      <c r="B200" s="1">
        <v>43672</v>
      </c>
      <c r="C200" s="1">
        <v>43706</v>
      </c>
      <c r="D200">
        <v>42.7</v>
      </c>
      <c r="E200">
        <v>45.45</v>
      </c>
      <c r="F200">
        <v>42.7</v>
      </c>
      <c r="G200">
        <v>45</v>
      </c>
      <c r="H200">
        <v>45.05</v>
      </c>
      <c r="I200">
        <v>45</v>
      </c>
      <c r="J200" s="13">
        <v>4917</v>
      </c>
      <c r="K200">
        <v>26274.22</v>
      </c>
      <c r="L200">
        <v>84852000</v>
      </c>
      <c r="M200">
        <v>-3336000</v>
      </c>
      <c r="N200">
        <v>45.2</v>
      </c>
      <c r="O200" s="16">
        <f t="shared" si="12"/>
        <v>4.2873696407879525E-2</v>
      </c>
      <c r="P200" s="20">
        <v>1.5726027397260273E-2</v>
      </c>
      <c r="Q200" s="18">
        <f t="shared" si="13"/>
        <v>1.5726027397260274E-4</v>
      </c>
      <c r="R200" s="18">
        <f t="shared" si="14"/>
        <v>4.2716436133906924E-2</v>
      </c>
      <c r="S200" s="20">
        <f>R200/_xlfn.STDEV.S($O$3:$O$242)</f>
        <v>1.4817862959376906</v>
      </c>
      <c r="T200" s="1" t="b">
        <f t="shared" si="15"/>
        <v>0</v>
      </c>
    </row>
    <row r="201" spans="1:20" x14ac:dyDescent="0.3">
      <c r="A201" t="s">
        <v>14</v>
      </c>
      <c r="B201" s="1">
        <v>43675</v>
      </c>
      <c r="C201" s="1">
        <v>43706</v>
      </c>
      <c r="D201">
        <v>45.2</v>
      </c>
      <c r="E201">
        <v>45.2</v>
      </c>
      <c r="F201">
        <v>43.2</v>
      </c>
      <c r="G201">
        <v>43.9</v>
      </c>
      <c r="H201">
        <v>43.85</v>
      </c>
      <c r="I201">
        <v>43.9</v>
      </c>
      <c r="J201" s="13">
        <v>2836</v>
      </c>
      <c r="K201">
        <v>14926.81</v>
      </c>
      <c r="L201">
        <v>85092000</v>
      </c>
      <c r="M201">
        <v>240000</v>
      </c>
      <c r="N201">
        <v>44.2</v>
      </c>
      <c r="O201" s="16">
        <f t="shared" si="12"/>
        <v>-2.4444444444444477E-2</v>
      </c>
      <c r="P201" s="20">
        <v>1.5753424657534248E-2</v>
      </c>
      <c r="Q201" s="18">
        <f t="shared" si="13"/>
        <v>1.5753424657534247E-4</v>
      </c>
      <c r="R201" s="18">
        <f t="shared" si="14"/>
        <v>-2.4601978691019818E-2</v>
      </c>
      <c r="S201" s="20">
        <f>R201/_xlfn.STDEV.S($O$3:$O$242)</f>
        <v>-0.85341564457825991</v>
      </c>
      <c r="T201" s="1" t="b">
        <f t="shared" si="15"/>
        <v>0</v>
      </c>
    </row>
    <row r="202" spans="1:20" x14ac:dyDescent="0.3">
      <c r="A202" t="s">
        <v>14</v>
      </c>
      <c r="B202" s="1">
        <v>43676</v>
      </c>
      <c r="C202" s="1">
        <v>43706</v>
      </c>
      <c r="D202">
        <v>43.8</v>
      </c>
      <c r="E202">
        <v>44.3</v>
      </c>
      <c r="F202">
        <v>41</v>
      </c>
      <c r="G202">
        <v>41.25</v>
      </c>
      <c r="H202">
        <v>41.1</v>
      </c>
      <c r="I202">
        <v>41.25</v>
      </c>
      <c r="J202" s="13">
        <v>4740</v>
      </c>
      <c r="K202">
        <v>24194.75</v>
      </c>
      <c r="L202">
        <v>91764000</v>
      </c>
      <c r="M202">
        <v>6672000</v>
      </c>
      <c r="N202">
        <v>41.6</v>
      </c>
      <c r="O202" s="16">
        <f t="shared" si="12"/>
        <v>-6.0364464692482883E-2</v>
      </c>
      <c r="P202" s="20">
        <v>1.5726027397260273E-2</v>
      </c>
      <c r="Q202" s="18">
        <f t="shared" si="13"/>
        <v>1.5726027397260274E-4</v>
      </c>
      <c r="R202" s="18">
        <f t="shared" si="14"/>
        <v>-6.0521724966455484E-2</v>
      </c>
      <c r="S202" s="20">
        <f>R202/_xlfn.STDEV.S($O$3:$O$242)</f>
        <v>-2.0994322274609991</v>
      </c>
      <c r="T202" s="1" t="b">
        <f t="shared" si="15"/>
        <v>0</v>
      </c>
    </row>
    <row r="203" spans="1:20" x14ac:dyDescent="0.3">
      <c r="A203" t="s">
        <v>14</v>
      </c>
      <c r="B203" s="1">
        <v>43677</v>
      </c>
      <c r="C203" s="1">
        <v>43706</v>
      </c>
      <c r="D203">
        <v>41</v>
      </c>
      <c r="E203">
        <v>42.8</v>
      </c>
      <c r="F203">
        <v>40.549999999999997</v>
      </c>
      <c r="G203">
        <v>42.6</v>
      </c>
      <c r="H203">
        <v>42.65</v>
      </c>
      <c r="I203">
        <v>42.6</v>
      </c>
      <c r="J203" s="13">
        <v>3704</v>
      </c>
      <c r="K203">
        <v>18656.599999999999</v>
      </c>
      <c r="L203">
        <v>91356000</v>
      </c>
      <c r="M203">
        <v>-408000</v>
      </c>
      <c r="N203">
        <v>42.75</v>
      </c>
      <c r="O203" s="16">
        <f t="shared" si="12"/>
        <v>3.2727272727272765E-2</v>
      </c>
      <c r="P203" s="20">
        <v>1.5698630136986302E-2</v>
      </c>
      <c r="Q203" s="18">
        <f t="shared" si="13"/>
        <v>1.5698630136986303E-4</v>
      </c>
      <c r="R203" s="18">
        <f t="shared" si="14"/>
        <v>3.25702864259029E-2</v>
      </c>
      <c r="S203" s="20">
        <f>R203/_xlfn.STDEV.S($O$3:$O$242)</f>
        <v>1.12982749612764</v>
      </c>
      <c r="T203" s="1" t="b">
        <f t="shared" si="15"/>
        <v>0</v>
      </c>
    </row>
    <row r="204" spans="1:20" x14ac:dyDescent="0.3">
      <c r="A204" t="s">
        <v>14</v>
      </c>
      <c r="B204" s="1">
        <v>43678</v>
      </c>
      <c r="C204" s="1">
        <v>43706</v>
      </c>
      <c r="D204">
        <v>41.75</v>
      </c>
      <c r="E204">
        <v>42.25</v>
      </c>
      <c r="F204">
        <v>41.25</v>
      </c>
      <c r="G204">
        <v>41.8</v>
      </c>
      <c r="H204">
        <v>41.5</v>
      </c>
      <c r="I204">
        <v>41.8</v>
      </c>
      <c r="J204" s="13">
        <v>2766</v>
      </c>
      <c r="K204">
        <v>13841.12</v>
      </c>
      <c r="L204">
        <v>92508000</v>
      </c>
      <c r="M204">
        <v>1152000</v>
      </c>
      <c r="N204">
        <v>42.1</v>
      </c>
      <c r="O204" s="16">
        <f t="shared" si="12"/>
        <v>-1.8779342723004796E-2</v>
      </c>
      <c r="P204" s="20">
        <v>1.5506849315068493E-2</v>
      </c>
      <c r="Q204" s="18">
        <f t="shared" si="13"/>
        <v>1.5506849315068493E-4</v>
      </c>
      <c r="R204" s="18">
        <f t="shared" si="14"/>
        <v>-1.8934411216155481E-2</v>
      </c>
      <c r="S204" s="20">
        <f>R204/_xlfn.STDEV.S($O$3:$O$242)</f>
        <v>-0.6568139480034374</v>
      </c>
      <c r="T204" s="1" t="b">
        <f t="shared" si="15"/>
        <v>0</v>
      </c>
    </row>
    <row r="205" spans="1:20" x14ac:dyDescent="0.3">
      <c r="A205" t="s">
        <v>14</v>
      </c>
      <c r="B205" s="1">
        <v>43679</v>
      </c>
      <c r="C205" s="1">
        <v>43706</v>
      </c>
      <c r="D205">
        <v>41.25</v>
      </c>
      <c r="E205">
        <v>41.5</v>
      </c>
      <c r="F205">
        <v>39.549999999999997</v>
      </c>
      <c r="G205">
        <v>40.75</v>
      </c>
      <c r="H205">
        <v>40.6</v>
      </c>
      <c r="I205">
        <v>40.75</v>
      </c>
      <c r="J205" s="13">
        <v>5721</v>
      </c>
      <c r="K205">
        <v>27877.7</v>
      </c>
      <c r="L205">
        <v>96264000</v>
      </c>
      <c r="M205">
        <v>3756000</v>
      </c>
      <c r="N205">
        <v>40.9</v>
      </c>
      <c r="O205" s="16">
        <f t="shared" si="12"/>
        <v>-2.5119617224880316E-2</v>
      </c>
      <c r="P205" s="20">
        <v>1.5479452054794521E-2</v>
      </c>
      <c r="Q205" s="18">
        <f t="shared" si="13"/>
        <v>1.547945205479452E-4</v>
      </c>
      <c r="R205" s="18">
        <f t="shared" si="14"/>
        <v>-2.5274411745428261E-2</v>
      </c>
      <c r="S205" s="20">
        <f>R205/_xlfn.STDEV.S($O$3:$O$242)</f>
        <v>-0.87674160936227064</v>
      </c>
      <c r="T205" s="1" t="b">
        <f t="shared" si="15"/>
        <v>0</v>
      </c>
    </row>
    <row r="206" spans="1:20" x14ac:dyDescent="0.3">
      <c r="A206" t="s">
        <v>14</v>
      </c>
      <c r="B206" s="1">
        <v>43682</v>
      </c>
      <c r="C206" s="1">
        <v>43706</v>
      </c>
      <c r="D206">
        <v>40.25</v>
      </c>
      <c r="E206">
        <v>40.6</v>
      </c>
      <c r="F206">
        <v>38.799999999999997</v>
      </c>
      <c r="G206">
        <v>39.65</v>
      </c>
      <c r="H206">
        <v>39.549999999999997</v>
      </c>
      <c r="I206">
        <v>39.65</v>
      </c>
      <c r="J206" s="13">
        <v>4092</v>
      </c>
      <c r="K206">
        <v>19483.96</v>
      </c>
      <c r="L206">
        <v>97824000</v>
      </c>
      <c r="M206">
        <v>1560000</v>
      </c>
      <c r="N206">
        <v>39.9</v>
      </c>
      <c r="O206" s="16">
        <f t="shared" si="12"/>
        <v>-2.6993865030674882E-2</v>
      </c>
      <c r="P206" s="20">
        <v>1.5287671232876712E-2</v>
      </c>
      <c r="Q206" s="18">
        <f t="shared" si="13"/>
        <v>1.5287671232876713E-4</v>
      </c>
      <c r="R206" s="18">
        <f t="shared" si="14"/>
        <v>-2.714674174300365E-2</v>
      </c>
      <c r="S206" s="20">
        <f>R206/_xlfn.STDEV.S($O$3:$O$242)</f>
        <v>-0.94169068243529408</v>
      </c>
      <c r="T206" s="1" t="b">
        <f t="shared" si="15"/>
        <v>0</v>
      </c>
    </row>
    <row r="207" spans="1:20" x14ac:dyDescent="0.3">
      <c r="A207" t="s">
        <v>14</v>
      </c>
      <c r="B207" s="1">
        <v>43683</v>
      </c>
      <c r="C207" s="1">
        <v>43706</v>
      </c>
      <c r="D207">
        <v>39.200000000000003</v>
      </c>
      <c r="E207">
        <v>40.75</v>
      </c>
      <c r="F207">
        <v>39.1</v>
      </c>
      <c r="G207">
        <v>40.25</v>
      </c>
      <c r="H207">
        <v>39.950000000000003</v>
      </c>
      <c r="I207">
        <v>40.25</v>
      </c>
      <c r="J207" s="13">
        <v>3249</v>
      </c>
      <c r="K207">
        <v>15606.7</v>
      </c>
      <c r="L207">
        <v>99000000</v>
      </c>
      <c r="M207">
        <v>1176000</v>
      </c>
      <c r="N207">
        <v>40.549999999999997</v>
      </c>
      <c r="O207" s="16">
        <f t="shared" si="12"/>
        <v>1.5132408575031562E-2</v>
      </c>
      <c r="P207" s="20">
        <v>1.5424657534246575E-2</v>
      </c>
      <c r="Q207" s="18">
        <f t="shared" si="13"/>
        <v>1.5424657534246575E-4</v>
      </c>
      <c r="R207" s="18">
        <f t="shared" si="14"/>
        <v>1.4978161999689096E-2</v>
      </c>
      <c r="S207" s="20">
        <f>R207/_xlfn.STDEV.S($O$3:$O$242)</f>
        <v>0.51957600395077796</v>
      </c>
      <c r="T207" s="1" t="b">
        <f t="shared" si="15"/>
        <v>0</v>
      </c>
    </row>
    <row r="208" spans="1:20" x14ac:dyDescent="0.3">
      <c r="A208" t="s">
        <v>14</v>
      </c>
      <c r="B208" s="1">
        <v>43684</v>
      </c>
      <c r="C208" s="1">
        <v>43706</v>
      </c>
      <c r="D208">
        <v>39.9</v>
      </c>
      <c r="E208">
        <v>40.4</v>
      </c>
      <c r="F208">
        <v>38.5</v>
      </c>
      <c r="G208">
        <v>38.700000000000003</v>
      </c>
      <c r="H208">
        <v>38.549999999999997</v>
      </c>
      <c r="I208">
        <v>38.700000000000003</v>
      </c>
      <c r="J208" s="13">
        <v>4139</v>
      </c>
      <c r="K208">
        <v>19584.98</v>
      </c>
      <c r="L208">
        <v>102612000</v>
      </c>
      <c r="M208">
        <v>3612000</v>
      </c>
      <c r="N208">
        <v>39.049999999999997</v>
      </c>
      <c r="O208" s="16">
        <f t="shared" si="12"/>
        <v>-3.8509316770186264E-2</v>
      </c>
      <c r="P208" s="20">
        <v>1.5205479452054794E-2</v>
      </c>
      <c r="Q208" s="18">
        <f t="shared" si="13"/>
        <v>1.5205479452054795E-4</v>
      </c>
      <c r="R208" s="18">
        <f t="shared" si="14"/>
        <v>-3.8661371564706809E-2</v>
      </c>
      <c r="S208" s="20">
        <f>R208/_xlfn.STDEV.S($O$3:$O$242)</f>
        <v>-1.3411205557306405</v>
      </c>
      <c r="T208" s="1" t="b">
        <f t="shared" si="15"/>
        <v>0</v>
      </c>
    </row>
    <row r="209" spans="1:20" x14ac:dyDescent="0.3">
      <c r="A209" t="s">
        <v>14</v>
      </c>
      <c r="B209" s="1">
        <v>43685</v>
      </c>
      <c r="C209" s="1">
        <v>43706</v>
      </c>
      <c r="D209">
        <v>39.1</v>
      </c>
      <c r="E209">
        <v>39.200000000000003</v>
      </c>
      <c r="F209">
        <v>37.4</v>
      </c>
      <c r="G209">
        <v>38.6</v>
      </c>
      <c r="H209">
        <v>38.6</v>
      </c>
      <c r="I209">
        <v>38.6</v>
      </c>
      <c r="J209" s="13">
        <v>4652</v>
      </c>
      <c r="K209">
        <v>21432.25</v>
      </c>
      <c r="L209">
        <v>103536000</v>
      </c>
      <c r="M209">
        <v>924000</v>
      </c>
      <c r="N209">
        <v>38.85</v>
      </c>
      <c r="O209" s="16">
        <f t="shared" si="12"/>
        <v>-2.5839793281654112E-3</v>
      </c>
      <c r="P209" s="20">
        <v>1.4876712328767123E-2</v>
      </c>
      <c r="Q209" s="18">
        <f t="shared" si="13"/>
        <v>1.4876712328767123E-4</v>
      </c>
      <c r="R209" s="18">
        <f t="shared" si="14"/>
        <v>-2.7327464514530823E-3</v>
      </c>
      <c r="S209" s="20">
        <f>R209/_xlfn.STDEV.S($O$3:$O$242)</f>
        <v>-9.4795975706908078E-2</v>
      </c>
      <c r="T209" s="1" t="b">
        <f t="shared" si="15"/>
        <v>0</v>
      </c>
    </row>
    <row r="210" spans="1:20" x14ac:dyDescent="0.3">
      <c r="A210" t="s">
        <v>14</v>
      </c>
      <c r="B210" s="1">
        <v>43686</v>
      </c>
      <c r="C210" s="1">
        <v>43706</v>
      </c>
      <c r="D210">
        <v>38.950000000000003</v>
      </c>
      <c r="E210">
        <v>39.65</v>
      </c>
      <c r="F210">
        <v>38.1</v>
      </c>
      <c r="G210">
        <v>38.450000000000003</v>
      </c>
      <c r="H210">
        <v>38.4</v>
      </c>
      <c r="I210">
        <v>38.450000000000003</v>
      </c>
      <c r="J210" s="13">
        <v>4037</v>
      </c>
      <c r="K210">
        <v>18841.78</v>
      </c>
      <c r="L210">
        <v>101640000</v>
      </c>
      <c r="M210">
        <v>-1896000</v>
      </c>
      <c r="N210">
        <v>38.799999999999997</v>
      </c>
      <c r="O210" s="16">
        <f t="shared" si="12"/>
        <v>-3.8860103626942636E-3</v>
      </c>
      <c r="P210" s="20">
        <v>1.484931506849315E-2</v>
      </c>
      <c r="Q210" s="18">
        <f t="shared" si="13"/>
        <v>1.4849315068493149E-4</v>
      </c>
      <c r="R210" s="18">
        <f t="shared" si="14"/>
        <v>-4.0345035133791951E-3</v>
      </c>
      <c r="S210" s="20">
        <f>R210/_xlfn.STDEV.S($O$3:$O$242)</f>
        <v>-0.13995249974265522</v>
      </c>
      <c r="T210" s="1" t="b">
        <f t="shared" si="15"/>
        <v>0</v>
      </c>
    </row>
    <row r="211" spans="1:20" x14ac:dyDescent="0.3">
      <c r="A211" t="s">
        <v>14</v>
      </c>
      <c r="B211" s="1">
        <v>43690</v>
      </c>
      <c r="C211" s="1">
        <v>43706</v>
      </c>
      <c r="D211">
        <v>37.75</v>
      </c>
      <c r="E211">
        <v>38.799999999999997</v>
      </c>
      <c r="F211">
        <v>35.35</v>
      </c>
      <c r="G211">
        <v>36</v>
      </c>
      <c r="H211">
        <v>35.85</v>
      </c>
      <c r="I211">
        <v>36</v>
      </c>
      <c r="J211" s="13">
        <v>6957</v>
      </c>
      <c r="K211">
        <v>30652.77</v>
      </c>
      <c r="L211">
        <v>101688000</v>
      </c>
      <c r="M211">
        <v>36000</v>
      </c>
      <c r="N211">
        <v>36.450000000000003</v>
      </c>
      <c r="O211" s="16">
        <f t="shared" si="12"/>
        <v>-6.3719115734720486E-2</v>
      </c>
      <c r="P211" s="20">
        <v>1.4876712328767123E-2</v>
      </c>
      <c r="Q211" s="18">
        <f t="shared" si="13"/>
        <v>1.4876712328767123E-4</v>
      </c>
      <c r="R211" s="18">
        <f t="shared" si="14"/>
        <v>-6.3867882858008151E-2</v>
      </c>
      <c r="S211" s="20">
        <f>R211/_xlfn.STDEV.S($O$3:$O$242)</f>
        <v>-2.2155067729170694</v>
      </c>
      <c r="T211" s="1" t="b">
        <f t="shared" si="15"/>
        <v>0</v>
      </c>
    </row>
    <row r="212" spans="1:20" x14ac:dyDescent="0.3">
      <c r="A212" t="s">
        <v>14</v>
      </c>
      <c r="B212" s="1">
        <v>43691</v>
      </c>
      <c r="C212" s="1">
        <v>43706</v>
      </c>
      <c r="D212">
        <v>36.799999999999997</v>
      </c>
      <c r="E212">
        <v>37.35</v>
      </c>
      <c r="F212">
        <v>35.9</v>
      </c>
      <c r="G212">
        <v>36.549999999999997</v>
      </c>
      <c r="H212">
        <v>36.549999999999997</v>
      </c>
      <c r="I212">
        <v>36.549999999999997</v>
      </c>
      <c r="J212" s="13">
        <v>4725</v>
      </c>
      <c r="K212">
        <v>20788.57</v>
      </c>
      <c r="L212">
        <v>99756000</v>
      </c>
      <c r="M212">
        <v>-1932000</v>
      </c>
      <c r="N212">
        <v>37</v>
      </c>
      <c r="O212" s="16">
        <f t="shared" si="12"/>
        <v>1.5277777777777699E-2</v>
      </c>
      <c r="P212" s="20">
        <v>1.5013698630136987E-2</v>
      </c>
      <c r="Q212" s="18">
        <f t="shared" si="13"/>
        <v>1.5013698630136985E-4</v>
      </c>
      <c r="R212" s="18">
        <f t="shared" si="14"/>
        <v>1.512764079147633E-2</v>
      </c>
      <c r="S212" s="20">
        <f>R212/_xlfn.STDEV.S($O$3:$O$242)</f>
        <v>0.5247612592119919</v>
      </c>
      <c r="T212" s="1" t="b">
        <f t="shared" si="15"/>
        <v>0</v>
      </c>
    </row>
    <row r="213" spans="1:20" x14ac:dyDescent="0.3">
      <c r="A213" t="s">
        <v>14</v>
      </c>
      <c r="B213" s="1">
        <v>43693</v>
      </c>
      <c r="C213" s="1">
        <v>43706</v>
      </c>
      <c r="D213">
        <v>36.1</v>
      </c>
      <c r="E213">
        <v>36.25</v>
      </c>
      <c r="F213">
        <v>35.450000000000003</v>
      </c>
      <c r="G213">
        <v>35.85</v>
      </c>
      <c r="H213">
        <v>35.85</v>
      </c>
      <c r="I213">
        <v>35.85</v>
      </c>
      <c r="J213" s="13">
        <v>3429</v>
      </c>
      <c r="K213">
        <v>14756.11</v>
      </c>
      <c r="L213">
        <v>100920000</v>
      </c>
      <c r="M213">
        <v>1164000</v>
      </c>
      <c r="N213">
        <v>36.200000000000003</v>
      </c>
      <c r="O213" s="16">
        <f t="shared" si="12"/>
        <v>-1.9151846785225603E-2</v>
      </c>
      <c r="P213" s="20">
        <v>1.5013698630136987E-2</v>
      </c>
      <c r="Q213" s="18">
        <f t="shared" si="13"/>
        <v>1.5013698630136985E-4</v>
      </c>
      <c r="R213" s="18">
        <f t="shared" si="14"/>
        <v>-1.9301983771526973E-2</v>
      </c>
      <c r="S213" s="20">
        <f>R213/_xlfn.STDEV.S($O$3:$O$242)</f>
        <v>-0.66956463660500676</v>
      </c>
      <c r="T213" s="1" t="b">
        <f t="shared" si="15"/>
        <v>0</v>
      </c>
    </row>
    <row r="214" spans="1:20" x14ac:dyDescent="0.3">
      <c r="A214" t="s">
        <v>14</v>
      </c>
      <c r="B214" s="1">
        <v>43696</v>
      </c>
      <c r="C214" s="1">
        <v>43706</v>
      </c>
      <c r="D214">
        <v>36.1</v>
      </c>
      <c r="E214">
        <v>36.25</v>
      </c>
      <c r="F214">
        <v>35.200000000000003</v>
      </c>
      <c r="G214">
        <v>35.6</v>
      </c>
      <c r="H214">
        <v>35.5</v>
      </c>
      <c r="I214">
        <v>35.6</v>
      </c>
      <c r="J214" s="13">
        <v>3156</v>
      </c>
      <c r="K214">
        <v>13488.58</v>
      </c>
      <c r="L214">
        <v>100512000</v>
      </c>
      <c r="M214">
        <v>-408000</v>
      </c>
      <c r="N214">
        <v>36.049999999999997</v>
      </c>
      <c r="O214" s="16">
        <f t="shared" si="12"/>
        <v>-6.9735006973500697E-3</v>
      </c>
      <c r="P214" s="20">
        <v>1.4986301369863012E-2</v>
      </c>
      <c r="Q214" s="18">
        <f t="shared" si="13"/>
        <v>1.4986301369863012E-4</v>
      </c>
      <c r="R214" s="18">
        <f t="shared" si="14"/>
        <v>-7.1233637110486997E-3</v>
      </c>
      <c r="S214" s="20">
        <f>R214/_xlfn.STDEV.S($O$3:$O$242)</f>
        <v>-0.2471016705355098</v>
      </c>
      <c r="T214" s="1" t="b">
        <f t="shared" si="15"/>
        <v>0</v>
      </c>
    </row>
    <row r="215" spans="1:20" x14ac:dyDescent="0.3">
      <c r="A215" t="s">
        <v>14</v>
      </c>
      <c r="B215" s="1">
        <v>43697</v>
      </c>
      <c r="C215" s="1">
        <v>43706</v>
      </c>
      <c r="D215">
        <v>35.6</v>
      </c>
      <c r="E215">
        <v>35.6</v>
      </c>
      <c r="F215">
        <v>33.85</v>
      </c>
      <c r="G215">
        <v>34.200000000000003</v>
      </c>
      <c r="H215">
        <v>34.35</v>
      </c>
      <c r="I215">
        <v>34.200000000000003</v>
      </c>
      <c r="J215" s="13">
        <v>3893</v>
      </c>
      <c r="K215">
        <v>16120.45</v>
      </c>
      <c r="L215">
        <v>99324000</v>
      </c>
      <c r="M215">
        <v>-1188000</v>
      </c>
      <c r="N215">
        <v>34.65</v>
      </c>
      <c r="O215" s="16">
        <f t="shared" si="12"/>
        <v>-3.9325842696629171E-2</v>
      </c>
      <c r="P215" s="20">
        <v>1.4931506849315069E-2</v>
      </c>
      <c r="Q215" s="18">
        <f t="shared" si="13"/>
        <v>1.4931506849315067E-4</v>
      </c>
      <c r="R215" s="18">
        <f t="shared" si="14"/>
        <v>-3.9475157765122323E-2</v>
      </c>
      <c r="S215" s="20">
        <f>R215/_xlfn.STDEV.S($O$3:$O$242)</f>
        <v>-1.3693499060401748</v>
      </c>
      <c r="T215" s="1" t="b">
        <f t="shared" si="15"/>
        <v>0</v>
      </c>
    </row>
    <row r="216" spans="1:20" x14ac:dyDescent="0.3">
      <c r="A216" t="s">
        <v>14</v>
      </c>
      <c r="B216" s="1">
        <v>43698</v>
      </c>
      <c r="C216" s="1">
        <v>43706</v>
      </c>
      <c r="D216">
        <v>33.85</v>
      </c>
      <c r="E216">
        <v>34.1</v>
      </c>
      <c r="F216">
        <v>31.05</v>
      </c>
      <c r="G216">
        <v>31.35</v>
      </c>
      <c r="H216">
        <v>31.3</v>
      </c>
      <c r="I216">
        <v>31.35</v>
      </c>
      <c r="J216" s="13">
        <v>5318</v>
      </c>
      <c r="K216">
        <v>20676.71</v>
      </c>
      <c r="L216">
        <v>96420000</v>
      </c>
      <c r="M216">
        <v>-2904000</v>
      </c>
      <c r="N216">
        <v>31.85</v>
      </c>
      <c r="O216" s="16">
        <f t="shared" si="12"/>
        <v>-8.333333333333337E-2</v>
      </c>
      <c r="P216" s="20">
        <v>1.4931506849315069E-2</v>
      </c>
      <c r="Q216" s="18">
        <f t="shared" si="13"/>
        <v>1.4931506849315067E-4</v>
      </c>
      <c r="R216" s="18">
        <f t="shared" si="14"/>
        <v>-8.3482648401826523E-2</v>
      </c>
      <c r="S216" s="20">
        <f>R216/_xlfn.STDEV.S($O$3:$O$242)</f>
        <v>-2.8959214659815524</v>
      </c>
      <c r="T216" s="1" t="b">
        <f t="shared" si="15"/>
        <v>0</v>
      </c>
    </row>
    <row r="217" spans="1:20" x14ac:dyDescent="0.3">
      <c r="A217" t="s">
        <v>14</v>
      </c>
      <c r="B217" s="1">
        <v>43699</v>
      </c>
      <c r="C217" s="1">
        <v>43706</v>
      </c>
      <c r="D217">
        <v>31.3</v>
      </c>
      <c r="E217">
        <v>31.85</v>
      </c>
      <c r="F217">
        <v>29.7</v>
      </c>
      <c r="G217">
        <v>30</v>
      </c>
      <c r="H217">
        <v>29.8</v>
      </c>
      <c r="I217">
        <v>30</v>
      </c>
      <c r="J217" s="13">
        <v>5632</v>
      </c>
      <c r="K217">
        <v>20822.939999999999</v>
      </c>
      <c r="L217">
        <v>93432000</v>
      </c>
      <c r="M217">
        <v>-2988000</v>
      </c>
      <c r="N217">
        <v>30.05</v>
      </c>
      <c r="O217" s="16">
        <f t="shared" si="12"/>
        <v>-4.3062200956937843E-2</v>
      </c>
      <c r="P217" s="20">
        <v>1.484931506849315E-2</v>
      </c>
      <c r="Q217" s="18">
        <f t="shared" si="13"/>
        <v>1.4849315068493149E-4</v>
      </c>
      <c r="R217" s="18">
        <f t="shared" si="14"/>
        <v>-4.3210694107622773E-2</v>
      </c>
      <c r="S217" s="20">
        <f>R217/_xlfn.STDEV.S($O$3:$O$242)</f>
        <v>-1.4989315626873372</v>
      </c>
      <c r="T217" s="1" t="b">
        <f t="shared" si="15"/>
        <v>0</v>
      </c>
    </row>
    <row r="218" spans="1:20" x14ac:dyDescent="0.3">
      <c r="A218" t="s">
        <v>14</v>
      </c>
      <c r="B218" s="1">
        <v>43700</v>
      </c>
      <c r="C218" s="1">
        <v>43706</v>
      </c>
      <c r="D218">
        <v>29.75</v>
      </c>
      <c r="E218">
        <v>31.75</v>
      </c>
      <c r="F218">
        <v>29.5</v>
      </c>
      <c r="G218">
        <v>31.45</v>
      </c>
      <c r="H218">
        <v>31.4</v>
      </c>
      <c r="I218">
        <v>31.45</v>
      </c>
      <c r="J218" s="13">
        <v>4871</v>
      </c>
      <c r="K218">
        <v>18110.03</v>
      </c>
      <c r="L218">
        <v>87648000</v>
      </c>
      <c r="M218">
        <v>-5784000</v>
      </c>
      <c r="N218">
        <v>31.35</v>
      </c>
      <c r="O218" s="16">
        <f t="shared" si="12"/>
        <v>4.8333333333333311E-2</v>
      </c>
      <c r="P218" s="20">
        <v>1.4821917808219178E-2</v>
      </c>
      <c r="Q218" s="18">
        <f t="shared" si="13"/>
        <v>1.4821917808219179E-4</v>
      </c>
      <c r="R218" s="18">
        <f t="shared" si="14"/>
        <v>4.8185114155251119E-2</v>
      </c>
      <c r="S218" s="20">
        <f>R218/_xlfn.STDEV.S($O$3:$O$242)</f>
        <v>1.6714887356150319</v>
      </c>
      <c r="T218" s="1" t="b">
        <f t="shared" si="15"/>
        <v>0</v>
      </c>
    </row>
    <row r="219" spans="1:20" x14ac:dyDescent="0.3">
      <c r="A219" t="s">
        <v>14</v>
      </c>
      <c r="B219" s="1">
        <v>43703</v>
      </c>
      <c r="C219" s="1">
        <v>43706</v>
      </c>
      <c r="D219">
        <v>32.1</v>
      </c>
      <c r="E219">
        <v>32.35</v>
      </c>
      <c r="F219">
        <v>29.8</v>
      </c>
      <c r="G219">
        <v>31.9</v>
      </c>
      <c r="H219">
        <v>32</v>
      </c>
      <c r="I219">
        <v>31.9</v>
      </c>
      <c r="J219" s="13">
        <v>5803</v>
      </c>
      <c r="K219">
        <v>21675.71</v>
      </c>
      <c r="L219">
        <v>81276000</v>
      </c>
      <c r="M219">
        <v>-6372000</v>
      </c>
      <c r="N219">
        <v>31.9</v>
      </c>
      <c r="O219" s="16">
        <f t="shared" si="12"/>
        <v>1.4308426073131934E-2</v>
      </c>
      <c r="P219" s="20">
        <v>1.4958904109589041E-2</v>
      </c>
      <c r="Q219" s="18">
        <f t="shared" si="13"/>
        <v>1.4958904109589041E-4</v>
      </c>
      <c r="R219" s="18">
        <f t="shared" si="14"/>
        <v>1.4158837032036043E-2</v>
      </c>
      <c r="S219" s="20">
        <f>R219/_xlfn.STDEV.S($O$3:$O$242)</f>
        <v>0.49115451988356668</v>
      </c>
      <c r="T219" s="1" t="b">
        <f t="shared" si="15"/>
        <v>1</v>
      </c>
    </row>
    <row r="220" spans="1:20" x14ac:dyDescent="0.3">
      <c r="A220" t="s">
        <v>14</v>
      </c>
      <c r="B220" s="1">
        <v>43704</v>
      </c>
      <c r="C220" s="1">
        <v>43706</v>
      </c>
      <c r="D220">
        <v>31.85</v>
      </c>
      <c r="E220">
        <v>33.200000000000003</v>
      </c>
      <c r="F220">
        <v>31.65</v>
      </c>
      <c r="G220">
        <v>32.799999999999997</v>
      </c>
      <c r="H220">
        <v>32.75</v>
      </c>
      <c r="I220">
        <v>32.799999999999997</v>
      </c>
      <c r="J220" s="13">
        <v>7805</v>
      </c>
      <c r="K220">
        <v>30394.65</v>
      </c>
      <c r="L220">
        <v>51036000</v>
      </c>
      <c r="M220">
        <v>-30240000</v>
      </c>
      <c r="N220">
        <v>31.9</v>
      </c>
      <c r="O220" s="16">
        <f t="shared" si="12"/>
        <v>2.8213166144200583E-2</v>
      </c>
      <c r="P220" s="20">
        <v>1.4876712328767123E-2</v>
      </c>
      <c r="Q220" s="18">
        <f t="shared" si="13"/>
        <v>1.4876712328767123E-4</v>
      </c>
      <c r="R220" s="18">
        <f t="shared" si="14"/>
        <v>2.8064399020912911E-2</v>
      </c>
      <c r="S220" s="20">
        <f>R220/_xlfn.STDEV.S($O$3:$O$242)</f>
        <v>0.97352320644340262</v>
      </c>
      <c r="T220" s="1" t="b">
        <f t="shared" si="15"/>
        <v>0</v>
      </c>
    </row>
    <row r="221" spans="1:20" x14ac:dyDescent="0.3">
      <c r="A221" t="s">
        <v>14</v>
      </c>
      <c r="B221" s="1">
        <v>43705</v>
      </c>
      <c r="C221" s="1">
        <v>43706</v>
      </c>
      <c r="D221">
        <v>32.450000000000003</v>
      </c>
      <c r="E221">
        <v>32.6</v>
      </c>
      <c r="F221">
        <v>30.75</v>
      </c>
      <c r="G221">
        <v>31</v>
      </c>
      <c r="H221">
        <v>30.95</v>
      </c>
      <c r="I221">
        <v>31</v>
      </c>
      <c r="J221" s="13">
        <v>5026</v>
      </c>
      <c r="K221">
        <v>19015.509999999998</v>
      </c>
      <c r="L221">
        <v>36492000</v>
      </c>
      <c r="M221">
        <v>-14544000</v>
      </c>
      <c r="N221">
        <v>31.1</v>
      </c>
      <c r="O221" s="16">
        <f t="shared" si="12"/>
        <v>-5.4878048780487722E-2</v>
      </c>
      <c r="P221" s="20">
        <v>1.4876712328767123E-2</v>
      </c>
      <c r="Q221" s="18">
        <f t="shared" si="13"/>
        <v>1.4876712328767123E-4</v>
      </c>
      <c r="R221" s="18">
        <f t="shared" si="14"/>
        <v>-5.5026815903775395E-2</v>
      </c>
      <c r="S221" s="20">
        <f>R221/_xlfn.STDEV.S($O$3:$O$242)</f>
        <v>-1.9088198617435301</v>
      </c>
      <c r="T221" s="1" t="b">
        <f t="shared" si="15"/>
        <v>1</v>
      </c>
    </row>
    <row r="222" spans="1:20" x14ac:dyDescent="0.3">
      <c r="A222" t="s">
        <v>14</v>
      </c>
      <c r="B222" s="1">
        <v>43706</v>
      </c>
      <c r="C222" s="1">
        <v>43706</v>
      </c>
      <c r="D222">
        <v>30.3</v>
      </c>
      <c r="E222">
        <v>31.7</v>
      </c>
      <c r="F222">
        <v>29.95</v>
      </c>
      <c r="G222">
        <v>31.2</v>
      </c>
      <c r="H222">
        <v>31.2</v>
      </c>
      <c r="I222">
        <v>31.3</v>
      </c>
      <c r="J222" s="13">
        <v>5907</v>
      </c>
      <c r="K222">
        <v>21877.56</v>
      </c>
      <c r="L222">
        <v>6012000</v>
      </c>
      <c r="M222">
        <v>-30432000</v>
      </c>
      <c r="N222">
        <v>31.3</v>
      </c>
      <c r="O222" s="16">
        <f t="shared" si="12"/>
        <v>9.6774193548387327E-3</v>
      </c>
      <c r="P222" s="20">
        <v>1.4821917808219178E-2</v>
      </c>
      <c r="Q222" s="18">
        <f t="shared" si="13"/>
        <v>1.4821917808219179E-4</v>
      </c>
      <c r="R222" s="18">
        <f t="shared" si="14"/>
        <v>9.5292001767565415E-3</v>
      </c>
      <c r="S222" s="20">
        <f>R222/_xlfn.STDEV.S($O$3:$O$242)</f>
        <v>0.33055749756138186</v>
      </c>
      <c r="T222" s="1" t="b">
        <f t="shared" si="15"/>
        <v>0</v>
      </c>
    </row>
    <row r="223" spans="1:20" x14ac:dyDescent="0.3">
      <c r="A223" t="s">
        <v>14</v>
      </c>
      <c r="B223" s="1">
        <v>43707</v>
      </c>
      <c r="C223" s="1">
        <v>43734</v>
      </c>
      <c r="D223">
        <v>31.7</v>
      </c>
      <c r="E223">
        <v>32.4</v>
      </c>
      <c r="F223">
        <v>30.5</v>
      </c>
      <c r="G223">
        <v>31.35</v>
      </c>
      <c r="H223">
        <v>31.45</v>
      </c>
      <c r="I223">
        <v>31.35</v>
      </c>
      <c r="J223" s="13">
        <v>5389</v>
      </c>
      <c r="K223">
        <v>20317.13</v>
      </c>
      <c r="L223">
        <v>91248000</v>
      </c>
      <c r="M223">
        <v>1380000</v>
      </c>
      <c r="N223">
        <v>31.2</v>
      </c>
      <c r="O223" s="16">
        <f t="shared" si="12"/>
        <v>1.5974440894568917E-3</v>
      </c>
      <c r="P223" s="20">
        <v>1.484931506849315E-2</v>
      </c>
      <c r="Q223" s="18">
        <f t="shared" si="13"/>
        <v>1.4849315068493149E-4</v>
      </c>
      <c r="R223" s="18">
        <f t="shared" si="14"/>
        <v>1.4489509387719602E-3</v>
      </c>
      <c r="S223" s="20">
        <f>R223/_xlfn.STDEV.S($O$3:$O$242)</f>
        <v>5.0262518104924374E-2</v>
      </c>
      <c r="T223" s="1" t="b">
        <f t="shared" si="15"/>
        <v>0</v>
      </c>
    </row>
    <row r="224" spans="1:20" x14ac:dyDescent="0.3">
      <c r="A224" t="s">
        <v>14</v>
      </c>
      <c r="B224" s="1">
        <v>43711</v>
      </c>
      <c r="C224" s="1">
        <v>43734</v>
      </c>
      <c r="D224">
        <v>30.85</v>
      </c>
      <c r="E224">
        <v>31.4</v>
      </c>
      <c r="F224">
        <v>30.3</v>
      </c>
      <c r="G224">
        <v>30.55</v>
      </c>
      <c r="H224">
        <v>30.5</v>
      </c>
      <c r="I224">
        <v>30.55</v>
      </c>
      <c r="J224" s="13">
        <v>3326</v>
      </c>
      <c r="K224">
        <v>12305.71</v>
      </c>
      <c r="L224">
        <v>89184000</v>
      </c>
      <c r="M224">
        <v>-2064000</v>
      </c>
      <c r="N224">
        <v>30.45</v>
      </c>
      <c r="O224" s="16">
        <f t="shared" si="12"/>
        <v>-2.5518341307815013E-2</v>
      </c>
      <c r="P224" s="20">
        <v>1.484931506849315E-2</v>
      </c>
      <c r="Q224" s="18">
        <f t="shared" si="13"/>
        <v>1.4849315068493149E-4</v>
      </c>
      <c r="R224" s="18">
        <f t="shared" si="14"/>
        <v>-2.5666834458499946E-2</v>
      </c>
      <c r="S224" s="20">
        <f>R224/_xlfn.STDEV.S($O$3:$O$242)</f>
        <v>-0.89035432266591508</v>
      </c>
      <c r="T224" s="1" t="b">
        <f t="shared" si="15"/>
        <v>1</v>
      </c>
    </row>
    <row r="225" spans="1:20" x14ac:dyDescent="0.3">
      <c r="A225" t="s">
        <v>14</v>
      </c>
      <c r="B225" s="1">
        <v>43712</v>
      </c>
      <c r="C225" s="1">
        <v>43734</v>
      </c>
      <c r="D225">
        <v>30.3</v>
      </c>
      <c r="E225">
        <v>32.6</v>
      </c>
      <c r="F225">
        <v>30.2</v>
      </c>
      <c r="G225">
        <v>32.35</v>
      </c>
      <c r="H225">
        <v>32.5</v>
      </c>
      <c r="I225">
        <v>32.35</v>
      </c>
      <c r="J225" s="13">
        <v>5214</v>
      </c>
      <c r="K225">
        <v>19656.580000000002</v>
      </c>
      <c r="L225">
        <v>85752000</v>
      </c>
      <c r="M225">
        <v>-3432000</v>
      </c>
      <c r="N225">
        <v>32.25</v>
      </c>
      <c r="O225" s="16">
        <f t="shared" si="12"/>
        <v>5.8919803600654685E-2</v>
      </c>
      <c r="P225" s="20">
        <v>1.4821917808219178E-2</v>
      </c>
      <c r="Q225" s="18">
        <f t="shared" si="13"/>
        <v>1.4821917808219179E-4</v>
      </c>
      <c r="R225" s="18">
        <f t="shared" si="14"/>
        <v>5.8771584422572493E-2</v>
      </c>
      <c r="S225" s="20">
        <f>R225/_xlfn.STDEV.S($O$3:$O$242)</f>
        <v>2.0387217724557831</v>
      </c>
      <c r="T225" s="1" t="b">
        <f t="shared" si="15"/>
        <v>1</v>
      </c>
    </row>
    <row r="226" spans="1:20" x14ac:dyDescent="0.3">
      <c r="A226" t="s">
        <v>14</v>
      </c>
      <c r="B226" s="1">
        <v>43713</v>
      </c>
      <c r="C226" s="1">
        <v>43734</v>
      </c>
      <c r="D226">
        <v>32.700000000000003</v>
      </c>
      <c r="E226">
        <v>33.4</v>
      </c>
      <c r="F226">
        <v>32.200000000000003</v>
      </c>
      <c r="G226">
        <v>32.6</v>
      </c>
      <c r="H226">
        <v>32.6</v>
      </c>
      <c r="I226">
        <v>32.6</v>
      </c>
      <c r="J226" s="13">
        <v>3778</v>
      </c>
      <c r="K226">
        <v>14850.81</v>
      </c>
      <c r="L226">
        <v>83676000</v>
      </c>
      <c r="M226">
        <v>-2076000</v>
      </c>
      <c r="N226">
        <v>32.450000000000003</v>
      </c>
      <c r="O226" s="16">
        <f t="shared" si="12"/>
        <v>7.7279752704791345E-3</v>
      </c>
      <c r="P226" s="20">
        <v>1.473972602739726E-2</v>
      </c>
      <c r="Q226" s="18">
        <f t="shared" si="13"/>
        <v>1.4739726027397261E-4</v>
      </c>
      <c r="R226" s="18">
        <f t="shared" si="14"/>
        <v>7.5805780102051615E-3</v>
      </c>
      <c r="S226" s="20">
        <f>R226/_xlfn.STDEV.S($O$3:$O$242)</f>
        <v>0.26296193286341102</v>
      </c>
      <c r="T226" s="1" t="b">
        <f t="shared" si="15"/>
        <v>1</v>
      </c>
    </row>
    <row r="227" spans="1:20" x14ac:dyDescent="0.3">
      <c r="A227" t="s">
        <v>14</v>
      </c>
      <c r="B227" s="1">
        <v>43714</v>
      </c>
      <c r="C227" s="1">
        <v>43734</v>
      </c>
      <c r="D227">
        <v>32.75</v>
      </c>
      <c r="E227">
        <v>33.4</v>
      </c>
      <c r="F227">
        <v>32.1</v>
      </c>
      <c r="G227">
        <v>33.15</v>
      </c>
      <c r="H227">
        <v>33.1</v>
      </c>
      <c r="I227">
        <v>33.15</v>
      </c>
      <c r="J227" s="13">
        <v>3324</v>
      </c>
      <c r="K227">
        <v>13064.57</v>
      </c>
      <c r="L227">
        <v>84396000</v>
      </c>
      <c r="M227">
        <v>720000</v>
      </c>
      <c r="N227">
        <v>33</v>
      </c>
      <c r="O227" s="16">
        <f t="shared" si="12"/>
        <v>1.6871165644171692E-2</v>
      </c>
      <c r="P227" s="20">
        <v>1.4575342465753425E-2</v>
      </c>
      <c r="Q227" s="18">
        <f t="shared" si="13"/>
        <v>1.4575342465753425E-4</v>
      </c>
      <c r="R227" s="18">
        <f t="shared" si="14"/>
        <v>1.6725412219514159E-2</v>
      </c>
      <c r="S227" s="20">
        <f>R227/_xlfn.STDEV.S($O$3:$O$242)</f>
        <v>0.58018619678603167</v>
      </c>
      <c r="T227" s="1" t="b">
        <f t="shared" si="15"/>
        <v>1</v>
      </c>
    </row>
    <row r="228" spans="1:20" x14ac:dyDescent="0.3">
      <c r="A228" t="s">
        <v>14</v>
      </c>
      <c r="B228" s="1">
        <v>43717</v>
      </c>
      <c r="C228" s="1">
        <v>43734</v>
      </c>
      <c r="D228">
        <v>32.700000000000003</v>
      </c>
      <c r="E228">
        <v>33.549999999999997</v>
      </c>
      <c r="F228">
        <v>32.299999999999997</v>
      </c>
      <c r="G228">
        <v>33</v>
      </c>
      <c r="H228">
        <v>32.950000000000003</v>
      </c>
      <c r="I228">
        <v>33</v>
      </c>
      <c r="J228" s="13">
        <v>3524</v>
      </c>
      <c r="K228">
        <v>13961.76</v>
      </c>
      <c r="L228">
        <v>83064000</v>
      </c>
      <c r="M228">
        <v>-1332000</v>
      </c>
      <c r="N228">
        <v>32.9</v>
      </c>
      <c r="O228" s="16">
        <f t="shared" si="12"/>
        <v>-4.5248868778280113E-3</v>
      </c>
      <c r="P228" s="20">
        <v>1.4657534246575342E-2</v>
      </c>
      <c r="Q228" s="18">
        <f t="shared" si="13"/>
        <v>1.4657534246575343E-4</v>
      </c>
      <c r="R228" s="18">
        <f t="shared" si="14"/>
        <v>-4.6714622202937645E-3</v>
      </c>
      <c r="S228" s="20">
        <f>R228/_xlfn.STDEV.S($O$3:$O$242)</f>
        <v>-0.16204789833877112</v>
      </c>
      <c r="T228" s="1" t="b">
        <f t="shared" si="15"/>
        <v>1</v>
      </c>
    </row>
    <row r="229" spans="1:20" x14ac:dyDescent="0.3">
      <c r="A229" t="s">
        <v>14</v>
      </c>
      <c r="B229" s="1">
        <v>43719</v>
      </c>
      <c r="C229" s="1">
        <v>43734</v>
      </c>
      <c r="D229">
        <v>33.049999999999997</v>
      </c>
      <c r="E229">
        <v>34.549999999999997</v>
      </c>
      <c r="F229">
        <v>33</v>
      </c>
      <c r="G229">
        <v>34.15</v>
      </c>
      <c r="H229">
        <v>33.9</v>
      </c>
      <c r="I229">
        <v>34.15</v>
      </c>
      <c r="J229" s="13">
        <v>3866</v>
      </c>
      <c r="K229">
        <v>15799.15</v>
      </c>
      <c r="L229">
        <v>83664000</v>
      </c>
      <c r="M229">
        <v>600000</v>
      </c>
      <c r="N229">
        <v>34.1</v>
      </c>
      <c r="O229" s="16">
        <f t="shared" si="12"/>
        <v>3.4848484848484802E-2</v>
      </c>
      <c r="P229" s="20">
        <v>1.473972602739726E-2</v>
      </c>
      <c r="Q229" s="18">
        <f t="shared" si="13"/>
        <v>1.4739726027397261E-4</v>
      </c>
      <c r="R229" s="18">
        <f t="shared" si="14"/>
        <v>3.4701087588210833E-2</v>
      </c>
      <c r="S229" s="20">
        <f>R229/_xlfn.STDEV.S($O$3:$O$242)</f>
        <v>1.2037426502799724</v>
      </c>
      <c r="T229" s="1" t="b">
        <f t="shared" si="15"/>
        <v>1</v>
      </c>
    </row>
    <row r="230" spans="1:20" x14ac:dyDescent="0.3">
      <c r="A230" t="s">
        <v>14</v>
      </c>
      <c r="B230" s="1">
        <v>43720</v>
      </c>
      <c r="C230" s="1">
        <v>43734</v>
      </c>
      <c r="D230">
        <v>34.35</v>
      </c>
      <c r="E230">
        <v>35.15</v>
      </c>
      <c r="F230">
        <v>33.549999999999997</v>
      </c>
      <c r="G230">
        <v>33.75</v>
      </c>
      <c r="H230">
        <v>33.75</v>
      </c>
      <c r="I230">
        <v>33.75</v>
      </c>
      <c r="J230" s="13">
        <v>4279</v>
      </c>
      <c r="K230">
        <v>17599.240000000002</v>
      </c>
      <c r="L230">
        <v>79764000</v>
      </c>
      <c r="M230">
        <v>-3900000</v>
      </c>
      <c r="N230">
        <v>33.75</v>
      </c>
      <c r="O230" s="16">
        <f t="shared" si="12"/>
        <v>-1.1713030746705669E-2</v>
      </c>
      <c r="P230" s="20">
        <v>1.452054794520548E-2</v>
      </c>
      <c r="Q230" s="18">
        <f t="shared" si="13"/>
        <v>1.452054794520548E-4</v>
      </c>
      <c r="R230" s="18">
        <f t="shared" si="14"/>
        <v>-1.1858236226157724E-2</v>
      </c>
      <c r="S230" s="20">
        <f>R230/_xlfn.STDEV.S($O$3:$O$242)</f>
        <v>-0.41134920242011502</v>
      </c>
      <c r="T230" s="1" t="b">
        <f t="shared" si="15"/>
        <v>1</v>
      </c>
    </row>
    <row r="231" spans="1:20" x14ac:dyDescent="0.3">
      <c r="A231" t="s">
        <v>14</v>
      </c>
      <c r="B231" s="1">
        <v>43721</v>
      </c>
      <c r="C231" s="1">
        <v>43734</v>
      </c>
      <c r="D231">
        <v>33.799999999999997</v>
      </c>
      <c r="E231">
        <v>34.15</v>
      </c>
      <c r="F231">
        <v>32.35</v>
      </c>
      <c r="G231">
        <v>33.950000000000003</v>
      </c>
      <c r="H231">
        <v>33.9</v>
      </c>
      <c r="I231">
        <v>33.950000000000003</v>
      </c>
      <c r="J231" s="13">
        <v>4598</v>
      </c>
      <c r="K231">
        <v>18331.12</v>
      </c>
      <c r="L231">
        <v>82788000</v>
      </c>
      <c r="M231">
        <v>3024000</v>
      </c>
      <c r="N231">
        <v>33.799999999999997</v>
      </c>
      <c r="O231" s="16">
        <f t="shared" si="12"/>
        <v>5.9259259259260098E-3</v>
      </c>
      <c r="P231" s="20">
        <v>1.4602739726027398E-2</v>
      </c>
      <c r="Q231" s="18">
        <f t="shared" si="13"/>
        <v>1.4602739726027398E-4</v>
      </c>
      <c r="R231" s="18">
        <f t="shared" si="14"/>
        <v>5.7798985286657356E-3</v>
      </c>
      <c r="S231" s="20">
        <f>R231/_xlfn.STDEV.S($O$3:$O$242)</f>
        <v>0.2004983375682183</v>
      </c>
      <c r="T231" s="1" t="b">
        <f t="shared" si="15"/>
        <v>0</v>
      </c>
    </row>
    <row r="232" spans="1:20" x14ac:dyDescent="0.3">
      <c r="A232" t="s">
        <v>14</v>
      </c>
      <c r="B232" s="1">
        <v>43724</v>
      </c>
      <c r="C232" s="1">
        <v>43734</v>
      </c>
      <c r="D232">
        <v>33.549999999999997</v>
      </c>
      <c r="E232">
        <v>33.9</v>
      </c>
      <c r="F232">
        <v>33.1</v>
      </c>
      <c r="G232">
        <v>33.35</v>
      </c>
      <c r="H232">
        <v>33.35</v>
      </c>
      <c r="I232">
        <v>33.35</v>
      </c>
      <c r="J232" s="13">
        <v>3179</v>
      </c>
      <c r="K232">
        <v>12758.13</v>
      </c>
      <c r="L232">
        <v>82164000</v>
      </c>
      <c r="M232">
        <v>-624000</v>
      </c>
      <c r="N232">
        <v>33.35</v>
      </c>
      <c r="O232" s="16">
        <f t="shared" si="12"/>
        <v>-1.7673048600883694E-2</v>
      </c>
      <c r="P232" s="20">
        <v>1.4602739726027398E-2</v>
      </c>
      <c r="Q232" s="18">
        <f t="shared" si="13"/>
        <v>1.4602739726027398E-4</v>
      </c>
      <c r="R232" s="18">
        <f t="shared" si="14"/>
        <v>-1.7819075998143967E-2</v>
      </c>
      <c r="S232" s="20">
        <f>R232/_xlfn.STDEV.S($O$3:$O$242)</f>
        <v>-0.61812419316889755</v>
      </c>
      <c r="T232" s="1" t="b">
        <f t="shared" si="15"/>
        <v>1</v>
      </c>
    </row>
    <row r="233" spans="1:20" x14ac:dyDescent="0.3">
      <c r="A233" t="s">
        <v>14</v>
      </c>
      <c r="B233" s="1">
        <v>43725</v>
      </c>
      <c r="C233" s="1">
        <v>43734</v>
      </c>
      <c r="D233">
        <v>34.549999999999997</v>
      </c>
      <c r="E233">
        <v>36.35</v>
      </c>
      <c r="F233">
        <v>33.200000000000003</v>
      </c>
      <c r="G233">
        <v>33.35</v>
      </c>
      <c r="H233">
        <v>33.200000000000003</v>
      </c>
      <c r="I233">
        <v>33.35</v>
      </c>
      <c r="J233" s="13">
        <v>13124</v>
      </c>
      <c r="K233">
        <v>54959.21</v>
      </c>
      <c r="L233">
        <v>80568000</v>
      </c>
      <c r="M233">
        <v>-1596000</v>
      </c>
      <c r="N233">
        <v>33.4</v>
      </c>
      <c r="O233" s="16">
        <f t="shared" si="12"/>
        <v>0</v>
      </c>
      <c r="P233" s="20">
        <v>1.4602739726027398E-2</v>
      </c>
      <c r="Q233" s="18">
        <f t="shared" si="13"/>
        <v>1.4602739726027398E-4</v>
      </c>
      <c r="R233" s="18">
        <f t="shared" si="14"/>
        <v>-1.4602739726027398E-4</v>
      </c>
      <c r="S233" s="20">
        <f>R233/_xlfn.STDEV.S($O$3:$O$242)</f>
        <v>-5.0655301723536465E-3</v>
      </c>
      <c r="T233" s="1" t="b">
        <f t="shared" si="15"/>
        <v>0</v>
      </c>
    </row>
    <row r="234" spans="1:20" x14ac:dyDescent="0.3">
      <c r="A234" t="s">
        <v>14</v>
      </c>
      <c r="B234" s="1">
        <v>43726</v>
      </c>
      <c r="C234" s="1">
        <v>43734</v>
      </c>
      <c r="D234">
        <v>33.799999999999997</v>
      </c>
      <c r="E234">
        <v>34.15</v>
      </c>
      <c r="F234">
        <v>32.75</v>
      </c>
      <c r="G234">
        <v>33.4</v>
      </c>
      <c r="H234">
        <v>33.4</v>
      </c>
      <c r="I234">
        <v>33.4</v>
      </c>
      <c r="J234" s="13">
        <v>5773</v>
      </c>
      <c r="K234">
        <v>23257.26</v>
      </c>
      <c r="L234">
        <v>83400000</v>
      </c>
      <c r="M234">
        <v>2832000</v>
      </c>
      <c r="N234">
        <v>33.4</v>
      </c>
      <c r="O234" s="16">
        <f t="shared" si="12"/>
        <v>1.4992503748125084E-3</v>
      </c>
      <c r="P234" s="20">
        <v>1.4547945205479451E-2</v>
      </c>
      <c r="Q234" s="18">
        <f t="shared" si="13"/>
        <v>1.4547945205479451E-4</v>
      </c>
      <c r="R234" s="18">
        <f t="shared" si="14"/>
        <v>1.353770922757714E-3</v>
      </c>
      <c r="S234" s="20">
        <f>R234/_xlfn.STDEV.S($O$3:$O$242)</f>
        <v>4.6960827792209128E-2</v>
      </c>
      <c r="T234" s="1" t="b">
        <f t="shared" si="15"/>
        <v>0</v>
      </c>
    </row>
    <row r="235" spans="1:20" x14ac:dyDescent="0.3">
      <c r="A235" t="s">
        <v>14</v>
      </c>
      <c r="B235" s="1">
        <v>43727</v>
      </c>
      <c r="C235" s="1">
        <v>43734</v>
      </c>
      <c r="D235">
        <v>33.35</v>
      </c>
      <c r="E235">
        <v>33.35</v>
      </c>
      <c r="F235">
        <v>31.45</v>
      </c>
      <c r="G235">
        <v>31.9</v>
      </c>
      <c r="H235">
        <v>31.95</v>
      </c>
      <c r="I235">
        <v>31.9</v>
      </c>
      <c r="J235" s="13">
        <v>5745</v>
      </c>
      <c r="K235">
        <v>22187</v>
      </c>
      <c r="L235">
        <v>83340000</v>
      </c>
      <c r="M235">
        <v>-60000</v>
      </c>
      <c r="N235">
        <v>31.85</v>
      </c>
      <c r="O235" s="16">
        <f t="shared" si="12"/>
        <v>-4.4910179640718563E-2</v>
      </c>
      <c r="P235" s="20">
        <v>1.4547945205479451E-2</v>
      </c>
      <c r="Q235" s="18">
        <f t="shared" si="13"/>
        <v>1.4547945205479451E-4</v>
      </c>
      <c r="R235" s="18">
        <f t="shared" si="14"/>
        <v>-4.5055659092773356E-2</v>
      </c>
      <c r="S235" s="20">
        <f>R235/_xlfn.STDEV.S($O$3:$O$242)</f>
        <v>-1.5629313735074863</v>
      </c>
      <c r="T235" s="1" t="b">
        <f t="shared" si="15"/>
        <v>0</v>
      </c>
    </row>
    <row r="236" spans="1:20" x14ac:dyDescent="0.3">
      <c r="A236" t="s">
        <v>14</v>
      </c>
      <c r="B236" s="1">
        <v>43728</v>
      </c>
      <c r="C236" s="1">
        <v>43734</v>
      </c>
      <c r="D236">
        <v>32.049999999999997</v>
      </c>
      <c r="E236">
        <v>34.85</v>
      </c>
      <c r="F236">
        <v>31.45</v>
      </c>
      <c r="G236">
        <v>34.5</v>
      </c>
      <c r="H236">
        <v>34.700000000000003</v>
      </c>
      <c r="I236">
        <v>34.5</v>
      </c>
      <c r="J236" s="13">
        <v>9067</v>
      </c>
      <c r="K236">
        <v>36489.17</v>
      </c>
      <c r="L236">
        <v>76572000</v>
      </c>
      <c r="M236">
        <v>-6768000</v>
      </c>
      <c r="N236">
        <v>34.4</v>
      </c>
      <c r="O236" s="16">
        <f t="shared" si="12"/>
        <v>8.1504702194357417E-2</v>
      </c>
      <c r="P236" s="20">
        <v>1.4575342465753425E-2</v>
      </c>
      <c r="Q236" s="18">
        <f t="shared" si="13"/>
        <v>1.4575342465753425E-4</v>
      </c>
      <c r="R236" s="18">
        <f t="shared" si="14"/>
        <v>8.1358948769699888E-2</v>
      </c>
      <c r="S236" s="20">
        <f>R236/_xlfn.STDEV.S($O$3:$O$242)</f>
        <v>2.8222526561185668</v>
      </c>
      <c r="T236" s="1" t="b">
        <f t="shared" si="15"/>
        <v>1</v>
      </c>
    </row>
    <row r="237" spans="1:20" x14ac:dyDescent="0.3">
      <c r="A237" t="s">
        <v>14</v>
      </c>
      <c r="B237" s="1">
        <v>43731</v>
      </c>
      <c r="C237" s="1">
        <v>43734</v>
      </c>
      <c r="D237">
        <v>36</v>
      </c>
      <c r="E237">
        <v>36.1</v>
      </c>
      <c r="F237">
        <v>34.15</v>
      </c>
      <c r="G237">
        <v>34.950000000000003</v>
      </c>
      <c r="H237">
        <v>34.950000000000003</v>
      </c>
      <c r="I237">
        <v>34.950000000000003</v>
      </c>
      <c r="J237" s="13">
        <v>6317</v>
      </c>
      <c r="K237">
        <v>26489.56</v>
      </c>
      <c r="L237">
        <v>64296000</v>
      </c>
      <c r="M237">
        <v>-12276000</v>
      </c>
      <c r="N237">
        <v>34.9</v>
      </c>
      <c r="O237" s="16">
        <f t="shared" si="12"/>
        <v>1.3043478260869648E-2</v>
      </c>
      <c r="P237" s="20">
        <v>1.4630136986301369E-2</v>
      </c>
      <c r="Q237" s="18">
        <f t="shared" si="13"/>
        <v>1.4630136986301369E-4</v>
      </c>
      <c r="R237" s="18">
        <f t="shared" si="14"/>
        <v>1.2897176891006635E-2</v>
      </c>
      <c r="S237" s="20">
        <f>R237/_xlfn.STDEV.S($O$3:$O$242)</f>
        <v>0.44738891403462194</v>
      </c>
      <c r="T237" s="1" t="b">
        <f t="shared" si="15"/>
        <v>1</v>
      </c>
    </row>
    <row r="238" spans="1:20" x14ac:dyDescent="0.3">
      <c r="A238" t="s">
        <v>14</v>
      </c>
      <c r="B238" s="1">
        <v>43732</v>
      </c>
      <c r="C238" s="1">
        <v>43734</v>
      </c>
      <c r="D238">
        <v>34.6</v>
      </c>
      <c r="E238">
        <v>34.9</v>
      </c>
      <c r="F238">
        <v>34.15</v>
      </c>
      <c r="G238">
        <v>34.4</v>
      </c>
      <c r="H238">
        <v>34.25</v>
      </c>
      <c r="I238">
        <v>34.4</v>
      </c>
      <c r="J238" s="13">
        <v>4800</v>
      </c>
      <c r="K238">
        <v>19821.09</v>
      </c>
      <c r="L238">
        <v>48216000</v>
      </c>
      <c r="M238">
        <v>-16080000</v>
      </c>
      <c r="N238">
        <v>34.35</v>
      </c>
      <c r="O238" s="16">
        <f t="shared" si="12"/>
        <v>-1.5736766809728304E-2</v>
      </c>
      <c r="P238" s="20">
        <v>1.4821917808219178E-2</v>
      </c>
      <c r="Q238" s="18">
        <f t="shared" si="13"/>
        <v>1.4821917808219179E-4</v>
      </c>
      <c r="R238" s="18">
        <f t="shared" si="14"/>
        <v>-1.5884985987810497E-2</v>
      </c>
      <c r="S238" s="20">
        <f>R238/_xlfn.STDEV.S($O$3:$O$242)</f>
        <v>-0.55103273302371802</v>
      </c>
      <c r="T238" s="1" t="b">
        <f t="shared" si="15"/>
        <v>1</v>
      </c>
    </row>
    <row r="239" spans="1:20" x14ac:dyDescent="0.3">
      <c r="A239" t="s">
        <v>14</v>
      </c>
      <c r="B239" s="1">
        <v>43733</v>
      </c>
      <c r="C239" s="1">
        <v>43734</v>
      </c>
      <c r="D239">
        <v>33.9</v>
      </c>
      <c r="E239">
        <v>33.950000000000003</v>
      </c>
      <c r="F239">
        <v>32.549999999999997</v>
      </c>
      <c r="G239">
        <v>32.85</v>
      </c>
      <c r="H239">
        <v>32.65</v>
      </c>
      <c r="I239">
        <v>32.85</v>
      </c>
      <c r="J239" s="13">
        <v>4421</v>
      </c>
      <c r="K239">
        <v>17561.72</v>
      </c>
      <c r="L239">
        <v>30360000</v>
      </c>
      <c r="M239">
        <v>-17856000</v>
      </c>
      <c r="N239">
        <v>32.85</v>
      </c>
      <c r="O239" s="16">
        <f t="shared" si="12"/>
        <v>-4.5058139534883641E-2</v>
      </c>
      <c r="P239" s="20">
        <v>1.484931506849315E-2</v>
      </c>
      <c r="Q239" s="18">
        <f t="shared" si="13"/>
        <v>1.4849315068493149E-4</v>
      </c>
      <c r="R239" s="18">
        <f t="shared" si="14"/>
        <v>-4.5206632685568571E-2</v>
      </c>
      <c r="S239" s="20">
        <f>R239/_xlfn.STDEV.S($O$3:$O$242)</f>
        <v>-1.5681684817753938</v>
      </c>
      <c r="T239" s="1" t="b">
        <f t="shared" si="15"/>
        <v>1</v>
      </c>
    </row>
    <row r="240" spans="1:20" x14ac:dyDescent="0.3">
      <c r="A240" t="s">
        <v>14</v>
      </c>
      <c r="B240" s="1">
        <v>43734</v>
      </c>
      <c r="C240" s="1">
        <v>43734</v>
      </c>
      <c r="D240">
        <v>33.15</v>
      </c>
      <c r="E240">
        <v>34.6</v>
      </c>
      <c r="F240">
        <v>32.799999999999997</v>
      </c>
      <c r="G240">
        <v>34.4</v>
      </c>
      <c r="H240">
        <v>34.4</v>
      </c>
      <c r="I240">
        <v>34.25</v>
      </c>
      <c r="J240" s="13">
        <v>5039</v>
      </c>
      <c r="K240">
        <v>20466.53</v>
      </c>
      <c r="L240">
        <v>1800000</v>
      </c>
      <c r="M240">
        <v>-28560000</v>
      </c>
      <c r="N240">
        <v>34.25</v>
      </c>
      <c r="O240" s="16">
        <f t="shared" si="12"/>
        <v>4.261796042617956E-2</v>
      </c>
      <c r="P240" s="20">
        <v>1.4821917808219178E-2</v>
      </c>
      <c r="Q240" s="18">
        <f t="shared" si="13"/>
        <v>1.4821917808219179E-4</v>
      </c>
      <c r="R240" s="18">
        <f t="shared" si="14"/>
        <v>4.2469741248097367E-2</v>
      </c>
      <c r="S240" s="20">
        <f>R240/_xlfn.STDEV.S($O$3:$O$242)</f>
        <v>1.473228721051888</v>
      </c>
      <c r="T240" s="1" t="b">
        <f t="shared" si="15"/>
        <v>0</v>
      </c>
    </row>
    <row r="241" spans="1:20" x14ac:dyDescent="0.3">
      <c r="A241" t="s">
        <v>14</v>
      </c>
      <c r="B241" s="1">
        <v>43735</v>
      </c>
      <c r="C241" s="1">
        <v>43769</v>
      </c>
      <c r="D241">
        <v>34.200000000000003</v>
      </c>
      <c r="E241">
        <v>34.5</v>
      </c>
      <c r="F241">
        <v>32.799999999999997</v>
      </c>
      <c r="G241">
        <v>33.200000000000003</v>
      </c>
      <c r="H241">
        <v>33.15</v>
      </c>
      <c r="I241">
        <v>33.200000000000003</v>
      </c>
      <c r="J241" s="13">
        <v>4163</v>
      </c>
      <c r="K241">
        <v>16741.03</v>
      </c>
      <c r="L241">
        <v>77160000</v>
      </c>
      <c r="M241">
        <v>828000</v>
      </c>
      <c r="N241">
        <v>33.049999999999997</v>
      </c>
      <c r="O241" s="16">
        <f t="shared" si="12"/>
        <v>-3.065693430656926E-2</v>
      </c>
      <c r="P241" s="20">
        <v>1.4821917808219178E-2</v>
      </c>
      <c r="Q241" s="18">
        <f t="shared" si="13"/>
        <v>1.4821917808219179E-4</v>
      </c>
      <c r="R241" s="18">
        <f t="shared" si="14"/>
        <v>-3.0805153484651453E-2</v>
      </c>
      <c r="S241" s="20">
        <f>R241/_xlfn.STDEV.S($O$3:$O$242)</f>
        <v>-1.068596971309151</v>
      </c>
      <c r="T241" s="1" t="b">
        <f t="shared" si="15"/>
        <v>0</v>
      </c>
    </row>
    <row r="242" spans="1:20" x14ac:dyDescent="0.3">
      <c r="A242" t="s">
        <v>14</v>
      </c>
      <c r="B242" s="1">
        <v>43738</v>
      </c>
      <c r="C242" s="1">
        <v>43769</v>
      </c>
      <c r="D242">
        <v>32.6</v>
      </c>
      <c r="E242">
        <v>33.799999999999997</v>
      </c>
      <c r="F242">
        <v>31.75</v>
      </c>
      <c r="G242">
        <v>33.549999999999997</v>
      </c>
      <c r="H242">
        <v>33.450000000000003</v>
      </c>
      <c r="I242">
        <v>33.549999999999997</v>
      </c>
      <c r="J242" s="13">
        <v>5129</v>
      </c>
      <c r="K242">
        <v>20002.54</v>
      </c>
      <c r="L242">
        <v>77172000</v>
      </c>
      <c r="M242">
        <v>12000</v>
      </c>
      <c r="N242">
        <v>33.450000000000003</v>
      </c>
      <c r="O242" s="16">
        <f t="shared" si="12"/>
        <v>1.0542168674698623E-2</v>
      </c>
      <c r="P242" s="20">
        <v>1.4630136986301369E-2</v>
      </c>
      <c r="Q242" s="18">
        <f t="shared" si="13"/>
        <v>1.4630136986301369E-4</v>
      </c>
      <c r="R242" s="18">
        <f t="shared" si="14"/>
        <v>1.0395867304835609E-2</v>
      </c>
      <c r="S242" s="20">
        <f>R242/_xlfn.STDEV.S($O$3:$O$242)</f>
        <v>0.36062122922432999</v>
      </c>
      <c r="T242" s="1" t="b">
        <f t="shared" si="15"/>
        <v>1</v>
      </c>
    </row>
    <row r="243" spans="1:20" x14ac:dyDescent="0.3">
      <c r="P243" s="20"/>
      <c r="T243" s="1"/>
    </row>
    <row r="244" spans="1:20" x14ac:dyDescent="0.3">
      <c r="P244" s="20"/>
      <c r="T244" s="1"/>
    </row>
    <row r="245" spans="1:20" x14ac:dyDescent="0.3">
      <c r="I245" s="6">
        <f>AVERAGE(I3:I242)</f>
        <v>50.43583333333337</v>
      </c>
      <c r="J245" s="13">
        <f>AVERAGE(J3:J242)</f>
        <v>4392.7041666666664</v>
      </c>
      <c r="K245" s="6"/>
      <c r="L245" s="13">
        <f>AVERAGE(L3:L242)</f>
        <v>75159350</v>
      </c>
      <c r="P245" s="20"/>
      <c r="T245" s="1"/>
    </row>
    <row r="246" spans="1:20" x14ac:dyDescent="0.3">
      <c r="M246" t="s">
        <v>19</v>
      </c>
      <c r="O246" s="16">
        <f>AVERAGE(O3:O242)</f>
        <v>-2.6051782119541011E-3</v>
      </c>
      <c r="P246" s="17"/>
      <c r="Q246" s="8"/>
      <c r="R246" s="16">
        <f>AVERAGE(R3:R242)</f>
        <v>-2.7767113169769315E-3</v>
      </c>
      <c r="T246" s="12">
        <f>COUNTIF(T3:T242,T3)</f>
        <v>180</v>
      </c>
    </row>
    <row r="247" spans="1:20" x14ac:dyDescent="0.3">
      <c r="M247" t="s">
        <v>20</v>
      </c>
      <c r="O247" s="16">
        <f>MAX(O3:O242)</f>
        <v>9.1191709844559557E-2</v>
      </c>
      <c r="P247" s="17"/>
      <c r="Q247" s="8"/>
      <c r="R247" s="16">
        <f>MAX(R3:R242)</f>
        <v>9.1015819433600653E-2</v>
      </c>
      <c r="T247" s="1"/>
    </row>
    <row r="248" spans="1:20" x14ac:dyDescent="0.3">
      <c r="M248" t="s">
        <v>21</v>
      </c>
      <c r="O248" s="16">
        <f>MIN(O3:O242)</f>
        <v>-8.333333333333337E-2</v>
      </c>
      <c r="P248" s="17"/>
      <c r="Q248" s="8"/>
      <c r="R248" s="16">
        <f>MIN(R3:R242)</f>
        <v>-8.3482648401826523E-2</v>
      </c>
      <c r="T248" s="1"/>
    </row>
    <row r="249" spans="1:20" x14ac:dyDescent="0.3">
      <c r="M249" t="s">
        <v>26</v>
      </c>
      <c r="O249" s="16">
        <f>_xlfn.STDEV.S(O3:O242)</f>
        <v>2.8827663105681169E-2</v>
      </c>
      <c r="P249" s="17"/>
      <c r="Q249" s="8"/>
      <c r="R249" s="16">
        <f t="shared" ref="R249" si="16">_xlfn.STDEV.S(R3:R242)</f>
        <v>2.8827493964350356E-2</v>
      </c>
      <c r="T249" s="1"/>
    </row>
  </sheetData>
  <pageMargins left="0.7" right="0.7" top="0.75" bottom="0.75" header="0.3" footer="0.3"/>
  <ignoredErrors>
    <ignoredError sqref="I245 L245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AF7F9-BA4E-4617-822B-B3D1D837E481}">
  <dimension ref="A1:T59"/>
  <sheetViews>
    <sheetView zoomScale="50" zoomScaleNormal="50" workbookViewId="0">
      <selection activeCell="U21" sqref="U21"/>
    </sheetView>
  </sheetViews>
  <sheetFormatPr defaultRowHeight="14.4" x14ac:dyDescent="0.3"/>
  <cols>
    <col min="13" max="13" width="13.33203125" customWidth="1"/>
    <col min="15" max="15" width="11.5546875" customWidth="1"/>
    <col min="16" max="16" width="10.6640625" customWidth="1"/>
    <col min="17" max="17" width="8.88671875" style="18"/>
    <col min="18" max="18" width="11.5546875" customWidth="1"/>
    <col min="19" max="19" width="8.88671875" style="20"/>
  </cols>
  <sheetData>
    <row r="1" spans="1:20" s="2" customFormat="1" x14ac:dyDescent="0.3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7" t="s">
        <v>31</v>
      </c>
      <c r="P1" s="2" t="s">
        <v>27</v>
      </c>
      <c r="Q1" s="21" t="s">
        <v>28</v>
      </c>
      <c r="R1" s="2" t="s">
        <v>29</v>
      </c>
      <c r="S1" s="19" t="s">
        <v>23</v>
      </c>
    </row>
    <row r="2" spans="1:20" x14ac:dyDescent="0.3">
      <c r="A2" t="s">
        <v>14</v>
      </c>
      <c r="B2" s="1">
        <v>43381</v>
      </c>
      <c r="C2" s="1">
        <v>43398</v>
      </c>
      <c r="D2">
        <v>65.55</v>
      </c>
      <c r="E2">
        <v>66.95</v>
      </c>
      <c r="F2">
        <v>62.7</v>
      </c>
      <c r="G2">
        <v>64.849999999999994</v>
      </c>
      <c r="H2">
        <v>65.3</v>
      </c>
      <c r="I2">
        <v>64.849999999999994</v>
      </c>
      <c r="J2">
        <v>5975</v>
      </c>
      <c r="K2">
        <v>46505.06</v>
      </c>
      <c r="L2">
        <v>70272000</v>
      </c>
      <c r="M2">
        <v>-960000</v>
      </c>
      <c r="N2">
        <v>64.5</v>
      </c>
      <c r="O2" s="8"/>
      <c r="P2" s="11">
        <f>(0.1325)</f>
        <v>0.13250000000000001</v>
      </c>
      <c r="Q2" s="16">
        <f>P2/100</f>
        <v>1.325E-3</v>
      </c>
      <c r="T2" s="1"/>
    </row>
    <row r="3" spans="1:20" x14ac:dyDescent="0.3">
      <c r="A3" t="s">
        <v>14</v>
      </c>
      <c r="B3" s="1">
        <v>43388</v>
      </c>
      <c r="C3" s="1">
        <v>43398</v>
      </c>
      <c r="D3">
        <v>66.7</v>
      </c>
      <c r="E3">
        <v>67.7</v>
      </c>
      <c r="F3">
        <v>65.599999999999994</v>
      </c>
      <c r="G3">
        <v>67.349999999999994</v>
      </c>
      <c r="H3">
        <v>67.7</v>
      </c>
      <c r="I3">
        <v>67.349999999999994</v>
      </c>
      <c r="J3">
        <v>3205</v>
      </c>
      <c r="K3">
        <v>25689.68</v>
      </c>
      <c r="L3">
        <v>70140000</v>
      </c>
      <c r="M3">
        <v>1404000</v>
      </c>
      <c r="N3">
        <v>67.05</v>
      </c>
      <c r="O3" s="16">
        <f>(I3-I2)/I2</f>
        <v>3.8550501156515038E-2</v>
      </c>
      <c r="P3" s="11">
        <v>0.13365384615384615</v>
      </c>
      <c r="Q3" s="16">
        <f t="shared" ref="Q3:Q53" si="0">P3/100</f>
        <v>1.3365384615384615E-3</v>
      </c>
      <c r="R3" s="18">
        <f>(O3-Q3)</f>
        <v>3.7213962694976579E-2</v>
      </c>
      <c r="S3" s="20">
        <f>R3/(_xlfn.STDEV.S($R$3:$R$53))</f>
        <v>0.65769450785285977</v>
      </c>
      <c r="T3" s="1"/>
    </row>
    <row r="4" spans="1:20" x14ac:dyDescent="0.3">
      <c r="A4" t="s">
        <v>14</v>
      </c>
      <c r="B4" s="1">
        <v>43395</v>
      </c>
      <c r="C4" s="1">
        <v>43398</v>
      </c>
      <c r="D4">
        <v>66.349999999999994</v>
      </c>
      <c r="E4">
        <v>66.349999999999994</v>
      </c>
      <c r="F4">
        <v>63.9</v>
      </c>
      <c r="G4">
        <v>64.3</v>
      </c>
      <c r="H4">
        <v>64.55</v>
      </c>
      <c r="I4">
        <v>64.3</v>
      </c>
      <c r="J4">
        <v>3622</v>
      </c>
      <c r="K4">
        <v>28122.79</v>
      </c>
      <c r="L4">
        <v>68364000</v>
      </c>
      <c r="M4">
        <v>-1392000</v>
      </c>
      <c r="N4">
        <v>64.349999999999994</v>
      </c>
      <c r="O4" s="16">
        <f t="shared" ref="O4:O53" si="1">(I4-I3)/I3</f>
        <v>-4.528582034149959E-2</v>
      </c>
      <c r="P4" s="11">
        <v>0.13365384615384615</v>
      </c>
      <c r="Q4" s="16">
        <f t="shared" si="0"/>
        <v>1.3365384615384615E-3</v>
      </c>
      <c r="R4" s="18">
        <f t="shared" ref="R4:R53" si="2">(O4-Q4)</f>
        <v>-4.6622358803038048E-2</v>
      </c>
      <c r="S4" s="20">
        <f t="shared" ref="S4:S53" si="3">R4/(_xlfn.STDEV.S($R$3:$R$53))</f>
        <v>-0.82397216279369012</v>
      </c>
      <c r="T4" s="1"/>
    </row>
    <row r="5" spans="1:20" x14ac:dyDescent="0.3">
      <c r="A5" t="s">
        <v>14</v>
      </c>
      <c r="B5" s="1">
        <v>43402</v>
      </c>
      <c r="C5" s="1">
        <v>43433</v>
      </c>
      <c r="D5">
        <v>63.8</v>
      </c>
      <c r="E5">
        <v>65.95</v>
      </c>
      <c r="F5">
        <v>63.3</v>
      </c>
      <c r="G5">
        <v>65.349999999999994</v>
      </c>
      <c r="H5">
        <v>65.349999999999994</v>
      </c>
      <c r="I5">
        <v>65.349999999999994</v>
      </c>
      <c r="J5">
        <v>2825</v>
      </c>
      <c r="K5">
        <v>21965.11</v>
      </c>
      <c r="L5">
        <v>66696000</v>
      </c>
      <c r="M5">
        <v>420000</v>
      </c>
      <c r="N5">
        <v>64.95</v>
      </c>
      <c r="O5" s="16">
        <f t="shared" si="1"/>
        <v>1.632970451010882E-2</v>
      </c>
      <c r="P5" s="11">
        <v>0.13384615384615384</v>
      </c>
      <c r="Q5" s="16">
        <f t="shared" si="0"/>
        <v>1.3384615384615384E-3</v>
      </c>
      <c r="R5" s="18">
        <f t="shared" si="2"/>
        <v>1.4991242971647282E-2</v>
      </c>
      <c r="S5" s="20">
        <f t="shared" si="3"/>
        <v>0.26494512957823574</v>
      </c>
      <c r="T5" s="1"/>
    </row>
    <row r="6" spans="1:20" x14ac:dyDescent="0.3">
      <c r="A6" t="s">
        <v>14</v>
      </c>
      <c r="B6" s="1">
        <v>43409</v>
      </c>
      <c r="C6" s="1">
        <v>43433</v>
      </c>
      <c r="D6">
        <v>69.05</v>
      </c>
      <c r="E6">
        <v>70</v>
      </c>
      <c r="F6">
        <v>65.599999999999994</v>
      </c>
      <c r="G6">
        <v>66.650000000000006</v>
      </c>
      <c r="H6">
        <v>66.599999999999994</v>
      </c>
      <c r="I6">
        <v>66.650000000000006</v>
      </c>
      <c r="J6">
        <v>5712</v>
      </c>
      <c r="K6">
        <v>46139.81</v>
      </c>
      <c r="L6">
        <v>70464000</v>
      </c>
      <c r="M6">
        <v>588000</v>
      </c>
      <c r="N6">
        <v>66.5</v>
      </c>
      <c r="O6" s="16">
        <f t="shared" si="1"/>
        <v>1.9892884468248072E-2</v>
      </c>
      <c r="P6" s="11">
        <v>0.13365384615384615</v>
      </c>
      <c r="Q6" s="16">
        <f t="shared" si="0"/>
        <v>1.3365384615384615E-3</v>
      </c>
      <c r="R6" s="18">
        <f t="shared" si="2"/>
        <v>1.855634600670961E-2</v>
      </c>
      <c r="S6" s="20">
        <f t="shared" si="3"/>
        <v>0.32795235902350434</v>
      </c>
      <c r="T6" s="1"/>
    </row>
    <row r="7" spans="1:20" x14ac:dyDescent="0.3">
      <c r="A7" t="s">
        <v>14</v>
      </c>
      <c r="B7" s="1">
        <v>43416</v>
      </c>
      <c r="C7" s="1">
        <v>43433</v>
      </c>
      <c r="D7">
        <v>66.3</v>
      </c>
      <c r="E7">
        <v>67.05</v>
      </c>
      <c r="F7">
        <v>65.400000000000006</v>
      </c>
      <c r="G7">
        <v>65.650000000000006</v>
      </c>
      <c r="H7">
        <v>65.599999999999994</v>
      </c>
      <c r="I7">
        <v>65.650000000000006</v>
      </c>
      <c r="J7">
        <v>2834</v>
      </c>
      <c r="K7">
        <v>22514.77</v>
      </c>
      <c r="L7">
        <v>69588000</v>
      </c>
      <c r="M7">
        <v>-924000</v>
      </c>
      <c r="N7">
        <v>65.7</v>
      </c>
      <c r="O7" s="16">
        <f t="shared" si="1"/>
        <v>-1.5003750937734431E-2</v>
      </c>
      <c r="P7" s="11">
        <v>0.13115384615384615</v>
      </c>
      <c r="Q7" s="16">
        <f t="shared" si="0"/>
        <v>1.3115384615384614E-3</v>
      </c>
      <c r="R7" s="18">
        <f t="shared" si="2"/>
        <v>-1.6315289399272893E-2</v>
      </c>
      <c r="S7" s="20">
        <f t="shared" si="3"/>
        <v>-0.28834543420930137</v>
      </c>
      <c r="T7" s="1"/>
    </row>
    <row r="8" spans="1:20" x14ac:dyDescent="0.3">
      <c r="A8" t="s">
        <v>14</v>
      </c>
      <c r="B8" s="1">
        <v>43423</v>
      </c>
      <c r="C8" s="1">
        <v>43433</v>
      </c>
      <c r="D8">
        <v>64.2</v>
      </c>
      <c r="E8">
        <v>65</v>
      </c>
      <c r="F8">
        <v>63.95</v>
      </c>
      <c r="G8">
        <v>64.45</v>
      </c>
      <c r="H8">
        <v>64.599999999999994</v>
      </c>
      <c r="I8">
        <v>64.45</v>
      </c>
      <c r="J8">
        <v>1909</v>
      </c>
      <c r="K8">
        <v>14764.15</v>
      </c>
      <c r="L8">
        <v>72144000</v>
      </c>
      <c r="M8">
        <v>-552000</v>
      </c>
      <c r="N8">
        <v>64.3</v>
      </c>
      <c r="O8" s="16">
        <f t="shared" si="1"/>
        <v>-1.8278750952018322E-2</v>
      </c>
      <c r="P8" s="11">
        <v>0.13038461538461538</v>
      </c>
      <c r="Q8" s="16">
        <f t="shared" si="0"/>
        <v>1.3038461538461537E-3</v>
      </c>
      <c r="R8" s="18">
        <f t="shared" si="2"/>
        <v>-1.9582597105864477E-2</v>
      </c>
      <c r="S8" s="20">
        <f t="shared" si="3"/>
        <v>-0.34608962962605772</v>
      </c>
      <c r="T8" s="1"/>
    </row>
    <row r="9" spans="1:20" x14ac:dyDescent="0.3">
      <c r="A9" t="s">
        <v>14</v>
      </c>
      <c r="B9" s="1">
        <v>43430</v>
      </c>
      <c r="C9" s="1">
        <v>43433</v>
      </c>
      <c r="D9">
        <v>60.45</v>
      </c>
      <c r="E9">
        <v>60.65</v>
      </c>
      <c r="F9">
        <v>57.15</v>
      </c>
      <c r="G9">
        <v>58.2</v>
      </c>
      <c r="H9">
        <v>58.15</v>
      </c>
      <c r="I9">
        <v>58.2</v>
      </c>
      <c r="J9">
        <v>5575</v>
      </c>
      <c r="K9">
        <v>39218.230000000003</v>
      </c>
      <c r="L9">
        <v>65064000</v>
      </c>
      <c r="M9">
        <v>-8016000</v>
      </c>
      <c r="N9">
        <v>58.05</v>
      </c>
      <c r="O9" s="16">
        <f t="shared" si="1"/>
        <v>-9.6974398758727695E-2</v>
      </c>
      <c r="P9" s="11">
        <v>0.12980769230769232</v>
      </c>
      <c r="Q9" s="16">
        <f t="shared" si="0"/>
        <v>1.2980769230769233E-3</v>
      </c>
      <c r="R9" s="18">
        <f t="shared" si="2"/>
        <v>-9.8272475681804625E-2</v>
      </c>
      <c r="S9" s="20">
        <f t="shared" si="3"/>
        <v>-1.7368015349182715</v>
      </c>
      <c r="T9" s="1"/>
    </row>
    <row r="10" spans="1:20" x14ac:dyDescent="0.3">
      <c r="A10" t="s">
        <v>14</v>
      </c>
      <c r="B10" s="1">
        <v>43437</v>
      </c>
      <c r="C10" s="1">
        <v>43461</v>
      </c>
      <c r="D10">
        <v>56.5</v>
      </c>
      <c r="E10">
        <v>57.5</v>
      </c>
      <c r="F10">
        <v>56.05</v>
      </c>
      <c r="G10">
        <v>56.8</v>
      </c>
      <c r="H10">
        <v>56.85</v>
      </c>
      <c r="I10">
        <v>56.8</v>
      </c>
      <c r="J10">
        <v>3435</v>
      </c>
      <c r="K10">
        <v>23421.82</v>
      </c>
      <c r="L10">
        <v>76284000</v>
      </c>
      <c r="M10">
        <v>-1188000</v>
      </c>
      <c r="N10">
        <v>56.7</v>
      </c>
      <c r="O10" s="16">
        <f t="shared" si="1"/>
        <v>-2.4054982817869511E-2</v>
      </c>
      <c r="P10" s="11">
        <v>0.12865384615384617</v>
      </c>
      <c r="Q10" s="16">
        <f t="shared" si="0"/>
        <v>1.2865384615384618E-3</v>
      </c>
      <c r="R10" s="18">
        <f t="shared" si="2"/>
        <v>-2.5341521279407971E-2</v>
      </c>
      <c r="S10" s="20">
        <f t="shared" si="3"/>
        <v>-0.44786897602691561</v>
      </c>
      <c r="T10" s="1"/>
    </row>
    <row r="11" spans="1:20" x14ac:dyDescent="0.3">
      <c r="A11" t="s">
        <v>14</v>
      </c>
      <c r="B11" s="1">
        <v>43444</v>
      </c>
      <c r="C11" s="1">
        <v>43461</v>
      </c>
      <c r="D11">
        <v>50.4</v>
      </c>
      <c r="E11">
        <v>50.9</v>
      </c>
      <c r="F11">
        <v>48.2</v>
      </c>
      <c r="G11">
        <v>50.2</v>
      </c>
      <c r="H11">
        <v>50.25</v>
      </c>
      <c r="I11">
        <v>50.2</v>
      </c>
      <c r="J11">
        <v>3132</v>
      </c>
      <c r="K11">
        <v>18894.91</v>
      </c>
      <c r="L11">
        <v>79980000</v>
      </c>
      <c r="M11">
        <v>-576000</v>
      </c>
      <c r="N11">
        <v>50.05</v>
      </c>
      <c r="O11" s="16">
        <f t="shared" si="1"/>
        <v>-0.11619718309859145</v>
      </c>
      <c r="P11" s="11">
        <v>0.12846153846153846</v>
      </c>
      <c r="Q11" s="16">
        <f t="shared" si="0"/>
        <v>1.2846153846153847E-3</v>
      </c>
      <c r="R11" s="18">
        <f t="shared" si="2"/>
        <v>-0.11748179848320683</v>
      </c>
      <c r="S11" s="20">
        <f t="shared" si="3"/>
        <v>-2.0762941659398089</v>
      </c>
      <c r="T11" s="1"/>
    </row>
    <row r="12" spans="1:20" x14ac:dyDescent="0.3">
      <c r="A12" t="s">
        <v>14</v>
      </c>
      <c r="B12" s="1">
        <v>43451</v>
      </c>
      <c r="C12" s="1">
        <v>43461</v>
      </c>
      <c r="D12">
        <v>51.95</v>
      </c>
      <c r="E12">
        <v>53.35</v>
      </c>
      <c r="F12">
        <v>51.8</v>
      </c>
      <c r="G12">
        <v>52.6</v>
      </c>
      <c r="H12">
        <v>52.6</v>
      </c>
      <c r="I12">
        <v>52.6</v>
      </c>
      <c r="J12">
        <v>4150</v>
      </c>
      <c r="K12">
        <v>26208.38</v>
      </c>
      <c r="L12">
        <v>82332000</v>
      </c>
      <c r="M12">
        <v>1824000</v>
      </c>
      <c r="N12">
        <v>52.4</v>
      </c>
      <c r="O12" s="16">
        <f t="shared" si="1"/>
        <v>4.7808764940239015E-2</v>
      </c>
      <c r="P12" s="11">
        <v>0.1275</v>
      </c>
      <c r="Q12" s="16">
        <f t="shared" si="0"/>
        <v>1.2750000000000001E-3</v>
      </c>
      <c r="R12" s="18">
        <f t="shared" si="2"/>
        <v>4.6533764940239017E-2</v>
      </c>
      <c r="S12" s="20">
        <f t="shared" si="3"/>
        <v>0.82240641454296004</v>
      </c>
      <c r="T12" s="1"/>
    </row>
    <row r="13" spans="1:20" x14ac:dyDescent="0.3">
      <c r="A13" t="s">
        <v>14</v>
      </c>
      <c r="B13" s="1">
        <v>43458</v>
      </c>
      <c r="C13" s="1">
        <v>43461</v>
      </c>
      <c r="D13">
        <v>53</v>
      </c>
      <c r="E13">
        <v>53.3</v>
      </c>
      <c r="F13">
        <v>51.45</v>
      </c>
      <c r="G13">
        <v>51.95</v>
      </c>
      <c r="H13">
        <v>52.15</v>
      </c>
      <c r="I13">
        <v>51.95</v>
      </c>
      <c r="J13">
        <v>4595</v>
      </c>
      <c r="K13">
        <v>28849.72</v>
      </c>
      <c r="L13">
        <v>59412000</v>
      </c>
      <c r="M13">
        <v>-13116000</v>
      </c>
      <c r="N13">
        <v>51.95</v>
      </c>
      <c r="O13" s="16">
        <f t="shared" si="1"/>
        <v>-1.2357414448669174E-2</v>
      </c>
      <c r="P13" s="11">
        <v>0.12826923076923077</v>
      </c>
      <c r="Q13" s="16">
        <f t="shared" si="0"/>
        <v>1.2826923076923078E-3</v>
      </c>
      <c r="R13" s="18">
        <f t="shared" si="2"/>
        <v>-1.3640106756361481E-2</v>
      </c>
      <c r="S13" s="20">
        <f t="shared" si="3"/>
        <v>-0.24106605828883168</v>
      </c>
      <c r="T13" s="1"/>
    </row>
    <row r="14" spans="1:20" x14ac:dyDescent="0.3">
      <c r="A14" t="s">
        <v>14</v>
      </c>
      <c r="B14" s="1">
        <v>43465</v>
      </c>
      <c r="C14" s="1">
        <v>43496</v>
      </c>
      <c r="D14">
        <v>55.15</v>
      </c>
      <c r="E14">
        <v>56.6</v>
      </c>
      <c r="F14">
        <v>54.95</v>
      </c>
      <c r="G14">
        <v>56.1</v>
      </c>
      <c r="H14">
        <v>56.2</v>
      </c>
      <c r="I14">
        <v>56.1</v>
      </c>
      <c r="J14">
        <v>4481</v>
      </c>
      <c r="K14">
        <v>30126.37</v>
      </c>
      <c r="L14">
        <v>80556000</v>
      </c>
      <c r="M14">
        <v>660000</v>
      </c>
      <c r="N14">
        <v>56.35</v>
      </c>
      <c r="O14" s="16">
        <f t="shared" si="1"/>
        <v>7.9884504331087555E-2</v>
      </c>
      <c r="P14" s="11">
        <v>0.12711538461538463</v>
      </c>
      <c r="Q14" s="16">
        <f t="shared" si="0"/>
        <v>1.2711538461538463E-3</v>
      </c>
      <c r="R14" s="18">
        <f t="shared" si="2"/>
        <v>7.8613350484933703E-2</v>
      </c>
      <c r="S14" s="20">
        <f t="shared" si="3"/>
        <v>1.389359399364158</v>
      </c>
      <c r="T14" s="1"/>
    </row>
    <row r="15" spans="1:20" x14ac:dyDescent="0.3">
      <c r="A15" t="s">
        <v>14</v>
      </c>
      <c r="B15" s="1">
        <v>43472</v>
      </c>
      <c r="C15" s="1">
        <v>43496</v>
      </c>
      <c r="D15">
        <v>54.2</v>
      </c>
      <c r="E15">
        <v>54.45</v>
      </c>
      <c r="F15">
        <v>53.1</v>
      </c>
      <c r="G15">
        <v>53.5</v>
      </c>
      <c r="H15">
        <v>53.6</v>
      </c>
      <c r="I15">
        <v>53.5</v>
      </c>
      <c r="J15">
        <v>2071</v>
      </c>
      <c r="K15">
        <v>13378.51</v>
      </c>
      <c r="L15">
        <v>75540000</v>
      </c>
      <c r="M15">
        <v>-1440000</v>
      </c>
      <c r="N15">
        <v>53.4</v>
      </c>
      <c r="O15" s="16">
        <f t="shared" si="1"/>
        <v>-4.6345811051693428E-2</v>
      </c>
      <c r="P15" s="11">
        <v>0.1275</v>
      </c>
      <c r="Q15" s="16">
        <f t="shared" si="0"/>
        <v>1.2750000000000001E-3</v>
      </c>
      <c r="R15" s="18">
        <f t="shared" si="2"/>
        <v>-4.7620811051693426E-2</v>
      </c>
      <c r="S15" s="20">
        <f t="shared" si="3"/>
        <v>-0.84161813523893636</v>
      </c>
      <c r="T15" s="1"/>
    </row>
    <row r="16" spans="1:20" x14ac:dyDescent="0.3">
      <c r="A16" t="s">
        <v>14</v>
      </c>
      <c r="B16" s="1">
        <v>43479</v>
      </c>
      <c r="C16" s="1">
        <v>43496</v>
      </c>
      <c r="D16">
        <v>51.85</v>
      </c>
      <c r="E16">
        <v>52.25</v>
      </c>
      <c r="F16">
        <v>50.3</v>
      </c>
      <c r="G16">
        <v>50.55</v>
      </c>
      <c r="H16">
        <v>50.5</v>
      </c>
      <c r="I16">
        <v>50.55</v>
      </c>
      <c r="J16">
        <v>3223</v>
      </c>
      <c r="K16">
        <v>19698.5</v>
      </c>
      <c r="L16">
        <v>82032000</v>
      </c>
      <c r="M16">
        <v>3720000</v>
      </c>
      <c r="N16">
        <v>50.55</v>
      </c>
      <c r="O16" s="16">
        <f t="shared" si="1"/>
        <v>-5.5140186915887901E-2</v>
      </c>
      <c r="P16" s="11">
        <v>0.12692307692307692</v>
      </c>
      <c r="Q16" s="16">
        <f t="shared" si="0"/>
        <v>1.2692307692307692E-3</v>
      </c>
      <c r="R16" s="18">
        <f t="shared" si="2"/>
        <v>-5.6409417685118673E-2</v>
      </c>
      <c r="S16" s="20">
        <f t="shared" si="3"/>
        <v>-0.99694204852009993</v>
      </c>
      <c r="T16" s="1"/>
    </row>
    <row r="17" spans="1:20" x14ac:dyDescent="0.3">
      <c r="A17" t="s">
        <v>14</v>
      </c>
      <c r="B17" s="1">
        <v>43486</v>
      </c>
      <c r="C17" s="1">
        <v>43496</v>
      </c>
      <c r="D17">
        <v>50.05</v>
      </c>
      <c r="E17">
        <v>50.4</v>
      </c>
      <c r="F17">
        <v>49.15</v>
      </c>
      <c r="G17">
        <v>49.35</v>
      </c>
      <c r="H17">
        <v>49.2</v>
      </c>
      <c r="I17">
        <v>49.35</v>
      </c>
      <c r="J17">
        <v>1898</v>
      </c>
      <c r="K17">
        <v>11320.66</v>
      </c>
      <c r="L17">
        <v>87768000</v>
      </c>
      <c r="M17">
        <v>960000</v>
      </c>
      <c r="N17">
        <v>49.35</v>
      </c>
      <c r="O17" s="16">
        <f t="shared" si="1"/>
        <v>-2.3738872403560748E-2</v>
      </c>
      <c r="P17" s="11">
        <v>0.12653846153846154</v>
      </c>
      <c r="Q17" s="16">
        <f t="shared" si="0"/>
        <v>1.2653846153846155E-3</v>
      </c>
      <c r="R17" s="18">
        <f t="shared" si="2"/>
        <v>-2.5004257018945365E-2</v>
      </c>
      <c r="S17" s="20">
        <f t="shared" si="3"/>
        <v>-0.44190839468223514</v>
      </c>
      <c r="T17" s="1"/>
    </row>
    <row r="18" spans="1:20" x14ac:dyDescent="0.3">
      <c r="A18" t="s">
        <v>14</v>
      </c>
      <c r="B18" s="1">
        <v>43493</v>
      </c>
      <c r="C18" s="1">
        <v>43496</v>
      </c>
      <c r="D18">
        <v>47</v>
      </c>
      <c r="E18">
        <v>47.1</v>
      </c>
      <c r="F18">
        <v>45.6</v>
      </c>
      <c r="G18">
        <v>46.25</v>
      </c>
      <c r="H18">
        <v>46.45</v>
      </c>
      <c r="I18">
        <v>46.25</v>
      </c>
      <c r="J18">
        <v>3918</v>
      </c>
      <c r="K18">
        <v>21763.02</v>
      </c>
      <c r="L18">
        <v>70524000</v>
      </c>
      <c r="M18">
        <v>-9720000</v>
      </c>
      <c r="N18">
        <v>46.15</v>
      </c>
      <c r="O18" s="16">
        <f t="shared" si="1"/>
        <v>-6.2816616008105397E-2</v>
      </c>
      <c r="P18" s="11">
        <v>0.12596153846153846</v>
      </c>
      <c r="Q18" s="16">
        <f t="shared" si="0"/>
        <v>1.2596153846153846E-3</v>
      </c>
      <c r="R18" s="18">
        <f t="shared" si="2"/>
        <v>-6.4076231392720784E-2</v>
      </c>
      <c r="S18" s="20">
        <f t="shared" si="3"/>
        <v>-1.1324401493149823</v>
      </c>
      <c r="T18" s="1"/>
    </row>
    <row r="19" spans="1:20" x14ac:dyDescent="0.3">
      <c r="A19" t="s">
        <v>14</v>
      </c>
      <c r="B19" s="1">
        <v>43500</v>
      </c>
      <c r="C19" s="1">
        <v>43524</v>
      </c>
      <c r="D19">
        <v>46.3</v>
      </c>
      <c r="E19">
        <v>46.3</v>
      </c>
      <c r="F19">
        <v>44.5</v>
      </c>
      <c r="G19">
        <v>45.85</v>
      </c>
      <c r="H19">
        <v>45.55</v>
      </c>
      <c r="I19">
        <v>45.85</v>
      </c>
      <c r="J19">
        <v>3261</v>
      </c>
      <c r="K19">
        <v>17735.11</v>
      </c>
      <c r="L19">
        <v>83340000</v>
      </c>
      <c r="M19">
        <v>876000</v>
      </c>
      <c r="N19">
        <v>45.75</v>
      </c>
      <c r="O19" s="16">
        <f t="shared" si="1"/>
        <v>-8.6486486486486176E-3</v>
      </c>
      <c r="P19" s="11">
        <v>0.12269230769230768</v>
      </c>
      <c r="Q19" s="16">
        <f t="shared" si="0"/>
        <v>1.2269230769230768E-3</v>
      </c>
      <c r="R19" s="18">
        <f t="shared" si="2"/>
        <v>-9.8755717255716944E-3</v>
      </c>
      <c r="S19" s="20">
        <f t="shared" si="3"/>
        <v>-0.17453420209646878</v>
      </c>
      <c r="T19" s="1"/>
    </row>
    <row r="20" spans="1:20" x14ac:dyDescent="0.3">
      <c r="A20" t="s">
        <v>14</v>
      </c>
      <c r="B20" s="1">
        <v>43507</v>
      </c>
      <c r="C20" s="1">
        <v>43524</v>
      </c>
      <c r="D20">
        <v>44.55</v>
      </c>
      <c r="E20">
        <v>45.5</v>
      </c>
      <c r="F20">
        <v>44.05</v>
      </c>
      <c r="G20">
        <v>45</v>
      </c>
      <c r="H20">
        <v>45.1</v>
      </c>
      <c r="I20">
        <v>45</v>
      </c>
      <c r="J20">
        <v>3938</v>
      </c>
      <c r="K20">
        <v>21194.63</v>
      </c>
      <c r="L20">
        <v>86040000</v>
      </c>
      <c r="M20">
        <v>1272000</v>
      </c>
      <c r="N20">
        <v>44.8</v>
      </c>
      <c r="O20" s="16">
        <f t="shared" si="1"/>
        <v>-1.8538713195201777E-2</v>
      </c>
      <c r="P20" s="11">
        <v>0.1225</v>
      </c>
      <c r="Q20" s="16">
        <f t="shared" si="0"/>
        <v>1.225E-3</v>
      </c>
      <c r="R20" s="18">
        <f t="shared" si="2"/>
        <v>-1.9763713195201777E-2</v>
      </c>
      <c r="S20" s="20">
        <f t="shared" si="3"/>
        <v>-0.34929055338194165</v>
      </c>
      <c r="T20" s="1"/>
    </row>
    <row r="21" spans="1:20" x14ac:dyDescent="0.3">
      <c r="A21" t="s">
        <v>14</v>
      </c>
      <c r="B21" s="1">
        <v>43514</v>
      </c>
      <c r="C21" s="1">
        <v>43524</v>
      </c>
      <c r="D21">
        <v>45.3</v>
      </c>
      <c r="E21">
        <v>46.4</v>
      </c>
      <c r="F21">
        <v>44.4</v>
      </c>
      <c r="G21">
        <v>44.6</v>
      </c>
      <c r="H21">
        <v>44.5</v>
      </c>
      <c r="I21">
        <v>44.6</v>
      </c>
      <c r="J21">
        <v>3507</v>
      </c>
      <c r="K21">
        <v>19060.41</v>
      </c>
      <c r="L21">
        <v>84948000</v>
      </c>
      <c r="M21">
        <v>1800000</v>
      </c>
      <c r="N21">
        <v>44.45</v>
      </c>
      <c r="O21" s="16">
        <f t="shared" si="1"/>
        <v>-8.8888888888888577E-3</v>
      </c>
      <c r="P21" s="11">
        <v>0.12365384615384614</v>
      </c>
      <c r="Q21" s="16">
        <f t="shared" si="0"/>
        <v>1.2365384615384614E-3</v>
      </c>
      <c r="R21" s="18">
        <f t="shared" si="2"/>
        <v>-1.0125427350427318E-2</v>
      </c>
      <c r="S21" s="20">
        <f t="shared" si="3"/>
        <v>-0.17894998209739491</v>
      </c>
      <c r="T21" s="1"/>
    </row>
    <row r="22" spans="1:20" x14ac:dyDescent="0.3">
      <c r="A22" t="s">
        <v>14</v>
      </c>
      <c r="B22" s="1">
        <v>43521</v>
      </c>
      <c r="C22" s="1">
        <v>43524</v>
      </c>
      <c r="D22">
        <v>50.7</v>
      </c>
      <c r="E22">
        <v>51.15</v>
      </c>
      <c r="F22">
        <v>48.35</v>
      </c>
      <c r="G22">
        <v>48.8</v>
      </c>
      <c r="H22">
        <v>48.8</v>
      </c>
      <c r="I22">
        <v>48.8</v>
      </c>
      <c r="J22">
        <v>5631</v>
      </c>
      <c r="K22">
        <v>33321.370000000003</v>
      </c>
      <c r="L22">
        <v>76260000</v>
      </c>
      <c r="M22">
        <v>-4128000</v>
      </c>
      <c r="N22">
        <v>48.6</v>
      </c>
      <c r="O22" s="16">
        <f t="shared" si="1"/>
        <v>9.4170403587443843E-2</v>
      </c>
      <c r="P22" s="11">
        <v>0.12346153846153846</v>
      </c>
      <c r="Q22" s="16">
        <f t="shared" si="0"/>
        <v>1.2346153846153846E-3</v>
      </c>
      <c r="R22" s="18">
        <f t="shared" si="2"/>
        <v>9.2935788202828454E-2</v>
      </c>
      <c r="S22" s="20">
        <f t="shared" si="3"/>
        <v>1.6424845154216206</v>
      </c>
      <c r="T22" s="1"/>
    </row>
    <row r="23" spans="1:20" x14ac:dyDescent="0.3">
      <c r="A23" t="s">
        <v>14</v>
      </c>
      <c r="B23" s="1">
        <v>43529</v>
      </c>
      <c r="C23" s="1">
        <v>43552</v>
      </c>
      <c r="D23">
        <v>52.75</v>
      </c>
      <c r="E23">
        <v>55.45</v>
      </c>
      <c r="F23">
        <v>52.65</v>
      </c>
      <c r="G23">
        <v>55.2</v>
      </c>
      <c r="H23">
        <v>55.1</v>
      </c>
      <c r="I23">
        <v>55.2</v>
      </c>
      <c r="J23">
        <v>5644</v>
      </c>
      <c r="K23">
        <v>36999.49</v>
      </c>
      <c r="L23">
        <v>76692000</v>
      </c>
      <c r="M23">
        <v>-1632000</v>
      </c>
      <c r="N23">
        <v>55.05</v>
      </c>
      <c r="O23" s="16">
        <f t="shared" si="1"/>
        <v>0.13114754098360668</v>
      </c>
      <c r="P23" s="11">
        <v>0.12326923076923077</v>
      </c>
      <c r="Q23" s="16">
        <f t="shared" si="0"/>
        <v>1.2326923076923077E-3</v>
      </c>
      <c r="R23" s="18">
        <f t="shared" si="2"/>
        <v>0.12991484867591438</v>
      </c>
      <c r="S23" s="20">
        <f t="shared" si="3"/>
        <v>2.2960275196443449</v>
      </c>
      <c r="T23" s="1"/>
    </row>
    <row r="24" spans="1:20" x14ac:dyDescent="0.3">
      <c r="A24" t="s">
        <v>14</v>
      </c>
      <c r="B24" s="1">
        <v>43535</v>
      </c>
      <c r="C24" s="1">
        <v>43552</v>
      </c>
      <c r="D24">
        <v>54.55</v>
      </c>
      <c r="E24">
        <v>55.7</v>
      </c>
      <c r="F24">
        <v>53.95</v>
      </c>
      <c r="G24">
        <v>55.4</v>
      </c>
      <c r="H24">
        <v>55.55</v>
      </c>
      <c r="I24">
        <v>55.4</v>
      </c>
      <c r="J24">
        <v>3138</v>
      </c>
      <c r="K24">
        <v>20702.34</v>
      </c>
      <c r="L24">
        <v>72300000</v>
      </c>
      <c r="M24">
        <v>252000</v>
      </c>
      <c r="N24">
        <v>55.05</v>
      </c>
      <c r="O24" s="16">
        <f t="shared" si="1"/>
        <v>3.6231884057970239E-3</v>
      </c>
      <c r="P24" s="11">
        <v>0.12153846153846154</v>
      </c>
      <c r="Q24" s="16">
        <f t="shared" si="0"/>
        <v>1.2153846153846154E-3</v>
      </c>
      <c r="R24" s="18">
        <f t="shared" si="2"/>
        <v>2.4078037904124083E-3</v>
      </c>
      <c r="S24" s="20">
        <f t="shared" si="3"/>
        <v>4.2553902198523598E-2</v>
      </c>
      <c r="T24" s="1"/>
    </row>
    <row r="25" spans="1:20" x14ac:dyDescent="0.3">
      <c r="A25" t="s">
        <v>14</v>
      </c>
      <c r="B25" s="1">
        <v>43542</v>
      </c>
      <c r="C25" s="1">
        <v>43552</v>
      </c>
      <c r="D25">
        <v>52.3</v>
      </c>
      <c r="E25">
        <v>54.6</v>
      </c>
      <c r="F25">
        <v>51.35</v>
      </c>
      <c r="G25">
        <v>53.9</v>
      </c>
      <c r="H25">
        <v>54.3</v>
      </c>
      <c r="I25">
        <v>53.9</v>
      </c>
      <c r="J25">
        <v>6015</v>
      </c>
      <c r="K25">
        <v>38124.69</v>
      </c>
      <c r="L25">
        <v>87024000</v>
      </c>
      <c r="M25">
        <v>4668000</v>
      </c>
      <c r="N25">
        <v>53.5</v>
      </c>
      <c r="O25" s="16">
        <f t="shared" si="1"/>
        <v>-2.7075812274368231E-2</v>
      </c>
      <c r="P25" s="11">
        <v>0.12076923076923077</v>
      </c>
      <c r="Q25" s="16">
        <f t="shared" si="0"/>
        <v>1.2076923076923076E-3</v>
      </c>
      <c r="R25" s="18">
        <f t="shared" si="2"/>
        <v>-2.828350458206054E-2</v>
      </c>
      <c r="S25" s="20">
        <f t="shared" si="3"/>
        <v>-0.49986360708002309</v>
      </c>
      <c r="T25" s="1"/>
    </row>
    <row r="26" spans="1:20" x14ac:dyDescent="0.3">
      <c r="A26" t="s">
        <v>14</v>
      </c>
      <c r="B26" s="1">
        <v>43549</v>
      </c>
      <c r="C26" s="1">
        <v>43552</v>
      </c>
      <c r="D26">
        <v>51.55</v>
      </c>
      <c r="E26">
        <v>51.75</v>
      </c>
      <c r="F26">
        <v>49.8</v>
      </c>
      <c r="G26">
        <v>50.1</v>
      </c>
      <c r="H26">
        <v>50.2</v>
      </c>
      <c r="I26">
        <v>50.1</v>
      </c>
      <c r="J26">
        <v>4819</v>
      </c>
      <c r="K26">
        <v>29095.46</v>
      </c>
      <c r="L26">
        <v>95028000</v>
      </c>
      <c r="M26">
        <v>-600000</v>
      </c>
      <c r="N26">
        <v>49.95</v>
      </c>
      <c r="O26" s="16">
        <f t="shared" si="1"/>
        <v>-7.0500927643784739E-2</v>
      </c>
      <c r="P26" s="11">
        <v>0.11769230769230769</v>
      </c>
      <c r="Q26" s="16">
        <f t="shared" si="0"/>
        <v>1.1769230769230769E-3</v>
      </c>
      <c r="R26" s="18">
        <f t="shared" si="2"/>
        <v>-7.1677850720707814E-2</v>
      </c>
      <c r="S26" s="20">
        <f t="shared" si="3"/>
        <v>-1.2667860485620972</v>
      </c>
      <c r="T26" s="1"/>
    </row>
    <row r="27" spans="1:20" x14ac:dyDescent="0.3">
      <c r="A27" t="s">
        <v>14</v>
      </c>
      <c r="B27" s="1">
        <v>43556</v>
      </c>
      <c r="C27" s="1">
        <v>43580</v>
      </c>
      <c r="D27">
        <v>55.05</v>
      </c>
      <c r="E27">
        <v>57.1</v>
      </c>
      <c r="F27">
        <v>55.05</v>
      </c>
      <c r="G27">
        <v>55.55</v>
      </c>
      <c r="H27">
        <v>55.55</v>
      </c>
      <c r="I27">
        <v>55.55</v>
      </c>
      <c r="J27">
        <v>6699</v>
      </c>
      <c r="K27">
        <v>45112.52</v>
      </c>
      <c r="L27">
        <v>91716000</v>
      </c>
      <c r="M27">
        <v>2100000</v>
      </c>
      <c r="N27">
        <v>55.05</v>
      </c>
      <c r="O27" s="16">
        <f t="shared" si="1"/>
        <v>0.10878243512974044</v>
      </c>
      <c r="P27" s="11">
        <v>0.11942307692307692</v>
      </c>
      <c r="Q27" s="16">
        <f t="shared" si="0"/>
        <v>1.1942307692307693E-3</v>
      </c>
      <c r="R27" s="18">
        <f t="shared" si="2"/>
        <v>0.10758820436050967</v>
      </c>
      <c r="S27" s="20">
        <f t="shared" si="3"/>
        <v>1.9014414481371544</v>
      </c>
      <c r="T27" s="1"/>
    </row>
    <row r="28" spans="1:20" x14ac:dyDescent="0.3">
      <c r="A28" t="s">
        <v>14</v>
      </c>
      <c r="B28" s="1">
        <v>43563</v>
      </c>
      <c r="C28" s="1">
        <v>43580</v>
      </c>
      <c r="D28">
        <v>60.2</v>
      </c>
      <c r="E28">
        <v>60.5</v>
      </c>
      <c r="F28">
        <v>58.1</v>
      </c>
      <c r="G28">
        <v>59.25</v>
      </c>
      <c r="H28">
        <v>59.2</v>
      </c>
      <c r="I28">
        <v>59.25</v>
      </c>
      <c r="J28">
        <v>5190</v>
      </c>
      <c r="K28">
        <v>36956.94</v>
      </c>
      <c r="L28">
        <v>81180000</v>
      </c>
      <c r="M28">
        <v>-2652000</v>
      </c>
      <c r="N28">
        <v>59</v>
      </c>
      <c r="O28" s="16">
        <f t="shared" si="1"/>
        <v>6.6606660666066658E-2</v>
      </c>
      <c r="P28" s="11">
        <v>0.12134615384615384</v>
      </c>
      <c r="Q28" s="16">
        <f t="shared" si="0"/>
        <v>1.2134615384615385E-3</v>
      </c>
      <c r="R28" s="18">
        <f t="shared" si="2"/>
        <v>6.539319912760512E-2</v>
      </c>
      <c r="S28" s="20">
        <f t="shared" si="3"/>
        <v>1.15571534989903</v>
      </c>
      <c r="T28" s="1"/>
    </row>
    <row r="29" spans="1:20" x14ac:dyDescent="0.3">
      <c r="A29" t="s">
        <v>14</v>
      </c>
      <c r="B29" s="1">
        <v>43570</v>
      </c>
      <c r="C29" s="1">
        <v>43580</v>
      </c>
      <c r="D29">
        <v>57.7</v>
      </c>
      <c r="E29">
        <v>59.7</v>
      </c>
      <c r="F29">
        <v>57.4</v>
      </c>
      <c r="G29">
        <v>59.1</v>
      </c>
      <c r="H29">
        <v>58.9</v>
      </c>
      <c r="I29">
        <v>59.1</v>
      </c>
      <c r="J29">
        <v>5776</v>
      </c>
      <c r="K29">
        <v>40812.26</v>
      </c>
      <c r="L29">
        <v>88932000</v>
      </c>
      <c r="M29">
        <v>1476000</v>
      </c>
      <c r="N29">
        <v>58.9</v>
      </c>
      <c r="O29" s="16">
        <f t="shared" si="1"/>
        <v>-2.5316455696202294E-3</v>
      </c>
      <c r="P29" s="11">
        <v>0.12192307692307693</v>
      </c>
      <c r="Q29" s="16">
        <f t="shared" si="0"/>
        <v>1.2192307692307693E-3</v>
      </c>
      <c r="R29" s="18">
        <f t="shared" si="2"/>
        <v>-3.7508763388509987E-3</v>
      </c>
      <c r="S29" s="20">
        <f t="shared" si="3"/>
        <v>-6.6290461672079568E-2</v>
      </c>
      <c r="T29" s="1"/>
    </row>
    <row r="30" spans="1:20" x14ac:dyDescent="0.3">
      <c r="A30" t="s">
        <v>14</v>
      </c>
      <c r="B30" s="1">
        <v>43577</v>
      </c>
      <c r="C30" s="1">
        <v>43580</v>
      </c>
      <c r="D30">
        <v>56.75</v>
      </c>
      <c r="E30">
        <v>57.4</v>
      </c>
      <c r="F30">
        <v>56.3</v>
      </c>
      <c r="G30">
        <v>56.55</v>
      </c>
      <c r="H30">
        <v>56.4</v>
      </c>
      <c r="I30">
        <v>56.55</v>
      </c>
      <c r="J30">
        <v>4035</v>
      </c>
      <c r="K30">
        <v>27498.6</v>
      </c>
      <c r="L30">
        <v>75024000</v>
      </c>
      <c r="M30">
        <v>-11772000</v>
      </c>
      <c r="N30">
        <v>56.6</v>
      </c>
      <c r="O30" s="16">
        <f t="shared" si="1"/>
        <v>-4.3147208121827485E-2</v>
      </c>
      <c r="P30" s="11">
        <v>0.12288461538461538</v>
      </c>
      <c r="Q30" s="16">
        <f t="shared" si="0"/>
        <v>1.2288461538461539E-3</v>
      </c>
      <c r="R30" s="18">
        <f t="shared" si="2"/>
        <v>-4.4376054275673642E-2</v>
      </c>
      <c r="S30" s="20">
        <f t="shared" si="3"/>
        <v>-0.78427248977789454</v>
      </c>
      <c r="T30" s="1"/>
    </row>
    <row r="31" spans="1:20" x14ac:dyDescent="0.3">
      <c r="A31" t="s">
        <v>14</v>
      </c>
      <c r="B31" s="1">
        <v>43585</v>
      </c>
      <c r="C31" s="1">
        <v>43615</v>
      </c>
      <c r="D31">
        <v>57.15</v>
      </c>
      <c r="E31">
        <v>57.2</v>
      </c>
      <c r="F31">
        <v>54.45</v>
      </c>
      <c r="G31">
        <v>56.25</v>
      </c>
      <c r="H31">
        <v>56.15</v>
      </c>
      <c r="I31">
        <v>56.25</v>
      </c>
      <c r="J31">
        <v>5980</v>
      </c>
      <c r="K31">
        <v>40116.69</v>
      </c>
      <c r="L31">
        <v>91740000</v>
      </c>
      <c r="M31">
        <v>4272000</v>
      </c>
      <c r="N31">
        <v>55.8</v>
      </c>
      <c r="O31" s="16">
        <f t="shared" si="1"/>
        <v>-5.3050397877983588E-3</v>
      </c>
      <c r="P31" s="11">
        <v>0.12442307692307691</v>
      </c>
      <c r="Q31" s="16">
        <f t="shared" si="0"/>
        <v>1.2442307692307692E-3</v>
      </c>
      <c r="R31" s="18">
        <f t="shared" si="2"/>
        <v>-6.5492705570291279E-3</v>
      </c>
      <c r="S31" s="20">
        <f t="shared" si="3"/>
        <v>-0.11574739597355335</v>
      </c>
      <c r="T31" s="1"/>
    </row>
    <row r="32" spans="1:20" x14ac:dyDescent="0.3">
      <c r="A32" t="s">
        <v>14</v>
      </c>
      <c r="B32" s="1">
        <v>43591</v>
      </c>
      <c r="C32" s="1">
        <v>43615</v>
      </c>
      <c r="D32">
        <v>55.25</v>
      </c>
      <c r="E32">
        <v>55.95</v>
      </c>
      <c r="F32">
        <v>54.05</v>
      </c>
      <c r="G32">
        <v>55.45</v>
      </c>
      <c r="H32">
        <v>55.3</v>
      </c>
      <c r="I32">
        <v>55.45</v>
      </c>
      <c r="J32">
        <v>4223</v>
      </c>
      <c r="K32">
        <v>28080.65</v>
      </c>
      <c r="L32">
        <v>85824000</v>
      </c>
      <c r="M32">
        <v>-1104000</v>
      </c>
      <c r="N32">
        <v>55.05</v>
      </c>
      <c r="O32" s="16">
        <f t="shared" si="1"/>
        <v>-1.4222222222222171E-2</v>
      </c>
      <c r="P32" s="11">
        <v>0.12384615384615386</v>
      </c>
      <c r="Q32" s="16">
        <f t="shared" si="0"/>
        <v>1.2384615384615385E-3</v>
      </c>
      <c r="R32" s="18">
        <f t="shared" si="2"/>
        <v>-1.546068376068371E-2</v>
      </c>
      <c r="S32" s="20">
        <f t="shared" si="3"/>
        <v>-0.2732417098495179</v>
      </c>
      <c r="T32" s="1"/>
    </row>
    <row r="33" spans="1:20" x14ac:dyDescent="0.3">
      <c r="A33" t="s">
        <v>14</v>
      </c>
      <c r="B33" s="1">
        <v>43598</v>
      </c>
      <c r="C33" s="1">
        <v>43615</v>
      </c>
      <c r="D33">
        <v>52.4</v>
      </c>
      <c r="E33">
        <v>53.2</v>
      </c>
      <c r="F33">
        <v>50.4</v>
      </c>
      <c r="G33">
        <v>50.95</v>
      </c>
      <c r="H33">
        <v>50.5</v>
      </c>
      <c r="I33">
        <v>50.95</v>
      </c>
      <c r="J33">
        <v>3216</v>
      </c>
      <c r="K33">
        <v>20075.39</v>
      </c>
      <c r="L33">
        <v>82212000</v>
      </c>
      <c r="M33">
        <v>216000</v>
      </c>
      <c r="N33">
        <v>50.75</v>
      </c>
      <c r="O33" s="16">
        <f t="shared" si="1"/>
        <v>-8.1154192966636604E-2</v>
      </c>
      <c r="P33" s="11">
        <v>0.12211538461538461</v>
      </c>
      <c r="Q33" s="16">
        <f t="shared" si="0"/>
        <v>1.2211538461538462E-3</v>
      </c>
      <c r="R33" s="18">
        <f t="shared" si="2"/>
        <v>-8.2375346812790448E-2</v>
      </c>
      <c r="S33" s="20">
        <f t="shared" si="3"/>
        <v>-1.4558463882310546</v>
      </c>
      <c r="T33" s="1"/>
    </row>
    <row r="34" spans="1:20" x14ac:dyDescent="0.3">
      <c r="A34" t="s">
        <v>14</v>
      </c>
      <c r="B34" s="1">
        <v>43605</v>
      </c>
      <c r="C34" s="1">
        <v>43615</v>
      </c>
      <c r="D34">
        <v>48.95</v>
      </c>
      <c r="E34">
        <v>51.9</v>
      </c>
      <c r="F34">
        <v>48.85</v>
      </c>
      <c r="G34">
        <v>51.65</v>
      </c>
      <c r="H34">
        <v>51.7</v>
      </c>
      <c r="I34">
        <v>51.65</v>
      </c>
      <c r="J34">
        <v>5217</v>
      </c>
      <c r="K34">
        <v>31847.37</v>
      </c>
      <c r="L34">
        <v>73728000</v>
      </c>
      <c r="M34">
        <v>-84000</v>
      </c>
      <c r="N34">
        <v>51.45</v>
      </c>
      <c r="O34" s="16">
        <f t="shared" si="1"/>
        <v>1.3738959764474892E-2</v>
      </c>
      <c r="P34" s="11">
        <v>0.1201923076923077</v>
      </c>
      <c r="Q34" s="16">
        <f t="shared" si="0"/>
        <v>1.201923076923077E-3</v>
      </c>
      <c r="R34" s="18">
        <f t="shared" si="2"/>
        <v>1.2537036687551815E-2</v>
      </c>
      <c r="S34" s="20">
        <f t="shared" si="3"/>
        <v>0.22157114096493905</v>
      </c>
      <c r="T34" s="1"/>
    </row>
    <row r="35" spans="1:20" x14ac:dyDescent="0.3">
      <c r="A35" t="s">
        <v>14</v>
      </c>
      <c r="B35" s="1">
        <v>43612</v>
      </c>
      <c r="C35" s="1">
        <v>43615</v>
      </c>
      <c r="D35">
        <v>52.15</v>
      </c>
      <c r="E35">
        <v>53.9</v>
      </c>
      <c r="F35">
        <v>51.6</v>
      </c>
      <c r="G35">
        <v>53.65</v>
      </c>
      <c r="H35">
        <v>53.7</v>
      </c>
      <c r="I35">
        <v>53.65</v>
      </c>
      <c r="J35">
        <v>4761</v>
      </c>
      <c r="K35">
        <v>30299.77</v>
      </c>
      <c r="L35">
        <v>54948000</v>
      </c>
      <c r="M35">
        <v>-11784000</v>
      </c>
      <c r="N35">
        <v>53.6</v>
      </c>
      <c r="O35" s="16">
        <f t="shared" si="1"/>
        <v>3.8722168441432718E-2</v>
      </c>
      <c r="P35" s="11">
        <v>0.11769230769230769</v>
      </c>
      <c r="Q35" s="16">
        <f t="shared" si="0"/>
        <v>1.1769230769230769E-3</v>
      </c>
      <c r="R35" s="18">
        <f t="shared" si="2"/>
        <v>3.7545245364509643E-2</v>
      </c>
      <c r="S35" s="20">
        <f t="shared" si="3"/>
        <v>0.66354937458889107</v>
      </c>
      <c r="T35" s="1"/>
    </row>
    <row r="36" spans="1:20" x14ac:dyDescent="0.3">
      <c r="A36" t="s">
        <v>14</v>
      </c>
      <c r="B36" s="1">
        <v>43619</v>
      </c>
      <c r="C36" s="1">
        <v>43643</v>
      </c>
      <c r="D36">
        <v>50.3</v>
      </c>
      <c r="E36">
        <v>51.7</v>
      </c>
      <c r="F36">
        <v>49.4</v>
      </c>
      <c r="G36">
        <v>51.45</v>
      </c>
      <c r="H36">
        <v>51.35</v>
      </c>
      <c r="I36">
        <v>51.45</v>
      </c>
      <c r="J36">
        <v>3968</v>
      </c>
      <c r="K36">
        <v>24140.98</v>
      </c>
      <c r="L36">
        <v>86976000</v>
      </c>
      <c r="M36">
        <v>-1080000</v>
      </c>
      <c r="N36">
        <v>51.25</v>
      </c>
      <c r="O36" s="16">
        <f t="shared" si="1"/>
        <v>-4.1006523765144375E-2</v>
      </c>
      <c r="P36" s="11">
        <v>0.11384615384615385</v>
      </c>
      <c r="Q36" s="16">
        <f t="shared" si="0"/>
        <v>1.1384615384615385E-3</v>
      </c>
      <c r="R36" s="18">
        <f t="shared" si="2"/>
        <v>-4.2144985303605914E-2</v>
      </c>
      <c r="S36" s="20">
        <f t="shared" si="3"/>
        <v>-0.74484207970313121</v>
      </c>
      <c r="T36" s="1"/>
    </row>
    <row r="37" spans="1:20" x14ac:dyDescent="0.3">
      <c r="A37" t="s">
        <v>14</v>
      </c>
      <c r="B37" s="1">
        <v>43626</v>
      </c>
      <c r="C37" s="1">
        <v>43643</v>
      </c>
      <c r="D37">
        <v>48.95</v>
      </c>
      <c r="E37">
        <v>49.6</v>
      </c>
      <c r="F37">
        <v>47.65</v>
      </c>
      <c r="G37">
        <v>48.45</v>
      </c>
      <c r="H37">
        <v>48.5</v>
      </c>
      <c r="I37">
        <v>48.45</v>
      </c>
      <c r="J37">
        <v>2735</v>
      </c>
      <c r="K37">
        <v>15906.84</v>
      </c>
      <c r="L37">
        <v>95268000</v>
      </c>
      <c r="M37">
        <v>936000</v>
      </c>
      <c r="N37">
        <v>48.2</v>
      </c>
      <c r="O37" s="16">
        <f t="shared" si="1"/>
        <v>-5.8309037900874633E-2</v>
      </c>
      <c r="P37" s="11">
        <v>0.115</v>
      </c>
      <c r="Q37" s="16">
        <f t="shared" si="0"/>
        <v>1.15E-3</v>
      </c>
      <c r="R37" s="18">
        <f t="shared" si="2"/>
        <v>-5.9459037900874631E-2</v>
      </c>
      <c r="S37" s="20">
        <f t="shared" si="3"/>
        <v>-1.050838981866854</v>
      </c>
      <c r="T37" s="1"/>
    </row>
    <row r="38" spans="1:20" x14ac:dyDescent="0.3">
      <c r="A38" t="s">
        <v>14</v>
      </c>
      <c r="B38" s="1">
        <v>43633</v>
      </c>
      <c r="C38" s="1">
        <v>43643</v>
      </c>
      <c r="D38">
        <v>50.15</v>
      </c>
      <c r="E38">
        <v>50.15</v>
      </c>
      <c r="F38">
        <v>47.5</v>
      </c>
      <c r="G38">
        <v>47.75</v>
      </c>
      <c r="H38">
        <v>47.95</v>
      </c>
      <c r="I38">
        <v>47.75</v>
      </c>
      <c r="J38">
        <v>5192</v>
      </c>
      <c r="K38">
        <v>30286.23</v>
      </c>
      <c r="L38">
        <v>101184000</v>
      </c>
      <c r="M38">
        <v>2652000</v>
      </c>
      <c r="N38">
        <v>47.7</v>
      </c>
      <c r="O38" s="16">
        <f t="shared" si="1"/>
        <v>-1.4447884416924722E-2</v>
      </c>
      <c r="P38" s="11">
        <v>0.11480769230769231</v>
      </c>
      <c r="Q38" s="16">
        <f t="shared" si="0"/>
        <v>1.1480769230769231E-3</v>
      </c>
      <c r="R38" s="18">
        <f t="shared" si="2"/>
        <v>-1.5595961340001645E-2</v>
      </c>
      <c r="S38" s="20">
        <f t="shared" si="3"/>
        <v>-0.27563251465797883</v>
      </c>
      <c r="T38" s="1"/>
    </row>
    <row r="39" spans="1:20" x14ac:dyDescent="0.3">
      <c r="A39" t="s">
        <v>14</v>
      </c>
      <c r="B39" s="1">
        <v>43640</v>
      </c>
      <c r="C39" s="1">
        <v>43643</v>
      </c>
      <c r="D39">
        <v>49.8</v>
      </c>
      <c r="E39">
        <v>50.85</v>
      </c>
      <c r="F39">
        <v>48.6</v>
      </c>
      <c r="G39">
        <v>49.2</v>
      </c>
      <c r="H39">
        <v>49.1</v>
      </c>
      <c r="I39">
        <v>49.2</v>
      </c>
      <c r="J39">
        <v>4984</v>
      </c>
      <c r="K39">
        <v>29746.37</v>
      </c>
      <c r="L39">
        <v>68472000</v>
      </c>
      <c r="M39">
        <v>-14832000</v>
      </c>
      <c r="N39">
        <v>49.15</v>
      </c>
      <c r="O39" s="16">
        <f t="shared" si="1"/>
        <v>3.0366492146596917E-2</v>
      </c>
      <c r="P39" s="11">
        <v>0.11557692307692308</v>
      </c>
      <c r="Q39" s="16">
        <f t="shared" si="0"/>
        <v>1.1557692307692308E-3</v>
      </c>
      <c r="R39" s="18">
        <f t="shared" si="2"/>
        <v>2.9210722915827686E-2</v>
      </c>
      <c r="S39" s="20">
        <f t="shared" si="3"/>
        <v>0.5162506392995575</v>
      </c>
      <c r="T39" s="1"/>
    </row>
    <row r="40" spans="1:20" x14ac:dyDescent="0.3">
      <c r="A40" t="s">
        <v>14</v>
      </c>
      <c r="B40" s="1">
        <v>43647</v>
      </c>
      <c r="C40" s="1">
        <v>43671</v>
      </c>
      <c r="D40">
        <v>51.6</v>
      </c>
      <c r="E40">
        <v>52.1</v>
      </c>
      <c r="F40">
        <v>50.25</v>
      </c>
      <c r="G40">
        <v>51.35</v>
      </c>
      <c r="H40">
        <v>51.3</v>
      </c>
      <c r="I40">
        <v>51.35</v>
      </c>
      <c r="J40">
        <v>3681</v>
      </c>
      <c r="K40">
        <v>22618.16</v>
      </c>
      <c r="L40">
        <v>93660000</v>
      </c>
      <c r="M40">
        <v>2952000</v>
      </c>
      <c r="N40">
        <v>51.1</v>
      </c>
      <c r="O40" s="16">
        <f t="shared" si="1"/>
        <v>4.3699186991869886E-2</v>
      </c>
      <c r="P40" s="11">
        <v>0.11326923076923076</v>
      </c>
      <c r="Q40" s="16">
        <f t="shared" si="0"/>
        <v>1.1326923076923076E-3</v>
      </c>
      <c r="R40" s="18">
        <f t="shared" si="2"/>
        <v>4.2566494684177579E-2</v>
      </c>
      <c r="S40" s="20">
        <f t="shared" si="3"/>
        <v>0.75229155254972668</v>
      </c>
      <c r="T40" s="1"/>
    </row>
    <row r="41" spans="1:20" x14ac:dyDescent="0.3">
      <c r="A41" t="s">
        <v>14</v>
      </c>
      <c r="B41" s="1">
        <v>43654</v>
      </c>
      <c r="C41" s="1">
        <v>43671</v>
      </c>
      <c r="D41">
        <v>48.4</v>
      </c>
      <c r="E41">
        <v>49</v>
      </c>
      <c r="F41">
        <v>46.2</v>
      </c>
      <c r="G41">
        <v>46.5</v>
      </c>
      <c r="H41">
        <v>46.7</v>
      </c>
      <c r="I41">
        <v>46.5</v>
      </c>
      <c r="J41">
        <v>5242</v>
      </c>
      <c r="K41">
        <v>29733.27</v>
      </c>
      <c r="L41">
        <v>97848000</v>
      </c>
      <c r="M41">
        <v>1344000</v>
      </c>
      <c r="N41">
        <v>46.3</v>
      </c>
      <c r="O41" s="16">
        <f t="shared" si="1"/>
        <v>-9.4449853943524856E-2</v>
      </c>
      <c r="P41" s="11">
        <v>0.11249999999999999</v>
      </c>
      <c r="Q41" s="16">
        <f t="shared" si="0"/>
        <v>1.1249999999999999E-3</v>
      </c>
      <c r="R41" s="18">
        <f t="shared" si="2"/>
        <v>-9.5574853943524857E-2</v>
      </c>
      <c r="S41" s="20">
        <f t="shared" si="3"/>
        <v>-1.6891255855421363</v>
      </c>
      <c r="T41" s="1"/>
    </row>
    <row r="42" spans="1:20" x14ac:dyDescent="0.3">
      <c r="A42" t="s">
        <v>14</v>
      </c>
      <c r="B42" s="1">
        <v>43661</v>
      </c>
      <c r="C42" s="1">
        <v>43671</v>
      </c>
      <c r="D42">
        <v>47.6</v>
      </c>
      <c r="E42">
        <v>47.65</v>
      </c>
      <c r="F42">
        <v>46.2</v>
      </c>
      <c r="G42">
        <v>46.7</v>
      </c>
      <c r="H42">
        <v>46.8</v>
      </c>
      <c r="I42">
        <v>46.7</v>
      </c>
      <c r="J42">
        <v>3162</v>
      </c>
      <c r="K42">
        <v>17743.61</v>
      </c>
      <c r="L42">
        <v>90720000</v>
      </c>
      <c r="M42">
        <v>-924000</v>
      </c>
      <c r="N42">
        <v>46.6</v>
      </c>
      <c r="O42" s="16">
        <f t="shared" si="1"/>
        <v>4.301075268817265E-3</v>
      </c>
      <c r="P42" s="11">
        <v>0.1101923076923077</v>
      </c>
      <c r="Q42" s="16">
        <f t="shared" si="0"/>
        <v>1.1019230769230769E-3</v>
      </c>
      <c r="R42" s="18">
        <f t="shared" si="2"/>
        <v>3.1991521918941883E-3</v>
      </c>
      <c r="S42" s="20">
        <f t="shared" si="3"/>
        <v>5.6539660762283402E-2</v>
      </c>
      <c r="T42" s="1"/>
    </row>
    <row r="43" spans="1:20" x14ac:dyDescent="0.3">
      <c r="A43" t="s">
        <v>14</v>
      </c>
      <c r="B43" s="1">
        <v>43668</v>
      </c>
      <c r="C43" s="1">
        <v>43671</v>
      </c>
      <c r="D43">
        <v>44.6</v>
      </c>
      <c r="E43">
        <v>46.5</v>
      </c>
      <c r="F43">
        <v>44.3</v>
      </c>
      <c r="G43">
        <v>46.35</v>
      </c>
      <c r="H43">
        <v>46.3</v>
      </c>
      <c r="I43">
        <v>46.35</v>
      </c>
      <c r="J43">
        <v>4744</v>
      </c>
      <c r="K43">
        <v>25997.13</v>
      </c>
      <c r="L43">
        <v>72660000</v>
      </c>
      <c r="M43">
        <v>-13860000</v>
      </c>
      <c r="N43">
        <v>46.25</v>
      </c>
      <c r="O43" s="16">
        <f t="shared" si="1"/>
        <v>-7.4946466809422138E-3</v>
      </c>
      <c r="P43" s="11">
        <v>0.11038461538461539</v>
      </c>
      <c r="Q43" s="16">
        <f t="shared" si="0"/>
        <v>1.1038461538461538E-3</v>
      </c>
      <c r="R43" s="18">
        <f t="shared" si="2"/>
        <v>-8.5984928347883679E-3</v>
      </c>
      <c r="S43" s="20">
        <f t="shared" si="3"/>
        <v>-0.15196397007233672</v>
      </c>
      <c r="T43" s="1"/>
    </row>
    <row r="44" spans="1:20" x14ac:dyDescent="0.3">
      <c r="A44" t="s">
        <v>14</v>
      </c>
      <c r="B44" s="1">
        <v>43675</v>
      </c>
      <c r="C44" s="1">
        <v>43706</v>
      </c>
      <c r="D44">
        <v>45.2</v>
      </c>
      <c r="E44">
        <v>45.2</v>
      </c>
      <c r="F44">
        <v>43.2</v>
      </c>
      <c r="G44">
        <v>43.9</v>
      </c>
      <c r="H44">
        <v>43.85</v>
      </c>
      <c r="I44">
        <v>43.9</v>
      </c>
      <c r="J44">
        <v>2836</v>
      </c>
      <c r="K44">
        <v>14926.81</v>
      </c>
      <c r="L44">
        <v>85092000</v>
      </c>
      <c r="M44">
        <v>240000</v>
      </c>
      <c r="N44">
        <v>44.2</v>
      </c>
      <c r="O44" s="16">
        <f t="shared" si="1"/>
        <v>-5.2858683926645153E-2</v>
      </c>
      <c r="P44" s="11">
        <v>0.10865384615384616</v>
      </c>
      <c r="Q44" s="16">
        <f t="shared" si="0"/>
        <v>1.0865384615384615E-3</v>
      </c>
      <c r="R44" s="18">
        <f t="shared" si="2"/>
        <v>-5.3945222388183611E-2</v>
      </c>
      <c r="S44" s="20">
        <f t="shared" si="3"/>
        <v>-0.95339152082287593</v>
      </c>
      <c r="T44" s="1"/>
    </row>
    <row r="45" spans="1:20" x14ac:dyDescent="0.3">
      <c r="A45" t="s">
        <v>14</v>
      </c>
      <c r="B45" s="1">
        <v>43682</v>
      </c>
      <c r="C45" s="1">
        <v>43706</v>
      </c>
      <c r="D45">
        <v>40.25</v>
      </c>
      <c r="E45">
        <v>40.6</v>
      </c>
      <c r="F45">
        <v>38.799999999999997</v>
      </c>
      <c r="G45">
        <v>39.65</v>
      </c>
      <c r="H45">
        <v>39.549999999999997</v>
      </c>
      <c r="I45">
        <v>39.65</v>
      </c>
      <c r="J45">
        <v>4092</v>
      </c>
      <c r="K45">
        <v>19483.96</v>
      </c>
      <c r="L45">
        <v>97824000</v>
      </c>
      <c r="M45">
        <v>1560000</v>
      </c>
      <c r="N45">
        <v>39.9</v>
      </c>
      <c r="O45" s="16">
        <f t="shared" si="1"/>
        <v>-9.6810933940774488E-2</v>
      </c>
      <c r="P45" s="11">
        <v>0.10423076923076922</v>
      </c>
      <c r="Q45" s="16">
        <f t="shared" si="0"/>
        <v>1.0423076923076922E-3</v>
      </c>
      <c r="R45" s="18">
        <f t="shared" si="2"/>
        <v>-9.7853241633082177E-2</v>
      </c>
      <c r="S45" s="20">
        <f t="shared" si="3"/>
        <v>-1.7293922747540242</v>
      </c>
      <c r="T45" s="1"/>
    </row>
    <row r="46" spans="1:20" x14ac:dyDescent="0.3">
      <c r="A46" t="s">
        <v>14</v>
      </c>
      <c r="B46" s="1">
        <v>43690</v>
      </c>
      <c r="C46" s="1">
        <v>43706</v>
      </c>
      <c r="D46">
        <v>37.75</v>
      </c>
      <c r="E46">
        <v>38.799999999999997</v>
      </c>
      <c r="F46">
        <v>35.35</v>
      </c>
      <c r="G46">
        <v>36</v>
      </c>
      <c r="H46">
        <v>35.85</v>
      </c>
      <c r="I46">
        <v>36</v>
      </c>
      <c r="J46">
        <v>6957</v>
      </c>
      <c r="K46">
        <v>30652.77</v>
      </c>
      <c r="L46">
        <v>101688000</v>
      </c>
      <c r="M46">
        <v>36000</v>
      </c>
      <c r="N46">
        <v>36.450000000000003</v>
      </c>
      <c r="O46" s="16">
        <f t="shared" si="1"/>
        <v>-9.2055485498108422E-2</v>
      </c>
      <c r="P46" s="11">
        <v>0.1053846153846154</v>
      </c>
      <c r="Q46" s="16">
        <f t="shared" si="0"/>
        <v>1.0538461538461539E-3</v>
      </c>
      <c r="R46" s="18">
        <f t="shared" si="2"/>
        <v>-9.3109331651954577E-2</v>
      </c>
      <c r="S46" s="20">
        <f t="shared" si="3"/>
        <v>-1.6455516054356463</v>
      </c>
      <c r="T46" s="1"/>
    </row>
    <row r="47" spans="1:20" x14ac:dyDescent="0.3">
      <c r="A47" t="s">
        <v>14</v>
      </c>
      <c r="B47" s="1">
        <v>43696</v>
      </c>
      <c r="C47" s="1">
        <v>43706</v>
      </c>
      <c r="D47">
        <v>36.1</v>
      </c>
      <c r="E47">
        <v>36.25</v>
      </c>
      <c r="F47">
        <v>35.200000000000003</v>
      </c>
      <c r="G47">
        <v>35.6</v>
      </c>
      <c r="H47">
        <v>35.5</v>
      </c>
      <c r="I47">
        <v>35.6</v>
      </c>
      <c r="J47">
        <v>3156</v>
      </c>
      <c r="K47">
        <v>13488.58</v>
      </c>
      <c r="L47">
        <v>100512000</v>
      </c>
      <c r="M47">
        <v>-408000</v>
      </c>
      <c r="N47">
        <v>36.049999999999997</v>
      </c>
      <c r="O47" s="16">
        <f t="shared" si="1"/>
        <v>-1.1111111111111072E-2</v>
      </c>
      <c r="P47" s="11">
        <v>0.10403846153846154</v>
      </c>
      <c r="Q47" s="16">
        <f t="shared" si="0"/>
        <v>1.0403846153846153E-3</v>
      </c>
      <c r="R47" s="18">
        <f t="shared" si="2"/>
        <v>-1.2151495726495687E-2</v>
      </c>
      <c r="S47" s="20">
        <f t="shared" si="3"/>
        <v>-0.21475734973509084</v>
      </c>
      <c r="T47" s="1"/>
    </row>
    <row r="48" spans="1:20" x14ac:dyDescent="0.3">
      <c r="A48" t="s">
        <v>14</v>
      </c>
      <c r="B48" s="1">
        <v>43703</v>
      </c>
      <c r="C48" s="1">
        <v>43706</v>
      </c>
      <c r="D48">
        <v>32.1</v>
      </c>
      <c r="E48">
        <v>32.35</v>
      </c>
      <c r="F48">
        <v>29.8</v>
      </c>
      <c r="G48">
        <v>31.9</v>
      </c>
      <c r="H48">
        <v>32</v>
      </c>
      <c r="I48">
        <v>31.9</v>
      </c>
      <c r="J48">
        <v>5803</v>
      </c>
      <c r="K48">
        <v>21675.71</v>
      </c>
      <c r="L48">
        <v>81276000</v>
      </c>
      <c r="M48">
        <v>-6372000</v>
      </c>
      <c r="N48">
        <v>31.9</v>
      </c>
      <c r="O48" s="16">
        <f t="shared" si="1"/>
        <v>-0.10393258426966299</v>
      </c>
      <c r="P48" s="11">
        <v>0.10423076923076922</v>
      </c>
      <c r="Q48" s="16">
        <f t="shared" si="0"/>
        <v>1.0423076923076922E-3</v>
      </c>
      <c r="R48" s="18">
        <f t="shared" si="2"/>
        <v>-0.10497489196197068</v>
      </c>
      <c r="S48" s="20">
        <f t="shared" si="3"/>
        <v>-1.8552555252374443</v>
      </c>
      <c r="T48" s="1"/>
    </row>
    <row r="49" spans="1:20" x14ac:dyDescent="0.3">
      <c r="A49" t="s">
        <v>14</v>
      </c>
      <c r="B49" s="1">
        <v>43711</v>
      </c>
      <c r="C49" s="1">
        <v>43734</v>
      </c>
      <c r="D49">
        <v>30.85</v>
      </c>
      <c r="E49">
        <v>31.4</v>
      </c>
      <c r="F49">
        <v>30.3</v>
      </c>
      <c r="G49">
        <v>30.55</v>
      </c>
      <c r="H49">
        <v>30.5</v>
      </c>
      <c r="I49">
        <v>30.55</v>
      </c>
      <c r="J49">
        <v>3326</v>
      </c>
      <c r="K49">
        <v>12305.71</v>
      </c>
      <c r="L49">
        <v>89184000</v>
      </c>
      <c r="M49">
        <v>-2064000</v>
      </c>
      <c r="N49">
        <v>30.45</v>
      </c>
      <c r="O49" s="16">
        <f t="shared" si="1"/>
        <v>-4.2319749216300877E-2</v>
      </c>
      <c r="P49" s="11">
        <v>0.10230769230769231</v>
      </c>
      <c r="Q49" s="16">
        <f t="shared" si="0"/>
        <v>1.023076923076923E-3</v>
      </c>
      <c r="R49" s="18">
        <f t="shared" si="2"/>
        <v>-4.3342826139377802E-2</v>
      </c>
      <c r="S49" s="20">
        <f t="shared" si="3"/>
        <v>-0.76601191172092375</v>
      </c>
      <c r="T49" s="1"/>
    </row>
    <row r="50" spans="1:20" x14ac:dyDescent="0.3">
      <c r="A50" t="s">
        <v>14</v>
      </c>
      <c r="B50" s="1">
        <v>43717</v>
      </c>
      <c r="C50" s="1">
        <v>43734</v>
      </c>
      <c r="D50">
        <v>32.700000000000003</v>
      </c>
      <c r="E50">
        <v>33.549999999999997</v>
      </c>
      <c r="F50">
        <v>32.299999999999997</v>
      </c>
      <c r="G50">
        <v>33</v>
      </c>
      <c r="H50">
        <v>32.950000000000003</v>
      </c>
      <c r="I50">
        <v>33</v>
      </c>
      <c r="J50">
        <v>3524</v>
      </c>
      <c r="K50">
        <v>13961.76</v>
      </c>
      <c r="L50">
        <v>83064000</v>
      </c>
      <c r="M50">
        <v>-1332000</v>
      </c>
      <c r="N50">
        <v>32.9</v>
      </c>
      <c r="O50" s="16">
        <f t="shared" si="1"/>
        <v>8.0196399345335484E-2</v>
      </c>
      <c r="P50" s="11">
        <v>0.10250000000000001</v>
      </c>
      <c r="Q50" s="16">
        <f t="shared" si="0"/>
        <v>1.0250000000000001E-3</v>
      </c>
      <c r="R50" s="18">
        <f t="shared" si="2"/>
        <v>7.9171399345335486E-2</v>
      </c>
      <c r="S50" s="20">
        <f t="shared" si="3"/>
        <v>1.3992219789987999</v>
      </c>
      <c r="T50" s="1"/>
    </row>
    <row r="51" spans="1:20" x14ac:dyDescent="0.3">
      <c r="A51" t="s">
        <v>14</v>
      </c>
      <c r="B51" s="1">
        <v>43724</v>
      </c>
      <c r="C51" s="1">
        <v>43734</v>
      </c>
      <c r="D51">
        <v>33.549999999999997</v>
      </c>
      <c r="E51">
        <v>33.9</v>
      </c>
      <c r="F51">
        <v>33.1</v>
      </c>
      <c r="G51">
        <v>33.35</v>
      </c>
      <c r="H51">
        <v>33.35</v>
      </c>
      <c r="I51">
        <v>33.35</v>
      </c>
      <c r="J51">
        <v>3179</v>
      </c>
      <c r="K51">
        <v>12758.13</v>
      </c>
      <c r="L51">
        <v>82164000</v>
      </c>
      <c r="M51">
        <v>-624000</v>
      </c>
      <c r="N51">
        <v>33.35</v>
      </c>
      <c r="O51" s="16">
        <f t="shared" si="1"/>
        <v>1.0606060606060648E-2</v>
      </c>
      <c r="P51" s="11">
        <v>0.10230769230769231</v>
      </c>
      <c r="Q51" s="16">
        <f t="shared" si="0"/>
        <v>1.023076923076923E-3</v>
      </c>
      <c r="R51" s="18">
        <f t="shared" si="2"/>
        <v>9.5829836829837249E-3</v>
      </c>
      <c r="S51" s="20">
        <f t="shared" si="3"/>
        <v>0.16936319813081205</v>
      </c>
      <c r="T51" s="1"/>
    </row>
    <row r="52" spans="1:20" x14ac:dyDescent="0.3">
      <c r="A52" t="s">
        <v>14</v>
      </c>
      <c r="B52" s="1">
        <v>43731</v>
      </c>
      <c r="C52" s="1">
        <v>43734</v>
      </c>
      <c r="D52">
        <v>36</v>
      </c>
      <c r="E52">
        <v>36.1</v>
      </c>
      <c r="F52">
        <v>34.15</v>
      </c>
      <c r="G52">
        <v>34.950000000000003</v>
      </c>
      <c r="H52">
        <v>34.950000000000003</v>
      </c>
      <c r="I52">
        <v>34.950000000000003</v>
      </c>
      <c r="J52">
        <v>6317</v>
      </c>
      <c r="K52">
        <v>26489.56</v>
      </c>
      <c r="L52">
        <v>64296000</v>
      </c>
      <c r="M52">
        <v>-12276000</v>
      </c>
      <c r="N52">
        <v>34.9</v>
      </c>
      <c r="O52" s="16">
        <f t="shared" si="1"/>
        <v>4.7976011994003039E-2</v>
      </c>
      <c r="P52" s="11">
        <v>0.10403846153846154</v>
      </c>
      <c r="Q52" s="16">
        <f t="shared" si="0"/>
        <v>1.0403846153846153E-3</v>
      </c>
      <c r="R52" s="18">
        <f t="shared" si="2"/>
        <v>4.6935627378618422E-2</v>
      </c>
      <c r="S52" s="20">
        <f t="shared" si="3"/>
        <v>0.82950866056821793</v>
      </c>
      <c r="T52" s="1"/>
    </row>
    <row r="53" spans="1:20" x14ac:dyDescent="0.3">
      <c r="A53" t="s">
        <v>14</v>
      </c>
      <c r="B53" s="1">
        <v>43738</v>
      </c>
      <c r="C53" s="1">
        <v>43769</v>
      </c>
      <c r="D53">
        <v>32.6</v>
      </c>
      <c r="E53">
        <v>33.799999999999997</v>
      </c>
      <c r="F53">
        <v>31.75</v>
      </c>
      <c r="G53">
        <v>33.549999999999997</v>
      </c>
      <c r="H53">
        <v>33.450000000000003</v>
      </c>
      <c r="I53">
        <v>33.549999999999997</v>
      </c>
      <c r="J53">
        <v>5129</v>
      </c>
      <c r="K53">
        <v>20002.54</v>
      </c>
      <c r="L53">
        <v>77172000</v>
      </c>
      <c r="M53">
        <v>12000</v>
      </c>
      <c r="N53">
        <v>33.450000000000003</v>
      </c>
      <c r="O53" s="16">
        <f t="shared" si="1"/>
        <v>-4.0057224606580989E-2</v>
      </c>
      <c r="P53" s="11">
        <v>0.10076923076923078</v>
      </c>
      <c r="Q53" s="16">
        <f t="shared" si="0"/>
        <v>1.0076923076923077E-3</v>
      </c>
      <c r="R53" s="18">
        <f t="shared" si="2"/>
        <v>-4.1064916914273296E-2</v>
      </c>
      <c r="S53" s="20">
        <f t="shared" si="3"/>
        <v>-0.72575367856746187</v>
      </c>
      <c r="T53" s="1"/>
    </row>
    <row r="54" spans="1:20" x14ac:dyDescent="0.3">
      <c r="O54" s="8"/>
      <c r="Q54" s="16"/>
    </row>
    <row r="55" spans="1:20" x14ac:dyDescent="0.3">
      <c r="M55" t="s">
        <v>19</v>
      </c>
      <c r="O55" s="16">
        <f>AVERAGE(O3:O53)</f>
        <v>-1.1267801246911874E-2</v>
      </c>
      <c r="P55" s="8"/>
      <c r="Q55" s="16"/>
      <c r="R55" s="16">
        <f t="shared" ref="R55" si="4">AVERAGE(R3:R53)</f>
        <v>-1.2461240160939019E-2</v>
      </c>
      <c r="S55" s="17"/>
    </row>
    <row r="56" spans="1:20" x14ac:dyDescent="0.3">
      <c r="M56" t="s">
        <v>20</v>
      </c>
      <c r="O56" s="16">
        <f>MAX(O3:O53)</f>
        <v>0.13114754098360668</v>
      </c>
      <c r="P56" s="8"/>
      <c r="Q56" s="16"/>
      <c r="R56" s="16">
        <f t="shared" ref="R56" si="5">MAX(R3:R53)</f>
        <v>0.12991484867591438</v>
      </c>
      <c r="S56" s="17"/>
    </row>
    <row r="57" spans="1:20" x14ac:dyDescent="0.3">
      <c r="M57" t="s">
        <v>21</v>
      </c>
      <c r="O57" s="16">
        <f>MIN(O3:O53)</f>
        <v>-0.11619718309859145</v>
      </c>
      <c r="P57" s="8"/>
      <c r="Q57" s="16"/>
      <c r="R57" s="16">
        <f t="shared" ref="R57" si="6">MIN(R3:R53)</f>
        <v>-0.11748179848320683</v>
      </c>
      <c r="S57" s="17"/>
    </row>
    <row r="58" spans="1:20" x14ac:dyDescent="0.3">
      <c r="M58" t="s">
        <v>26</v>
      </c>
      <c r="O58" s="16">
        <f>_xlfn.STDEV.S(O3:O53)</f>
        <v>5.6592380151503932E-2</v>
      </c>
      <c r="P58" s="8"/>
      <c r="Q58" s="16"/>
      <c r="R58" s="16">
        <f t="shared" ref="R58" si="7">_xlfn.STDEV.S(R3:R53)</f>
        <v>5.6582444053648893E-2</v>
      </c>
      <c r="S58" s="17"/>
    </row>
    <row r="59" spans="1:20" x14ac:dyDescent="0.3">
      <c r="O59" s="8"/>
      <c r="P59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661C-9EC7-4419-9BCD-E03CB4922127}">
  <dimension ref="A1:S18"/>
  <sheetViews>
    <sheetView topLeftCell="B1" workbookViewId="0">
      <selection activeCell="P22" sqref="P22"/>
    </sheetView>
  </sheetViews>
  <sheetFormatPr defaultRowHeight="14.4" x14ac:dyDescent="0.3"/>
  <cols>
    <col min="15" max="15" width="10.5546875" customWidth="1"/>
    <col min="18" max="18" width="10.5546875" customWidth="1"/>
  </cols>
  <sheetData>
    <row r="1" spans="1:19" s="2" customFormat="1" x14ac:dyDescent="0.3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30</v>
      </c>
      <c r="P1" s="5" t="s">
        <v>24</v>
      </c>
      <c r="Q1" s="3" t="s">
        <v>16</v>
      </c>
      <c r="R1" s="2" t="s">
        <v>17</v>
      </c>
      <c r="S1" s="5" t="s">
        <v>23</v>
      </c>
    </row>
    <row r="2" spans="1:19" x14ac:dyDescent="0.3">
      <c r="A2" t="s">
        <v>14</v>
      </c>
      <c r="B2" s="1">
        <v>43374</v>
      </c>
      <c r="C2" s="1">
        <v>43398</v>
      </c>
      <c r="D2">
        <v>68.2</v>
      </c>
      <c r="E2">
        <v>69.599999999999994</v>
      </c>
      <c r="F2">
        <v>64.45</v>
      </c>
      <c r="G2">
        <v>69.3</v>
      </c>
      <c r="H2">
        <v>69.2</v>
      </c>
      <c r="I2">
        <v>69.3</v>
      </c>
      <c r="J2">
        <v>6451</v>
      </c>
      <c r="K2">
        <v>51981.5</v>
      </c>
      <c r="L2">
        <v>72552000</v>
      </c>
      <c r="M2">
        <v>-1128000</v>
      </c>
      <c r="N2">
        <v>769.65</v>
      </c>
      <c r="P2" s="10">
        <v>0.57916666666666672</v>
      </c>
      <c r="Q2" s="18">
        <f>P2/100</f>
        <v>5.7916666666666672E-3</v>
      </c>
      <c r="S2" s="6"/>
    </row>
    <row r="3" spans="1:19" x14ac:dyDescent="0.3">
      <c r="A3" t="s">
        <v>14</v>
      </c>
      <c r="B3" s="1">
        <v>43405</v>
      </c>
      <c r="C3" s="1">
        <v>43433</v>
      </c>
      <c r="D3">
        <v>65.25</v>
      </c>
      <c r="E3">
        <v>67.75</v>
      </c>
      <c r="F3">
        <v>64.75</v>
      </c>
      <c r="G3">
        <v>67.3</v>
      </c>
      <c r="H3">
        <v>67.3</v>
      </c>
      <c r="I3">
        <v>67.3</v>
      </c>
      <c r="J3">
        <v>4349</v>
      </c>
      <c r="K3">
        <v>34763.65</v>
      </c>
      <c r="L3">
        <v>68592000</v>
      </c>
      <c r="M3">
        <v>2220000</v>
      </c>
      <c r="N3">
        <v>792.55</v>
      </c>
      <c r="O3" s="16">
        <f>(I3-I2)/I2</f>
        <v>-2.886002886002886E-2</v>
      </c>
      <c r="P3" s="10">
        <v>0.5625</v>
      </c>
      <c r="Q3" s="18">
        <f t="shared" ref="Q3:Q13" si="0">P3/100</f>
        <v>5.6249999999999998E-3</v>
      </c>
      <c r="R3" s="18">
        <f>O3-Q3</f>
        <v>-3.4485028860028862E-2</v>
      </c>
      <c r="S3" s="20">
        <f>R3/_xlfn.STDEV.S($O$3:$O$13)</f>
        <v>-0.28549406234599845</v>
      </c>
    </row>
    <row r="4" spans="1:19" x14ac:dyDescent="0.3">
      <c r="A4" t="s">
        <v>14</v>
      </c>
      <c r="B4" s="1">
        <v>43437</v>
      </c>
      <c r="C4" s="1">
        <v>43461</v>
      </c>
      <c r="D4">
        <v>56.5</v>
      </c>
      <c r="E4">
        <v>57.5</v>
      </c>
      <c r="F4">
        <v>56.05</v>
      </c>
      <c r="G4">
        <v>56.8</v>
      </c>
      <c r="H4">
        <v>56.85</v>
      </c>
      <c r="I4">
        <v>56.8</v>
      </c>
      <c r="J4">
        <v>3435</v>
      </c>
      <c r="K4">
        <v>23421.82</v>
      </c>
      <c r="L4">
        <v>76284000</v>
      </c>
      <c r="M4">
        <v>-1188000</v>
      </c>
      <c r="N4">
        <v>804.85</v>
      </c>
      <c r="O4" s="16">
        <f t="shared" ref="O4:O13" si="1">(I4-I3)/I3</f>
        <v>-0.15601783060921248</v>
      </c>
      <c r="P4" s="10">
        <v>0.55583333333333329</v>
      </c>
      <c r="Q4" s="18">
        <f t="shared" si="0"/>
        <v>5.5583333333333327E-3</v>
      </c>
      <c r="R4" s="18">
        <f t="shared" ref="R4:R13" si="2">O4-Q4</f>
        <v>-0.16157616394254581</v>
      </c>
      <c r="S4" s="20">
        <f t="shared" ref="S4:S13" si="3">R4/_xlfn.STDEV.S($O$3:$O$13)</f>
        <v>-1.3376539602003348</v>
      </c>
    </row>
    <row r="5" spans="1:19" x14ac:dyDescent="0.3">
      <c r="A5" t="s">
        <v>14</v>
      </c>
      <c r="B5" s="1">
        <v>43466</v>
      </c>
      <c r="C5" s="1">
        <v>43496</v>
      </c>
      <c r="D5">
        <v>56.35</v>
      </c>
      <c r="E5">
        <v>56.4</v>
      </c>
      <c r="F5">
        <v>55.3</v>
      </c>
      <c r="G5">
        <v>55.8</v>
      </c>
      <c r="H5">
        <v>55.8</v>
      </c>
      <c r="I5">
        <v>55.8</v>
      </c>
      <c r="J5">
        <v>1896</v>
      </c>
      <c r="K5">
        <v>12667</v>
      </c>
      <c r="L5">
        <v>79416000</v>
      </c>
      <c r="M5">
        <v>-1140000</v>
      </c>
      <c r="N5">
        <v>733.15</v>
      </c>
      <c r="O5" s="16">
        <f t="shared" si="1"/>
        <v>-1.7605633802816902E-2</v>
      </c>
      <c r="P5" s="10">
        <v>0.54833333333333334</v>
      </c>
      <c r="Q5" s="18">
        <f t="shared" si="0"/>
        <v>5.4833333333333331E-3</v>
      </c>
      <c r="R5" s="18">
        <f t="shared" si="2"/>
        <v>-2.3088967136150235E-2</v>
      </c>
      <c r="S5" s="20">
        <f t="shared" si="3"/>
        <v>-0.19114854303379197</v>
      </c>
    </row>
    <row r="6" spans="1:19" x14ac:dyDescent="0.3">
      <c r="A6" t="s">
        <v>14</v>
      </c>
      <c r="B6" s="1">
        <v>43497</v>
      </c>
      <c r="C6" s="1">
        <v>43524</v>
      </c>
      <c r="D6">
        <v>47.6</v>
      </c>
      <c r="E6">
        <v>48.05</v>
      </c>
      <c r="F6">
        <v>45.9</v>
      </c>
      <c r="G6">
        <v>46.35</v>
      </c>
      <c r="H6">
        <v>46.5</v>
      </c>
      <c r="I6">
        <v>46.35</v>
      </c>
      <c r="J6">
        <v>4256</v>
      </c>
      <c r="K6">
        <v>23877.77</v>
      </c>
      <c r="L6">
        <v>82464000</v>
      </c>
      <c r="M6">
        <v>0</v>
      </c>
      <c r="N6">
        <v>797.8</v>
      </c>
      <c r="O6" s="16">
        <f t="shared" si="1"/>
        <v>-0.16935483870967735</v>
      </c>
      <c r="P6" s="10">
        <v>0.53500000000000003</v>
      </c>
      <c r="Q6" s="18">
        <f t="shared" si="0"/>
        <v>5.3500000000000006E-3</v>
      </c>
      <c r="R6" s="18">
        <f t="shared" si="2"/>
        <v>-0.17470483870967735</v>
      </c>
      <c r="S6" s="20">
        <f t="shared" si="3"/>
        <v>-1.4463434065018348</v>
      </c>
    </row>
    <row r="7" spans="1:19" x14ac:dyDescent="0.3">
      <c r="A7" t="s">
        <v>14</v>
      </c>
      <c r="B7" s="1">
        <v>43525</v>
      </c>
      <c r="C7" s="1">
        <v>43552</v>
      </c>
      <c r="D7">
        <v>49.25</v>
      </c>
      <c r="E7">
        <v>53.15</v>
      </c>
      <c r="F7">
        <v>49.15</v>
      </c>
      <c r="G7">
        <v>52.65</v>
      </c>
      <c r="H7">
        <v>52.85</v>
      </c>
      <c r="I7">
        <v>52.65</v>
      </c>
      <c r="J7">
        <v>9634</v>
      </c>
      <c r="K7">
        <v>60028.26</v>
      </c>
      <c r="L7">
        <v>78324000</v>
      </c>
      <c r="M7">
        <v>852000</v>
      </c>
      <c r="N7">
        <v>724.95</v>
      </c>
      <c r="O7" s="16">
        <f t="shared" si="1"/>
        <v>0.13592233009708732</v>
      </c>
      <c r="P7" s="10">
        <v>0.51</v>
      </c>
      <c r="Q7" s="18">
        <f t="shared" si="0"/>
        <v>5.1000000000000004E-3</v>
      </c>
      <c r="R7" s="18">
        <f t="shared" si="2"/>
        <v>0.13082233009708732</v>
      </c>
      <c r="S7" s="20">
        <f t="shared" si="3"/>
        <v>1.0830496508088288</v>
      </c>
    </row>
    <row r="8" spans="1:19" x14ac:dyDescent="0.3">
      <c r="A8" t="s">
        <v>14</v>
      </c>
      <c r="B8" s="1">
        <v>43556</v>
      </c>
      <c r="C8" s="1">
        <v>43580</v>
      </c>
      <c r="D8">
        <v>55.05</v>
      </c>
      <c r="E8">
        <v>57.1</v>
      </c>
      <c r="F8">
        <v>55.05</v>
      </c>
      <c r="G8">
        <v>55.55</v>
      </c>
      <c r="H8">
        <v>55.55</v>
      </c>
      <c r="I8">
        <v>55.55</v>
      </c>
      <c r="J8">
        <v>6699</v>
      </c>
      <c r="K8">
        <v>45112.52</v>
      </c>
      <c r="L8">
        <v>91716000</v>
      </c>
      <c r="M8">
        <v>2100000</v>
      </c>
      <c r="N8">
        <v>792.35</v>
      </c>
      <c r="O8" s="16">
        <f t="shared" si="1"/>
        <v>5.5080721747388386E-2</v>
      </c>
      <c r="P8" s="10">
        <v>0.53333333333333333</v>
      </c>
      <c r="Q8" s="18">
        <f t="shared" si="0"/>
        <v>5.3333333333333332E-3</v>
      </c>
      <c r="R8" s="18">
        <f t="shared" si="2"/>
        <v>4.9747388414055051E-2</v>
      </c>
      <c r="S8" s="20">
        <f t="shared" si="3"/>
        <v>0.41184782147289606</v>
      </c>
    </row>
    <row r="9" spans="1:19" x14ac:dyDescent="0.3">
      <c r="A9" t="s">
        <v>14</v>
      </c>
      <c r="B9" s="1">
        <v>43587</v>
      </c>
      <c r="C9" s="1">
        <v>43615</v>
      </c>
      <c r="D9">
        <v>56.25</v>
      </c>
      <c r="E9">
        <v>57.15</v>
      </c>
      <c r="F9">
        <v>55.7</v>
      </c>
      <c r="G9">
        <v>56.7</v>
      </c>
      <c r="H9">
        <v>56.65</v>
      </c>
      <c r="I9">
        <v>56.7</v>
      </c>
      <c r="J9">
        <v>3556</v>
      </c>
      <c r="K9">
        <v>24142.38</v>
      </c>
      <c r="L9">
        <v>88320000</v>
      </c>
      <c r="M9">
        <v>-3420000</v>
      </c>
      <c r="N9">
        <v>799.3</v>
      </c>
      <c r="O9" s="16">
        <f t="shared" si="1"/>
        <v>2.0702070207020806E-2</v>
      </c>
      <c r="P9" s="10">
        <v>0.51</v>
      </c>
      <c r="Q9" s="18">
        <f t="shared" si="0"/>
        <v>5.1000000000000004E-3</v>
      </c>
      <c r="R9" s="18">
        <f t="shared" si="2"/>
        <v>1.5602070207020806E-2</v>
      </c>
      <c r="S9" s="20">
        <f t="shared" si="3"/>
        <v>0.12916614982372138</v>
      </c>
    </row>
    <row r="10" spans="1:19" x14ac:dyDescent="0.3">
      <c r="A10" t="s">
        <v>14</v>
      </c>
      <c r="B10" s="1">
        <v>43619</v>
      </c>
      <c r="C10" s="1">
        <v>43643</v>
      </c>
      <c r="D10">
        <v>50.3</v>
      </c>
      <c r="E10">
        <v>51.7</v>
      </c>
      <c r="F10">
        <v>49.4</v>
      </c>
      <c r="G10">
        <v>51.45</v>
      </c>
      <c r="H10">
        <v>51.35</v>
      </c>
      <c r="I10">
        <v>51.45</v>
      </c>
      <c r="J10">
        <v>3968</v>
      </c>
      <c r="K10">
        <v>24140.98</v>
      </c>
      <c r="L10">
        <v>86976000</v>
      </c>
      <c r="M10">
        <v>-1080000</v>
      </c>
      <c r="N10">
        <v>656.85</v>
      </c>
      <c r="O10" s="16">
        <f t="shared" si="1"/>
        <v>-9.2592592592592587E-2</v>
      </c>
      <c r="P10" s="10">
        <v>0.50083333333333335</v>
      </c>
      <c r="Q10" s="18">
        <f t="shared" si="0"/>
        <v>5.0083333333333334E-3</v>
      </c>
      <c r="R10" s="18">
        <f t="shared" si="2"/>
        <v>-9.7600925925925924E-2</v>
      </c>
      <c r="S10" s="20">
        <f t="shared" si="3"/>
        <v>-0.80801686274999263</v>
      </c>
    </row>
    <row r="11" spans="1:19" x14ac:dyDescent="0.3">
      <c r="A11" t="s">
        <v>14</v>
      </c>
      <c r="B11" s="1">
        <v>43647</v>
      </c>
      <c r="C11" s="1">
        <v>43671</v>
      </c>
      <c r="D11">
        <v>51.6</v>
      </c>
      <c r="E11">
        <v>52.1</v>
      </c>
      <c r="F11">
        <v>50.25</v>
      </c>
      <c r="G11">
        <v>51.35</v>
      </c>
      <c r="H11">
        <v>51.3</v>
      </c>
      <c r="I11">
        <v>51.35</v>
      </c>
      <c r="J11">
        <v>3681</v>
      </c>
      <c r="K11">
        <v>22618.16</v>
      </c>
      <c r="L11">
        <v>93660000</v>
      </c>
      <c r="M11">
        <v>2952000</v>
      </c>
      <c r="N11">
        <v>615.35</v>
      </c>
      <c r="O11" s="16">
        <f t="shared" si="1"/>
        <v>-1.9436345966958486E-3</v>
      </c>
      <c r="P11" s="10">
        <v>0.47750000000000004</v>
      </c>
      <c r="Q11" s="18">
        <f t="shared" si="0"/>
        <v>4.7750000000000006E-3</v>
      </c>
      <c r="R11" s="18">
        <f t="shared" si="2"/>
        <v>-6.7186345966958492E-3</v>
      </c>
      <c r="S11" s="20">
        <f t="shared" si="3"/>
        <v>-5.5622116258465609E-2</v>
      </c>
    </row>
    <row r="12" spans="1:19" x14ac:dyDescent="0.3">
      <c r="A12" t="s">
        <v>14</v>
      </c>
      <c r="B12" s="1">
        <v>43678</v>
      </c>
      <c r="C12" s="1">
        <v>43706</v>
      </c>
      <c r="D12">
        <v>41.75</v>
      </c>
      <c r="E12">
        <v>42.25</v>
      </c>
      <c r="F12">
        <v>41.25</v>
      </c>
      <c r="G12">
        <v>41.8</v>
      </c>
      <c r="H12">
        <v>41.5</v>
      </c>
      <c r="I12">
        <v>41.8</v>
      </c>
      <c r="J12">
        <v>2766</v>
      </c>
      <c r="K12">
        <v>13841.12</v>
      </c>
      <c r="L12">
        <v>92508000</v>
      </c>
      <c r="M12">
        <v>1152000</v>
      </c>
      <c r="N12">
        <v>550.6</v>
      </c>
      <c r="O12" s="16">
        <f t="shared" si="1"/>
        <v>-0.18597857838364176</v>
      </c>
      <c r="P12" s="10">
        <v>0.45166666666666666</v>
      </c>
      <c r="Q12" s="18">
        <f t="shared" si="0"/>
        <v>4.5166666666666662E-3</v>
      </c>
      <c r="R12" s="18">
        <f t="shared" si="2"/>
        <v>-0.19049524505030843</v>
      </c>
      <c r="S12" s="20">
        <f t="shared" si="3"/>
        <v>-1.5770687502612546</v>
      </c>
    </row>
    <row r="13" spans="1:19" x14ac:dyDescent="0.3">
      <c r="A13" t="s">
        <v>14</v>
      </c>
      <c r="B13" s="1">
        <v>43711</v>
      </c>
      <c r="C13" s="1">
        <v>43734</v>
      </c>
      <c r="D13">
        <v>30.85</v>
      </c>
      <c r="E13">
        <v>31.4</v>
      </c>
      <c r="F13">
        <v>30.3</v>
      </c>
      <c r="G13">
        <v>30.55</v>
      </c>
      <c r="H13">
        <v>30.5</v>
      </c>
      <c r="I13">
        <v>30.55</v>
      </c>
      <c r="J13">
        <v>3326</v>
      </c>
      <c r="K13">
        <v>12305.71</v>
      </c>
      <c r="L13">
        <v>89184000</v>
      </c>
      <c r="M13">
        <v>-2064000</v>
      </c>
      <c r="N13">
        <v>605.04999999999995</v>
      </c>
      <c r="O13" s="16">
        <f t="shared" si="1"/>
        <v>-0.26913875598086118</v>
      </c>
      <c r="P13" s="10">
        <v>0.44500000000000001</v>
      </c>
      <c r="Q13" s="18">
        <f t="shared" si="0"/>
        <v>4.45E-3</v>
      </c>
      <c r="R13" s="18">
        <f t="shared" si="2"/>
        <v>-0.27358875598086119</v>
      </c>
      <c r="S13" s="20">
        <f t="shared" si="3"/>
        <v>-2.2649818758800011</v>
      </c>
    </row>
    <row r="15" spans="1:19" x14ac:dyDescent="0.3">
      <c r="N15" t="s">
        <v>19</v>
      </c>
      <c r="O15" s="18">
        <f>AVERAGE(O3:O13)</f>
        <v>-6.4526070134911864E-2</v>
      </c>
      <c r="P15" s="4"/>
      <c r="Q15" s="4"/>
      <c r="R15" s="18">
        <f t="shared" ref="R15" si="4">AVERAGE(R3:R13)</f>
        <v>-6.9644251953093678E-2</v>
      </c>
      <c r="S15" s="6"/>
    </row>
    <row r="16" spans="1:19" x14ac:dyDescent="0.3">
      <c r="N16" t="s">
        <v>20</v>
      </c>
      <c r="O16" s="18">
        <f>MAX(O3:O13)</f>
        <v>0.13592233009708732</v>
      </c>
      <c r="P16" s="4"/>
      <c r="Q16" s="4"/>
      <c r="R16" s="18">
        <f t="shared" ref="R16" si="5">MAX(R3:R13)</f>
        <v>0.13082233009708732</v>
      </c>
      <c r="S16" s="6"/>
    </row>
    <row r="17" spans="14:19" x14ac:dyDescent="0.3">
      <c r="N17" t="s">
        <v>21</v>
      </c>
      <c r="O17" s="18">
        <f>MIN(O3:O13)</f>
        <v>-0.26913875598086118</v>
      </c>
      <c r="P17" s="4"/>
      <c r="Q17" s="4"/>
      <c r="R17" s="18">
        <f t="shared" ref="R17" si="6">MIN(R3:R13)</f>
        <v>-0.27358875598086119</v>
      </c>
      <c r="S17" s="6"/>
    </row>
    <row r="18" spans="14:19" x14ac:dyDescent="0.3">
      <c r="N18" t="s">
        <v>26</v>
      </c>
      <c r="O18" s="16">
        <f>_xlfn.STDEV.S(O3:O13)</f>
        <v>0.12079070428524522</v>
      </c>
      <c r="R18" s="16">
        <f>_xlfn.STDEV.S(R3:R13)</f>
        <v>0.12064014704477832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87FA-1E3E-4CD2-9521-5633B0DD344E}">
  <dimension ref="A1:T249"/>
  <sheetViews>
    <sheetView topLeftCell="A134" zoomScale="80" zoomScaleNormal="80" workbookViewId="0">
      <selection activeCell="D173" sqref="D173"/>
    </sheetView>
  </sheetViews>
  <sheetFormatPr defaultRowHeight="14.4" x14ac:dyDescent="0.3"/>
  <cols>
    <col min="9" max="9" width="12.33203125" customWidth="1"/>
    <col min="10" max="10" width="15.33203125" customWidth="1"/>
    <col min="11" max="11" width="13.6640625" customWidth="1"/>
    <col min="12" max="12" width="12.5546875" customWidth="1"/>
    <col min="13" max="13" width="15.6640625" customWidth="1"/>
    <col min="14" max="14" width="14.77734375" customWidth="1"/>
    <col min="15" max="15" width="14.77734375" style="8" customWidth="1"/>
    <col min="16" max="16" width="17.21875" style="20" customWidth="1"/>
    <col min="17" max="17" width="13.21875" style="1" customWidth="1"/>
    <col min="18" max="18" width="17" customWidth="1"/>
    <col min="19" max="19" width="10.21875" style="20" customWidth="1"/>
  </cols>
  <sheetData>
    <row r="1" spans="1:20" s="2" customFormat="1" x14ac:dyDescent="0.3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7" t="s">
        <v>25</v>
      </c>
      <c r="P1" s="19" t="s">
        <v>24</v>
      </c>
      <c r="Q1" s="3" t="s">
        <v>36</v>
      </c>
      <c r="R1" s="2" t="s">
        <v>17</v>
      </c>
      <c r="S1" s="19" t="s">
        <v>23</v>
      </c>
      <c r="T1" s="2" t="s">
        <v>35</v>
      </c>
    </row>
    <row r="2" spans="1:20" x14ac:dyDescent="0.3">
      <c r="A2" t="s">
        <v>14</v>
      </c>
      <c r="B2" s="1">
        <v>43374</v>
      </c>
      <c r="C2" s="1">
        <v>43433</v>
      </c>
      <c r="D2">
        <v>67.150000000000006</v>
      </c>
      <c r="E2">
        <v>69.849999999999994</v>
      </c>
      <c r="F2">
        <v>65.099999999999994</v>
      </c>
      <c r="G2">
        <v>69.75</v>
      </c>
      <c r="H2">
        <v>69.75</v>
      </c>
      <c r="I2">
        <v>69.75</v>
      </c>
      <c r="J2">
        <v>90</v>
      </c>
      <c r="K2">
        <v>726.31</v>
      </c>
      <c r="L2">
        <v>1668000</v>
      </c>
      <c r="M2">
        <v>216000</v>
      </c>
      <c r="N2">
        <v>69</v>
      </c>
      <c r="P2" s="20">
        <v>1.9260273972602701E-2</v>
      </c>
      <c r="Q2" s="18">
        <v>1.9260273972602739E-4</v>
      </c>
      <c r="T2" s="1"/>
    </row>
    <row r="3" spans="1:20" x14ac:dyDescent="0.3">
      <c r="A3" t="s">
        <v>14</v>
      </c>
      <c r="B3" s="1">
        <v>43376</v>
      </c>
      <c r="C3" s="1">
        <v>43433</v>
      </c>
      <c r="D3">
        <v>68.849999999999994</v>
      </c>
      <c r="E3">
        <v>71.650000000000006</v>
      </c>
      <c r="F3">
        <v>68.849999999999994</v>
      </c>
      <c r="G3">
        <v>69.400000000000006</v>
      </c>
      <c r="H3">
        <v>69.2</v>
      </c>
      <c r="I3">
        <v>69.400000000000006</v>
      </c>
      <c r="J3">
        <v>61</v>
      </c>
      <c r="K3">
        <v>516.82000000000005</v>
      </c>
      <c r="L3">
        <v>1848000</v>
      </c>
      <c r="M3">
        <v>180000</v>
      </c>
      <c r="N3">
        <v>68.95</v>
      </c>
      <c r="O3" s="16">
        <f>(I3-I2)/I2</f>
        <v>-5.0179211469533235E-3</v>
      </c>
      <c r="P3" s="20">
        <v>1.9232876712328765E-2</v>
      </c>
      <c r="Q3" s="18">
        <v>1.9232876712328766E-4</v>
      </c>
      <c r="R3" s="18">
        <f>O3-Q3</f>
        <v>-5.2102499140766114E-3</v>
      </c>
      <c r="S3" s="20">
        <f>R3/_xlfn.STDEV.S($O$3:$O$242)</f>
        <v>-0.18096877397189468</v>
      </c>
      <c r="T3" s="1" t="b">
        <f>N2&lt;I2</f>
        <v>1</v>
      </c>
    </row>
    <row r="4" spans="1:20" x14ac:dyDescent="0.3">
      <c r="A4" t="s">
        <v>14</v>
      </c>
      <c r="B4" s="1">
        <v>43377</v>
      </c>
      <c r="C4" s="1">
        <v>43433</v>
      </c>
      <c r="D4">
        <v>69.45</v>
      </c>
      <c r="E4">
        <v>71.2</v>
      </c>
      <c r="F4">
        <v>69.099999999999994</v>
      </c>
      <c r="G4">
        <v>69.849999999999994</v>
      </c>
      <c r="H4">
        <v>69.400000000000006</v>
      </c>
      <c r="I4">
        <v>69.849999999999994</v>
      </c>
      <c r="J4">
        <v>91</v>
      </c>
      <c r="K4">
        <v>765.07</v>
      </c>
      <c r="L4">
        <v>1908000</v>
      </c>
      <c r="M4">
        <v>60000</v>
      </c>
      <c r="N4">
        <v>69.25</v>
      </c>
      <c r="O4" s="16">
        <f t="shared" ref="O4:O67" si="0">(I4-I3)/I3</f>
        <v>6.4841498559076163E-3</v>
      </c>
      <c r="P4" s="20">
        <v>1.9506849315068492E-2</v>
      </c>
      <c r="Q4" s="18">
        <v>1.9506849315068493E-4</v>
      </c>
      <c r="R4" s="18">
        <f t="shared" ref="R4:R67" si="1">O4-Q4</f>
        <v>6.2890813627569314E-3</v>
      </c>
      <c r="S4" s="20">
        <f>R4/_xlfn.STDEV.S($O$3:$O$242)</f>
        <v>0.21844006763528145</v>
      </c>
      <c r="T4" s="1" t="b">
        <f t="shared" ref="T4:T67" si="2">N3&lt;I3</f>
        <v>1</v>
      </c>
    </row>
    <row r="5" spans="1:20" x14ac:dyDescent="0.3">
      <c r="A5" t="s">
        <v>14</v>
      </c>
      <c r="B5" s="1">
        <v>43378</v>
      </c>
      <c r="C5" s="1">
        <v>43433</v>
      </c>
      <c r="D5">
        <v>69.7</v>
      </c>
      <c r="E5">
        <v>70.2</v>
      </c>
      <c r="F5">
        <v>65.55</v>
      </c>
      <c r="G5">
        <v>66.2</v>
      </c>
      <c r="H5">
        <v>65.75</v>
      </c>
      <c r="I5">
        <v>66.2</v>
      </c>
      <c r="J5">
        <v>100</v>
      </c>
      <c r="K5">
        <v>813.1</v>
      </c>
      <c r="L5">
        <v>2052000</v>
      </c>
      <c r="M5">
        <v>144000</v>
      </c>
      <c r="N5">
        <v>65.900000000000006</v>
      </c>
      <c r="O5" s="16">
        <f t="shared" si="0"/>
        <v>-5.2254831782390716E-2</v>
      </c>
      <c r="P5" s="20">
        <v>1.8986301369863012E-2</v>
      </c>
      <c r="Q5" s="18">
        <v>1.8986301369863012E-4</v>
      </c>
      <c r="R5" s="18">
        <f t="shared" si="1"/>
        <v>-5.2444694796089347E-2</v>
      </c>
      <c r="S5" s="20">
        <f>R5/_xlfn.STDEV.S($O$3:$O$242)</f>
        <v>-1.8215732978444881</v>
      </c>
      <c r="T5" s="1" t="b">
        <f t="shared" si="2"/>
        <v>1</v>
      </c>
    </row>
    <row r="6" spans="1:20" x14ac:dyDescent="0.3">
      <c r="A6" t="s">
        <v>14</v>
      </c>
      <c r="B6" s="1">
        <v>43381</v>
      </c>
      <c r="C6" s="1">
        <v>43433</v>
      </c>
      <c r="D6">
        <v>65.5</v>
      </c>
      <c r="E6">
        <v>67.2</v>
      </c>
      <c r="F6">
        <v>63.2</v>
      </c>
      <c r="G6">
        <v>65.099999999999994</v>
      </c>
      <c r="H6">
        <v>65.400000000000006</v>
      </c>
      <c r="I6">
        <v>65.099999999999994</v>
      </c>
      <c r="J6">
        <v>189</v>
      </c>
      <c r="K6">
        <v>1479.04</v>
      </c>
      <c r="L6">
        <v>2100000</v>
      </c>
      <c r="M6">
        <v>48000</v>
      </c>
      <c r="N6">
        <v>64.5</v>
      </c>
      <c r="O6" s="16">
        <f t="shared" si="0"/>
        <v>-1.6616314199395899E-2</v>
      </c>
      <c r="P6" s="20">
        <v>1.893150684931507E-2</v>
      </c>
      <c r="Q6" s="18">
        <v>1.893150684931507E-4</v>
      </c>
      <c r="R6" s="18">
        <f t="shared" si="1"/>
        <v>-1.680562926788905E-2</v>
      </c>
      <c r="S6" s="20">
        <f>R6/_xlfn.STDEV.S($O$3:$O$242)</f>
        <v>-0.58371367488906067</v>
      </c>
      <c r="T6" s="1" t="b">
        <f t="shared" si="2"/>
        <v>1</v>
      </c>
    </row>
    <row r="7" spans="1:20" x14ac:dyDescent="0.3">
      <c r="A7" t="s">
        <v>14</v>
      </c>
      <c r="B7" s="1">
        <v>43382</v>
      </c>
      <c r="C7" s="1">
        <v>43433</v>
      </c>
      <c r="D7">
        <v>66.349999999999994</v>
      </c>
      <c r="E7">
        <v>67</v>
      </c>
      <c r="F7">
        <v>62.5</v>
      </c>
      <c r="G7">
        <v>64.099999999999994</v>
      </c>
      <c r="H7">
        <v>63.85</v>
      </c>
      <c r="I7">
        <v>64.099999999999994</v>
      </c>
      <c r="J7">
        <v>318</v>
      </c>
      <c r="K7">
        <v>2461.79</v>
      </c>
      <c r="L7">
        <v>2964000</v>
      </c>
      <c r="M7">
        <v>864000</v>
      </c>
      <c r="N7">
        <v>63.55</v>
      </c>
      <c r="O7" s="16">
        <f t="shared" si="0"/>
        <v>-1.5360983102918589E-2</v>
      </c>
      <c r="P7" s="20">
        <v>1.882191780821918E-2</v>
      </c>
      <c r="Q7" s="18">
        <v>1.8821917808219178E-4</v>
      </c>
      <c r="R7" s="18">
        <f t="shared" si="1"/>
        <v>-1.554920228100078E-2</v>
      </c>
      <c r="S7" s="20">
        <f>R7/_xlfn.STDEV.S($O$3:$O$242)</f>
        <v>-0.54007391573123753</v>
      </c>
      <c r="T7" s="1" t="b">
        <f t="shared" si="2"/>
        <v>1</v>
      </c>
    </row>
    <row r="8" spans="1:20" x14ac:dyDescent="0.3">
      <c r="A8" t="s">
        <v>14</v>
      </c>
      <c r="B8" s="1">
        <v>43383</v>
      </c>
      <c r="C8" s="1">
        <v>43433</v>
      </c>
      <c r="D8">
        <v>64.55</v>
      </c>
      <c r="E8">
        <v>68.05</v>
      </c>
      <c r="F8">
        <v>64.55</v>
      </c>
      <c r="G8">
        <v>67.650000000000006</v>
      </c>
      <c r="H8">
        <v>67.599999999999994</v>
      </c>
      <c r="I8">
        <v>67.650000000000006</v>
      </c>
      <c r="J8">
        <v>167</v>
      </c>
      <c r="K8">
        <v>1328.66</v>
      </c>
      <c r="L8">
        <v>2952000</v>
      </c>
      <c r="M8">
        <v>-12000</v>
      </c>
      <c r="N8">
        <v>66.8</v>
      </c>
      <c r="O8" s="16">
        <f t="shared" si="0"/>
        <v>5.5382215288611723E-2</v>
      </c>
      <c r="P8" s="20">
        <v>1.8958904109589041E-2</v>
      </c>
      <c r="Q8" s="18">
        <v>1.8958904109589041E-4</v>
      </c>
      <c r="R8" s="18">
        <f t="shared" si="1"/>
        <v>5.5192626247515836E-2</v>
      </c>
      <c r="S8" s="20">
        <f>R8/_xlfn.STDEV.S($O$3:$O$242)</f>
        <v>1.9170178146957673</v>
      </c>
      <c r="T8" s="1" t="b">
        <f t="shared" si="2"/>
        <v>1</v>
      </c>
    </row>
    <row r="9" spans="1:20" x14ac:dyDescent="0.3">
      <c r="A9" t="s">
        <v>14</v>
      </c>
      <c r="B9" s="1">
        <v>43384</v>
      </c>
      <c r="C9" s="1">
        <v>43433</v>
      </c>
      <c r="D9">
        <v>64.7</v>
      </c>
      <c r="E9">
        <v>67</v>
      </c>
      <c r="F9">
        <v>64.45</v>
      </c>
      <c r="G9">
        <v>65.5</v>
      </c>
      <c r="H9">
        <v>65.5</v>
      </c>
      <c r="I9">
        <v>65.5</v>
      </c>
      <c r="J9">
        <v>150</v>
      </c>
      <c r="K9">
        <v>1179.6199999999999</v>
      </c>
      <c r="L9">
        <v>3204000</v>
      </c>
      <c r="M9">
        <v>252000</v>
      </c>
      <c r="N9">
        <v>64.900000000000006</v>
      </c>
      <c r="O9" s="16">
        <f t="shared" si="0"/>
        <v>-3.1781226903178202E-2</v>
      </c>
      <c r="P9" s="20">
        <v>1.9013698630136987E-2</v>
      </c>
      <c r="Q9" s="18">
        <v>1.9013698630136988E-4</v>
      </c>
      <c r="R9" s="18">
        <f t="shared" si="1"/>
        <v>-3.1971363889479569E-2</v>
      </c>
      <c r="S9" s="20">
        <f>R9/_xlfn.STDEV.S($O$3:$O$242)</f>
        <v>-1.1104685227587241</v>
      </c>
      <c r="T9" s="1" t="b">
        <f t="shared" si="2"/>
        <v>1</v>
      </c>
    </row>
    <row r="10" spans="1:20" x14ac:dyDescent="0.3">
      <c r="A10" t="s">
        <v>14</v>
      </c>
      <c r="B10" s="1">
        <v>43385</v>
      </c>
      <c r="C10" s="1">
        <v>43433</v>
      </c>
      <c r="D10">
        <v>66.5</v>
      </c>
      <c r="E10">
        <v>67.5</v>
      </c>
      <c r="F10">
        <v>65.75</v>
      </c>
      <c r="G10">
        <v>66.95</v>
      </c>
      <c r="H10">
        <v>67</v>
      </c>
      <c r="I10">
        <v>66.95</v>
      </c>
      <c r="J10">
        <v>111</v>
      </c>
      <c r="K10">
        <v>890.57</v>
      </c>
      <c r="L10">
        <v>3300000</v>
      </c>
      <c r="M10">
        <v>96000</v>
      </c>
      <c r="N10">
        <v>66.55</v>
      </c>
      <c r="O10" s="16">
        <f t="shared" si="0"/>
        <v>2.2137404580152713E-2</v>
      </c>
      <c r="P10" s="20">
        <v>1.8876712328767122E-2</v>
      </c>
      <c r="Q10" s="18">
        <v>1.8876712328767123E-4</v>
      </c>
      <c r="R10" s="18">
        <f t="shared" si="1"/>
        <v>2.1948637456865042E-2</v>
      </c>
      <c r="S10" s="20">
        <f>R10/_xlfn.STDEV.S($O$3:$O$242)</f>
        <v>0.76234692700463547</v>
      </c>
      <c r="T10" s="1" t="b">
        <f t="shared" si="2"/>
        <v>1</v>
      </c>
    </row>
    <row r="11" spans="1:20" x14ac:dyDescent="0.3">
      <c r="A11" t="s">
        <v>14</v>
      </c>
      <c r="B11" s="1">
        <v>43388</v>
      </c>
      <c r="C11" s="1">
        <v>43433</v>
      </c>
      <c r="D11">
        <v>66.900000000000006</v>
      </c>
      <c r="E11">
        <v>68.05</v>
      </c>
      <c r="F11">
        <v>66</v>
      </c>
      <c r="G11">
        <v>67.75</v>
      </c>
      <c r="H11">
        <v>68</v>
      </c>
      <c r="I11">
        <v>67.75</v>
      </c>
      <c r="J11">
        <v>157</v>
      </c>
      <c r="K11">
        <v>1266.1300000000001</v>
      </c>
      <c r="L11">
        <v>3708000</v>
      </c>
      <c r="M11">
        <v>408000</v>
      </c>
      <c r="N11">
        <v>67.05</v>
      </c>
      <c r="O11" s="16">
        <f t="shared" si="0"/>
        <v>1.1949215832710936E-2</v>
      </c>
      <c r="P11" s="20">
        <v>1.893150684931507E-2</v>
      </c>
      <c r="Q11" s="18">
        <v>1.893150684931507E-4</v>
      </c>
      <c r="R11" s="18">
        <f t="shared" si="1"/>
        <v>1.1759900764217785E-2</v>
      </c>
      <c r="S11" s="20">
        <f>R11/_xlfn.STDEV.S($O$3:$O$242)</f>
        <v>0.40845925981053566</v>
      </c>
      <c r="T11" s="1" t="b">
        <f t="shared" si="2"/>
        <v>1</v>
      </c>
    </row>
    <row r="12" spans="1:20" x14ac:dyDescent="0.3">
      <c r="A12" t="s">
        <v>14</v>
      </c>
      <c r="B12" s="1">
        <v>43389</v>
      </c>
      <c r="C12" s="1">
        <v>43433</v>
      </c>
      <c r="D12">
        <v>68</v>
      </c>
      <c r="E12">
        <v>68.75</v>
      </c>
      <c r="F12">
        <v>67.7</v>
      </c>
      <c r="G12">
        <v>68.099999999999994</v>
      </c>
      <c r="H12">
        <v>68.150000000000006</v>
      </c>
      <c r="I12">
        <v>68.099999999999994</v>
      </c>
      <c r="J12">
        <v>155</v>
      </c>
      <c r="K12">
        <v>1267.72</v>
      </c>
      <c r="L12">
        <v>4356000</v>
      </c>
      <c r="M12">
        <v>648000</v>
      </c>
      <c r="N12">
        <v>67.55</v>
      </c>
      <c r="O12" s="16">
        <f t="shared" si="0"/>
        <v>5.1660516605165213E-3</v>
      </c>
      <c r="P12" s="20">
        <v>1.8986301369863012E-2</v>
      </c>
      <c r="Q12" s="18">
        <v>1.8986301369863012E-4</v>
      </c>
      <c r="R12" s="18">
        <f t="shared" si="1"/>
        <v>4.9761886468178912E-3</v>
      </c>
      <c r="S12" s="20">
        <f>R12/_xlfn.STDEV.S($O$3:$O$242)</f>
        <v>0.17283907169875037</v>
      </c>
      <c r="T12" s="1" t="b">
        <f t="shared" si="2"/>
        <v>1</v>
      </c>
    </row>
    <row r="13" spans="1:20" x14ac:dyDescent="0.3">
      <c r="A13" t="s">
        <v>14</v>
      </c>
      <c r="B13" s="1">
        <v>43390</v>
      </c>
      <c r="C13" s="1">
        <v>43433</v>
      </c>
      <c r="D13">
        <v>69.099999999999994</v>
      </c>
      <c r="E13">
        <v>69.099999999999994</v>
      </c>
      <c r="F13">
        <v>65.5</v>
      </c>
      <c r="G13">
        <v>65.849999999999994</v>
      </c>
      <c r="H13">
        <v>66</v>
      </c>
      <c r="I13">
        <v>65.849999999999994</v>
      </c>
      <c r="J13">
        <v>301</v>
      </c>
      <c r="K13">
        <v>2425.4699999999998</v>
      </c>
      <c r="L13">
        <v>4992000</v>
      </c>
      <c r="M13">
        <v>636000</v>
      </c>
      <c r="N13">
        <v>65.349999999999994</v>
      </c>
      <c r="O13" s="16">
        <f t="shared" si="0"/>
        <v>-3.3039647577092511E-2</v>
      </c>
      <c r="P13" s="20">
        <v>1.8958904109589041E-2</v>
      </c>
      <c r="Q13" s="18">
        <v>1.8958904109589041E-4</v>
      </c>
      <c r="R13" s="18">
        <f t="shared" si="1"/>
        <v>-3.3229236618188399E-2</v>
      </c>
      <c r="S13" s="20">
        <f>R13/_xlfn.STDEV.S($O$3:$O$242)</f>
        <v>-1.1541584971901062</v>
      </c>
      <c r="T13" s="1" t="b">
        <f t="shared" si="2"/>
        <v>1</v>
      </c>
    </row>
    <row r="14" spans="1:20" x14ac:dyDescent="0.3">
      <c r="A14" t="s">
        <v>14</v>
      </c>
      <c r="B14" s="1">
        <v>43392</v>
      </c>
      <c r="C14" s="1">
        <v>43433</v>
      </c>
      <c r="D14">
        <v>65.75</v>
      </c>
      <c r="E14">
        <v>67.05</v>
      </c>
      <c r="F14">
        <v>65</v>
      </c>
      <c r="G14">
        <v>65.95</v>
      </c>
      <c r="H14">
        <v>65.849999999999994</v>
      </c>
      <c r="I14">
        <v>65.95</v>
      </c>
      <c r="J14">
        <v>388</v>
      </c>
      <c r="K14">
        <v>3076.2</v>
      </c>
      <c r="L14">
        <v>6468000</v>
      </c>
      <c r="M14">
        <v>1476000</v>
      </c>
      <c r="N14">
        <v>65.400000000000006</v>
      </c>
      <c r="O14" s="16">
        <f t="shared" si="0"/>
        <v>1.5186028853456117E-3</v>
      </c>
      <c r="P14" s="20">
        <v>1.9041095890410958E-2</v>
      </c>
      <c r="Q14" s="18">
        <v>1.9041095890410959E-4</v>
      </c>
      <c r="R14" s="18">
        <f t="shared" si="1"/>
        <v>1.3281919264415021E-3</v>
      </c>
      <c r="S14" s="20">
        <f>R14/_xlfn.STDEV.S($O$3:$O$242)</f>
        <v>4.6132386831982834E-2</v>
      </c>
      <c r="T14" s="1" t="b">
        <f t="shared" si="2"/>
        <v>1</v>
      </c>
    </row>
    <row r="15" spans="1:20" x14ac:dyDescent="0.3">
      <c r="A15" t="s">
        <v>14</v>
      </c>
      <c r="B15" s="1">
        <v>43395</v>
      </c>
      <c r="C15" s="1">
        <v>43433</v>
      </c>
      <c r="D15">
        <v>66.650000000000006</v>
      </c>
      <c r="E15">
        <v>66.650000000000006</v>
      </c>
      <c r="F15">
        <v>64.3</v>
      </c>
      <c r="G15">
        <v>64.75</v>
      </c>
      <c r="H15">
        <v>64.95</v>
      </c>
      <c r="I15">
        <v>64.75</v>
      </c>
      <c r="J15">
        <v>1376</v>
      </c>
      <c r="K15">
        <v>10752.08</v>
      </c>
      <c r="L15">
        <v>17064000</v>
      </c>
      <c r="M15">
        <v>10596000</v>
      </c>
      <c r="N15">
        <v>64.349999999999994</v>
      </c>
      <c r="O15" s="16">
        <f t="shared" si="0"/>
        <v>-1.8195602729340451E-2</v>
      </c>
      <c r="P15" s="20">
        <v>1.9041095890410958E-2</v>
      </c>
      <c r="Q15" s="18">
        <v>1.9041095890410959E-4</v>
      </c>
      <c r="R15" s="18">
        <f t="shared" si="1"/>
        <v>-1.8386013688244562E-2</v>
      </c>
      <c r="S15" s="20">
        <f>R15/_xlfn.STDEV.S($O$3:$O$242)</f>
        <v>-0.63860551993920478</v>
      </c>
      <c r="T15" s="1" t="b">
        <f t="shared" si="2"/>
        <v>1</v>
      </c>
    </row>
    <row r="16" spans="1:20" x14ac:dyDescent="0.3">
      <c r="A16" t="s">
        <v>14</v>
      </c>
      <c r="B16" s="1">
        <v>43396</v>
      </c>
      <c r="C16" s="1">
        <v>43433</v>
      </c>
      <c r="D16">
        <v>64.05</v>
      </c>
      <c r="E16">
        <v>65.099999999999994</v>
      </c>
      <c r="F16">
        <v>62.8</v>
      </c>
      <c r="G16">
        <v>64.650000000000006</v>
      </c>
      <c r="H16">
        <v>64.8</v>
      </c>
      <c r="I16">
        <v>64.650000000000006</v>
      </c>
      <c r="J16">
        <v>2160</v>
      </c>
      <c r="K16">
        <v>16678.900000000001</v>
      </c>
      <c r="L16">
        <v>29256000</v>
      </c>
      <c r="M16">
        <v>12192000</v>
      </c>
      <c r="N16">
        <v>64.150000000000006</v>
      </c>
      <c r="O16" s="16">
        <f t="shared" si="0"/>
        <v>-1.5444015444014566E-3</v>
      </c>
      <c r="P16" s="20">
        <v>1.9068493150684932E-2</v>
      </c>
      <c r="Q16" s="18">
        <v>1.9068493150684932E-4</v>
      </c>
      <c r="R16" s="18">
        <f t="shared" si="1"/>
        <v>-1.7350864759083059E-3</v>
      </c>
      <c r="S16" s="20">
        <f>R16/_xlfn.STDEV.S($O$3:$O$242)</f>
        <v>-6.0265146098273027E-2</v>
      </c>
      <c r="T16" s="1" t="b">
        <f t="shared" si="2"/>
        <v>1</v>
      </c>
    </row>
    <row r="17" spans="1:20" x14ac:dyDescent="0.3">
      <c r="A17" t="s">
        <v>14</v>
      </c>
      <c r="B17" s="1">
        <v>43397</v>
      </c>
      <c r="C17" s="1">
        <v>43433</v>
      </c>
      <c r="D17">
        <v>64.650000000000006</v>
      </c>
      <c r="E17">
        <v>66</v>
      </c>
      <c r="F17">
        <v>64.2</v>
      </c>
      <c r="G17">
        <v>65.3</v>
      </c>
      <c r="H17">
        <v>65.3</v>
      </c>
      <c r="I17">
        <v>65.3</v>
      </c>
      <c r="J17">
        <v>3098</v>
      </c>
      <c r="K17">
        <v>24092.85</v>
      </c>
      <c r="L17">
        <v>42360000</v>
      </c>
      <c r="M17">
        <v>13104000</v>
      </c>
      <c r="N17">
        <v>64.849999999999994</v>
      </c>
      <c r="O17" s="16">
        <f t="shared" si="0"/>
        <v>1.0054137664346348E-2</v>
      </c>
      <c r="P17" s="20">
        <v>1.9041095890410958E-2</v>
      </c>
      <c r="Q17" s="18">
        <v>1.9041095890410959E-4</v>
      </c>
      <c r="R17" s="18">
        <f t="shared" si="1"/>
        <v>9.8637267054422391E-3</v>
      </c>
      <c r="S17" s="20">
        <f>R17/_xlfn.STDEV.S($O$3:$O$242)</f>
        <v>0.34259902271771736</v>
      </c>
      <c r="T17" s="1" t="b">
        <f t="shared" si="2"/>
        <v>1</v>
      </c>
    </row>
    <row r="18" spans="1:20" x14ac:dyDescent="0.3">
      <c r="A18" t="s">
        <v>14</v>
      </c>
      <c r="B18" s="1">
        <v>43398</v>
      </c>
      <c r="C18" s="1">
        <v>43433</v>
      </c>
      <c r="D18">
        <v>64.599999999999994</v>
      </c>
      <c r="E18">
        <v>65.3</v>
      </c>
      <c r="F18">
        <v>62.8</v>
      </c>
      <c r="G18">
        <v>63.3</v>
      </c>
      <c r="H18">
        <v>63.4</v>
      </c>
      <c r="I18">
        <v>63.3</v>
      </c>
      <c r="J18">
        <v>5945</v>
      </c>
      <c r="K18">
        <v>45681.02</v>
      </c>
      <c r="L18">
        <v>67308000</v>
      </c>
      <c r="M18">
        <v>24948000</v>
      </c>
      <c r="N18">
        <v>62.9</v>
      </c>
      <c r="O18" s="16">
        <f t="shared" si="0"/>
        <v>-3.0627871362940276E-2</v>
      </c>
      <c r="P18" s="20">
        <v>1.9068493150684932E-2</v>
      </c>
      <c r="Q18" s="18">
        <v>1.9068493150684932E-4</v>
      </c>
      <c r="R18" s="18">
        <f t="shared" si="1"/>
        <v>-3.0818556294447127E-2</v>
      </c>
      <c r="S18" s="20">
        <f>R18/_xlfn.STDEV.S($O$3:$O$242)</f>
        <v>-1.0704277990815598</v>
      </c>
      <c r="T18" s="1" t="b">
        <f t="shared" si="2"/>
        <v>1</v>
      </c>
    </row>
    <row r="19" spans="1:20" x14ac:dyDescent="0.3">
      <c r="A19" t="s">
        <v>14</v>
      </c>
      <c r="B19" s="1">
        <v>43399</v>
      </c>
      <c r="C19" s="1">
        <v>43461</v>
      </c>
      <c r="D19">
        <v>63.05</v>
      </c>
      <c r="E19">
        <v>64.599999999999994</v>
      </c>
      <c r="F19">
        <v>62.35</v>
      </c>
      <c r="G19">
        <v>63.75</v>
      </c>
      <c r="H19">
        <v>63.65</v>
      </c>
      <c r="I19">
        <v>63.75</v>
      </c>
      <c r="J19">
        <v>43</v>
      </c>
      <c r="K19">
        <v>328.6</v>
      </c>
      <c r="L19">
        <v>804000</v>
      </c>
      <c r="M19">
        <v>156000</v>
      </c>
      <c r="N19">
        <v>63.2</v>
      </c>
      <c r="O19" s="16">
        <f t="shared" si="0"/>
        <v>7.1090047393365385E-3</v>
      </c>
      <c r="P19" s="20">
        <v>1.9041095890410958E-2</v>
      </c>
      <c r="Q19" s="18">
        <v>1.9041095890410959E-4</v>
      </c>
      <c r="R19" s="18">
        <f t="shared" si="1"/>
        <v>6.9185937804324285E-3</v>
      </c>
      <c r="S19" s="20">
        <f>R19/_xlfn.STDEV.S($O$3:$O$242)</f>
        <v>0.24030506303963489</v>
      </c>
      <c r="T19" s="1" t="b">
        <f t="shared" si="2"/>
        <v>1</v>
      </c>
    </row>
    <row r="20" spans="1:20" x14ac:dyDescent="0.3">
      <c r="A20" t="s">
        <v>14</v>
      </c>
      <c r="B20" s="1">
        <v>43402</v>
      </c>
      <c r="C20" s="1">
        <v>43461</v>
      </c>
      <c r="D20">
        <v>64</v>
      </c>
      <c r="E20">
        <v>66.2</v>
      </c>
      <c r="F20">
        <v>63.9</v>
      </c>
      <c r="G20">
        <v>65.8</v>
      </c>
      <c r="H20">
        <v>65.75</v>
      </c>
      <c r="I20">
        <v>65.8</v>
      </c>
      <c r="J20">
        <v>18</v>
      </c>
      <c r="K20">
        <v>140.75</v>
      </c>
      <c r="L20">
        <v>804000</v>
      </c>
      <c r="M20">
        <v>0</v>
      </c>
      <c r="N20">
        <v>64.95</v>
      </c>
      <c r="O20" s="16">
        <f t="shared" si="0"/>
        <v>3.2156862745097992E-2</v>
      </c>
      <c r="P20" s="20">
        <v>1.9041095890410958E-2</v>
      </c>
      <c r="Q20" s="18">
        <v>1.9041095890410959E-4</v>
      </c>
      <c r="R20" s="18">
        <f t="shared" si="1"/>
        <v>3.1966451786193881E-2</v>
      </c>
      <c r="S20" s="20">
        <f>R20/_xlfn.STDEV.S($O$3:$O$242)</f>
        <v>1.1102979095781869</v>
      </c>
      <c r="T20" s="1" t="b">
        <f t="shared" si="2"/>
        <v>1</v>
      </c>
    </row>
    <row r="21" spans="1:20" x14ac:dyDescent="0.3">
      <c r="A21" t="s">
        <v>14</v>
      </c>
      <c r="B21" s="1">
        <v>43403</v>
      </c>
      <c r="C21" s="1">
        <v>43461</v>
      </c>
      <c r="D21">
        <v>65.400000000000006</v>
      </c>
      <c r="E21">
        <v>66.5</v>
      </c>
      <c r="F21">
        <v>65.400000000000006</v>
      </c>
      <c r="G21">
        <v>65.95</v>
      </c>
      <c r="H21">
        <v>65.95</v>
      </c>
      <c r="I21">
        <v>66.150000000000006</v>
      </c>
      <c r="J21">
        <v>33</v>
      </c>
      <c r="K21">
        <v>261.19</v>
      </c>
      <c r="L21">
        <v>900000</v>
      </c>
      <c r="M21">
        <v>96000</v>
      </c>
      <c r="N21">
        <v>65.349999999999994</v>
      </c>
      <c r="O21" s="16">
        <f t="shared" si="0"/>
        <v>5.3191489361703427E-3</v>
      </c>
      <c r="P21" s="20">
        <v>1.9068493150684932E-2</v>
      </c>
      <c r="Q21" s="18">
        <v>1.9068493150684932E-4</v>
      </c>
      <c r="R21" s="18">
        <f t="shared" si="1"/>
        <v>5.1284640046634937E-3</v>
      </c>
      <c r="S21" s="20">
        <f>R21/_xlfn.STDEV.S($O$3:$O$242)</f>
        <v>0.17812808571341379</v>
      </c>
      <c r="T21" s="1" t="b">
        <f t="shared" si="2"/>
        <v>1</v>
      </c>
    </row>
    <row r="22" spans="1:20" x14ac:dyDescent="0.3">
      <c r="A22" t="s">
        <v>14</v>
      </c>
      <c r="B22" s="1">
        <v>43404</v>
      </c>
      <c r="C22" s="1">
        <v>43461</v>
      </c>
      <c r="D22">
        <v>65.7</v>
      </c>
      <c r="E22">
        <v>66.5</v>
      </c>
      <c r="F22">
        <v>64</v>
      </c>
      <c r="G22">
        <v>65.099999999999994</v>
      </c>
      <c r="H22">
        <v>65.05</v>
      </c>
      <c r="I22">
        <v>65.099999999999994</v>
      </c>
      <c r="J22">
        <v>72</v>
      </c>
      <c r="K22">
        <v>560.51</v>
      </c>
      <c r="L22">
        <v>984000</v>
      </c>
      <c r="M22">
        <v>84000</v>
      </c>
      <c r="N22">
        <v>64.45</v>
      </c>
      <c r="O22" s="16">
        <f t="shared" si="0"/>
        <v>-1.5873015873016042E-2</v>
      </c>
      <c r="P22" s="20">
        <v>1.9041095890410958E-2</v>
      </c>
      <c r="Q22" s="18">
        <v>1.9041095890410959E-4</v>
      </c>
      <c r="R22" s="18">
        <f t="shared" si="1"/>
        <v>-1.6063426831920153E-2</v>
      </c>
      <c r="S22" s="20">
        <f>R22/_xlfn.STDEV.S($O$3:$O$242)</f>
        <v>-0.55793459191007289</v>
      </c>
      <c r="T22" s="1" t="b">
        <f t="shared" si="2"/>
        <v>1</v>
      </c>
    </row>
    <row r="23" spans="1:20" x14ac:dyDescent="0.3">
      <c r="A23" t="s">
        <v>14</v>
      </c>
      <c r="B23" s="1">
        <v>43405</v>
      </c>
      <c r="C23" s="1">
        <v>43461</v>
      </c>
      <c r="D23">
        <v>65.099999999999994</v>
      </c>
      <c r="E23">
        <v>68</v>
      </c>
      <c r="F23">
        <v>65.099999999999994</v>
      </c>
      <c r="G23">
        <v>67.7</v>
      </c>
      <c r="H23">
        <v>67.849999999999994</v>
      </c>
      <c r="I23">
        <v>67.7</v>
      </c>
      <c r="J23">
        <v>72</v>
      </c>
      <c r="K23">
        <v>575.48</v>
      </c>
      <c r="L23">
        <v>1152000</v>
      </c>
      <c r="M23">
        <v>168000</v>
      </c>
      <c r="N23">
        <v>67.150000000000006</v>
      </c>
      <c r="O23" s="16">
        <f t="shared" si="0"/>
        <v>3.9938556067588463E-2</v>
      </c>
      <c r="P23" s="20">
        <v>1.8986301369863012E-2</v>
      </c>
      <c r="Q23" s="18">
        <v>1.8986301369863012E-4</v>
      </c>
      <c r="R23" s="18">
        <f t="shared" si="1"/>
        <v>3.9748693053889832E-2</v>
      </c>
      <c r="S23" s="20">
        <f>R23/_xlfn.STDEV.S($O$3:$O$242)</f>
        <v>1.3806002336881069</v>
      </c>
      <c r="T23" s="1" t="b">
        <f t="shared" si="2"/>
        <v>1</v>
      </c>
    </row>
    <row r="24" spans="1:20" x14ac:dyDescent="0.3">
      <c r="A24" t="s">
        <v>14</v>
      </c>
      <c r="B24" s="1">
        <v>43406</v>
      </c>
      <c r="C24" s="1">
        <v>43461</v>
      </c>
      <c r="D24">
        <v>68.150000000000006</v>
      </c>
      <c r="E24">
        <v>71.55</v>
      </c>
      <c r="F24">
        <v>68.099999999999994</v>
      </c>
      <c r="G24">
        <v>70.150000000000006</v>
      </c>
      <c r="H24">
        <v>70.45</v>
      </c>
      <c r="I24">
        <v>70.150000000000006</v>
      </c>
      <c r="J24">
        <v>93</v>
      </c>
      <c r="K24">
        <v>784.99</v>
      </c>
      <c r="L24">
        <v>1152000</v>
      </c>
      <c r="M24">
        <v>0</v>
      </c>
      <c r="N24">
        <v>69.55</v>
      </c>
      <c r="O24" s="16">
        <f t="shared" si="0"/>
        <v>3.6189069423929139E-2</v>
      </c>
      <c r="P24" s="20">
        <v>1.9068493150684932E-2</v>
      </c>
      <c r="Q24" s="18">
        <v>1.9068493150684932E-4</v>
      </c>
      <c r="R24" s="18">
        <f t="shared" si="1"/>
        <v>3.5998384492422292E-2</v>
      </c>
      <c r="S24" s="20">
        <f>R24/_xlfn.STDEV.S($O$3:$O$242)</f>
        <v>1.2503399287934305</v>
      </c>
      <c r="T24" s="1" t="b">
        <f t="shared" si="2"/>
        <v>1</v>
      </c>
    </row>
    <row r="25" spans="1:20" x14ac:dyDescent="0.3">
      <c r="A25" t="s">
        <v>14</v>
      </c>
      <c r="B25" s="1">
        <v>43409</v>
      </c>
      <c r="C25" s="1">
        <v>43461</v>
      </c>
      <c r="D25">
        <v>69.05</v>
      </c>
      <c r="E25">
        <v>69.7</v>
      </c>
      <c r="F25">
        <v>66.099999999999994</v>
      </c>
      <c r="G25">
        <v>67.099999999999994</v>
      </c>
      <c r="H25">
        <v>67.150000000000006</v>
      </c>
      <c r="I25">
        <v>67.099999999999994</v>
      </c>
      <c r="J25">
        <v>94</v>
      </c>
      <c r="K25">
        <v>768.57</v>
      </c>
      <c r="L25">
        <v>1260000</v>
      </c>
      <c r="M25">
        <v>108000</v>
      </c>
      <c r="N25">
        <v>66.5</v>
      </c>
      <c r="O25" s="16">
        <f t="shared" si="0"/>
        <v>-4.3478260869565376E-2</v>
      </c>
      <c r="P25" s="20">
        <v>1.8958904109589041E-2</v>
      </c>
      <c r="Q25" s="18">
        <v>1.8958904109589041E-4</v>
      </c>
      <c r="R25" s="18">
        <f t="shared" si="1"/>
        <v>-4.3667849910661263E-2</v>
      </c>
      <c r="S25" s="20">
        <f>R25/_xlfn.STDEV.S($O$3:$O$242)</f>
        <v>-1.5167251841357414</v>
      </c>
      <c r="T25" s="1" t="b">
        <f t="shared" si="2"/>
        <v>1</v>
      </c>
    </row>
    <row r="26" spans="1:20" x14ac:dyDescent="0.3">
      <c r="A26" t="s">
        <v>14</v>
      </c>
      <c r="B26" s="1">
        <v>43410</v>
      </c>
      <c r="C26" s="1">
        <v>43461</v>
      </c>
      <c r="D26">
        <v>67.349999999999994</v>
      </c>
      <c r="E26">
        <v>67.55</v>
      </c>
      <c r="F26">
        <v>66.25</v>
      </c>
      <c r="G26">
        <v>66.75</v>
      </c>
      <c r="H26">
        <v>66.75</v>
      </c>
      <c r="I26">
        <v>66.75</v>
      </c>
      <c r="J26">
        <v>32</v>
      </c>
      <c r="K26">
        <v>256.54000000000002</v>
      </c>
      <c r="L26">
        <v>1236000</v>
      </c>
      <c r="M26">
        <v>-24000</v>
      </c>
      <c r="N26">
        <v>66.2</v>
      </c>
      <c r="O26" s="16">
        <f t="shared" si="0"/>
        <v>-5.2160953800297217E-3</v>
      </c>
      <c r="P26" s="20">
        <v>1.9013698630136987E-2</v>
      </c>
      <c r="Q26" s="18">
        <v>1.9013698630136988E-4</v>
      </c>
      <c r="R26" s="18">
        <f t="shared" si="1"/>
        <v>-5.4062323663310917E-3</v>
      </c>
      <c r="S26" s="20">
        <f>R26/_xlfn.STDEV.S($O$3:$O$242)</f>
        <v>-0.18777587625861564</v>
      </c>
      <c r="T26" s="1" t="b">
        <f t="shared" si="2"/>
        <v>1</v>
      </c>
    </row>
    <row r="27" spans="1:20" x14ac:dyDescent="0.3">
      <c r="A27" t="s">
        <v>14</v>
      </c>
      <c r="B27" s="1">
        <v>43413</v>
      </c>
      <c r="C27" s="1">
        <v>43461</v>
      </c>
      <c r="D27">
        <v>66.349999999999994</v>
      </c>
      <c r="E27">
        <v>66.8</v>
      </c>
      <c r="F27">
        <v>66</v>
      </c>
      <c r="G27">
        <v>66.45</v>
      </c>
      <c r="H27">
        <v>66.5</v>
      </c>
      <c r="I27">
        <v>66.45</v>
      </c>
      <c r="J27">
        <v>33</v>
      </c>
      <c r="K27">
        <v>262.95999999999998</v>
      </c>
      <c r="L27">
        <v>1500000</v>
      </c>
      <c r="M27">
        <v>144000</v>
      </c>
      <c r="N27">
        <v>65.900000000000006</v>
      </c>
      <c r="O27" s="16">
        <f t="shared" si="0"/>
        <v>-4.4943820224718671E-3</v>
      </c>
      <c r="P27" s="20">
        <v>1.9041095890410958E-2</v>
      </c>
      <c r="Q27" s="18">
        <v>1.9041095890410959E-4</v>
      </c>
      <c r="R27" s="18">
        <f t="shared" si="1"/>
        <v>-4.6847929813759771E-3</v>
      </c>
      <c r="S27" s="20">
        <f>R27/_xlfn.STDEV.S($O$3:$O$242)</f>
        <v>-0.16271796096790486</v>
      </c>
      <c r="T27" s="1" t="b">
        <f t="shared" si="2"/>
        <v>1</v>
      </c>
    </row>
    <row r="28" spans="1:20" x14ac:dyDescent="0.3">
      <c r="A28" t="s">
        <v>14</v>
      </c>
      <c r="B28" s="1">
        <v>43416</v>
      </c>
      <c r="C28" s="1">
        <v>43461</v>
      </c>
      <c r="D28">
        <v>66.7</v>
      </c>
      <c r="E28">
        <v>67.400000000000006</v>
      </c>
      <c r="F28">
        <v>65.900000000000006</v>
      </c>
      <c r="G28">
        <v>66.099999999999994</v>
      </c>
      <c r="H28">
        <v>66.099999999999994</v>
      </c>
      <c r="I28">
        <v>66.099999999999994</v>
      </c>
      <c r="J28">
        <v>96</v>
      </c>
      <c r="K28">
        <v>765.57</v>
      </c>
      <c r="L28">
        <v>1776000</v>
      </c>
      <c r="M28">
        <v>276000</v>
      </c>
      <c r="N28">
        <v>65.7</v>
      </c>
      <c r="O28" s="16">
        <f t="shared" si="0"/>
        <v>-5.2671181339354178E-3</v>
      </c>
      <c r="P28" s="20">
        <v>1.8958904109589041E-2</v>
      </c>
      <c r="Q28" s="18">
        <v>1.8958904109589041E-4</v>
      </c>
      <c r="R28" s="18">
        <f t="shared" si="1"/>
        <v>-5.4567071750313079E-3</v>
      </c>
      <c r="S28" s="20">
        <f>R28/_xlfn.STDEV.S($O$3:$O$242)</f>
        <v>-0.18952902906271926</v>
      </c>
      <c r="T28" s="1" t="b">
        <f t="shared" si="2"/>
        <v>1</v>
      </c>
    </row>
    <row r="29" spans="1:20" x14ac:dyDescent="0.3">
      <c r="A29" t="s">
        <v>14</v>
      </c>
      <c r="B29" s="1">
        <v>43417</v>
      </c>
      <c r="C29" s="1">
        <v>43461</v>
      </c>
      <c r="D29">
        <v>65.45</v>
      </c>
      <c r="E29">
        <v>66.150000000000006</v>
      </c>
      <c r="F29">
        <v>65</v>
      </c>
      <c r="G29">
        <v>65.349999999999994</v>
      </c>
      <c r="H29">
        <v>65.25</v>
      </c>
      <c r="I29">
        <v>65.349999999999994</v>
      </c>
      <c r="J29">
        <v>57</v>
      </c>
      <c r="K29">
        <v>447.9</v>
      </c>
      <c r="L29">
        <v>1968000</v>
      </c>
      <c r="M29">
        <v>192000</v>
      </c>
      <c r="N29">
        <v>64.75</v>
      </c>
      <c r="O29" s="16">
        <f t="shared" si="0"/>
        <v>-1.1346444780635402E-2</v>
      </c>
      <c r="P29" s="20">
        <v>1.8986301369863012E-2</v>
      </c>
      <c r="Q29" s="18">
        <v>1.8986301369863012E-4</v>
      </c>
      <c r="R29" s="18">
        <f t="shared" si="1"/>
        <v>-1.1536307794334033E-2</v>
      </c>
      <c r="S29" s="20">
        <f>R29/_xlfn.STDEV.S($O$3:$O$242)</f>
        <v>-0.40069315524820426</v>
      </c>
      <c r="T29" s="1" t="b">
        <f t="shared" si="2"/>
        <v>1</v>
      </c>
    </row>
    <row r="30" spans="1:20" x14ac:dyDescent="0.3">
      <c r="A30" t="s">
        <v>14</v>
      </c>
      <c r="B30" s="1">
        <v>43418</v>
      </c>
      <c r="C30" s="1">
        <v>43461</v>
      </c>
      <c r="D30">
        <v>66.099999999999994</v>
      </c>
      <c r="E30">
        <v>66.099999999999994</v>
      </c>
      <c r="F30">
        <v>64.5</v>
      </c>
      <c r="G30">
        <v>64.7</v>
      </c>
      <c r="H30">
        <v>64.5</v>
      </c>
      <c r="I30">
        <v>64.7</v>
      </c>
      <c r="J30">
        <v>100</v>
      </c>
      <c r="K30">
        <v>783.92</v>
      </c>
      <c r="L30">
        <v>2412000</v>
      </c>
      <c r="M30">
        <v>444000</v>
      </c>
      <c r="N30">
        <v>64.150000000000006</v>
      </c>
      <c r="O30" s="16">
        <f t="shared" si="0"/>
        <v>-9.9464422341238191E-3</v>
      </c>
      <c r="P30" s="20">
        <v>1.893150684931507E-2</v>
      </c>
      <c r="Q30" s="18">
        <v>1.893150684931507E-4</v>
      </c>
      <c r="R30" s="18">
        <f t="shared" si="1"/>
        <v>-1.013575730261697E-2</v>
      </c>
      <c r="S30" s="20">
        <f>R30/_xlfn.STDEV.S($O$3:$O$242)</f>
        <v>-0.3520475222072621</v>
      </c>
      <c r="T30" s="1" t="b">
        <f t="shared" si="2"/>
        <v>1</v>
      </c>
    </row>
    <row r="31" spans="1:20" x14ac:dyDescent="0.3">
      <c r="A31" t="s">
        <v>14</v>
      </c>
      <c r="B31" s="1">
        <v>43419</v>
      </c>
      <c r="C31" s="1">
        <v>43461</v>
      </c>
      <c r="D31">
        <v>64.849999999999994</v>
      </c>
      <c r="E31">
        <v>65.7</v>
      </c>
      <c r="F31">
        <v>63.9</v>
      </c>
      <c r="G31">
        <v>65.3</v>
      </c>
      <c r="H31">
        <v>65.25</v>
      </c>
      <c r="I31">
        <v>65.3</v>
      </c>
      <c r="J31">
        <v>118</v>
      </c>
      <c r="K31">
        <v>922.28</v>
      </c>
      <c r="L31">
        <v>2496000</v>
      </c>
      <c r="M31">
        <v>84000</v>
      </c>
      <c r="N31">
        <v>64.650000000000006</v>
      </c>
      <c r="O31" s="16">
        <f t="shared" si="0"/>
        <v>9.2735703245748723E-3</v>
      </c>
      <c r="P31" s="20">
        <v>1.873972602739726E-2</v>
      </c>
      <c r="Q31" s="18">
        <v>1.873972602739726E-4</v>
      </c>
      <c r="R31" s="18">
        <f t="shared" si="1"/>
        <v>9.0861730643008991E-3</v>
      </c>
      <c r="S31" s="20">
        <f>R31/_xlfn.STDEV.S($O$3:$O$242)</f>
        <v>0.3155920784338041</v>
      </c>
      <c r="T31" s="1" t="b">
        <f t="shared" si="2"/>
        <v>1</v>
      </c>
    </row>
    <row r="32" spans="1:20" x14ac:dyDescent="0.3">
      <c r="A32" t="s">
        <v>14</v>
      </c>
      <c r="B32" s="1">
        <v>43420</v>
      </c>
      <c r="C32" s="1">
        <v>43461</v>
      </c>
      <c r="D32">
        <v>65.349999999999994</v>
      </c>
      <c r="E32">
        <v>65.349999999999994</v>
      </c>
      <c r="F32">
        <v>63.95</v>
      </c>
      <c r="G32">
        <v>64.5</v>
      </c>
      <c r="H32">
        <v>64.5</v>
      </c>
      <c r="I32">
        <v>64.5</v>
      </c>
      <c r="J32">
        <v>155</v>
      </c>
      <c r="K32">
        <v>1197.99</v>
      </c>
      <c r="L32">
        <v>3252000</v>
      </c>
      <c r="M32">
        <v>756000</v>
      </c>
      <c r="N32">
        <v>64.099999999999994</v>
      </c>
      <c r="O32" s="16">
        <f t="shared" si="0"/>
        <v>-1.2251148545176067E-2</v>
      </c>
      <c r="P32" s="20">
        <v>1.8684931506849314E-2</v>
      </c>
      <c r="Q32" s="18">
        <v>1.8684931506849313E-4</v>
      </c>
      <c r="R32" s="18">
        <f t="shared" si="1"/>
        <v>-1.2437997860244561E-2</v>
      </c>
      <c r="S32" s="20">
        <f>R32/_xlfn.STDEV.S($O$3:$O$242)</f>
        <v>-0.43201175769942357</v>
      </c>
      <c r="T32" s="1" t="b">
        <f t="shared" si="2"/>
        <v>1</v>
      </c>
    </row>
    <row r="33" spans="1:20" x14ac:dyDescent="0.3">
      <c r="A33" t="s">
        <v>14</v>
      </c>
      <c r="B33" s="1">
        <v>43423</v>
      </c>
      <c r="C33" s="1">
        <v>43461</v>
      </c>
      <c r="D33">
        <v>64.599999999999994</v>
      </c>
      <c r="E33">
        <v>65.25</v>
      </c>
      <c r="F33">
        <v>64.3</v>
      </c>
      <c r="G33">
        <v>64.8</v>
      </c>
      <c r="H33">
        <v>65</v>
      </c>
      <c r="I33">
        <v>64.8</v>
      </c>
      <c r="J33">
        <v>242</v>
      </c>
      <c r="K33">
        <v>1881.92</v>
      </c>
      <c r="L33">
        <v>4536000</v>
      </c>
      <c r="M33">
        <v>1284000</v>
      </c>
      <c r="N33">
        <v>64.3</v>
      </c>
      <c r="O33" s="16">
        <f t="shared" si="0"/>
        <v>4.6511627906976301E-3</v>
      </c>
      <c r="P33" s="20">
        <v>1.8767123287671231E-2</v>
      </c>
      <c r="Q33" s="18">
        <v>1.8767123287671231E-4</v>
      </c>
      <c r="R33" s="18">
        <f t="shared" si="1"/>
        <v>4.4634915578209179E-3</v>
      </c>
      <c r="S33" s="20">
        <f>R33/_xlfn.STDEV.S($O$3:$O$242)</f>
        <v>0.15503144919602344</v>
      </c>
      <c r="T33" s="1" t="b">
        <f t="shared" si="2"/>
        <v>1</v>
      </c>
    </row>
    <row r="34" spans="1:20" x14ac:dyDescent="0.3">
      <c r="A34" t="s">
        <v>14</v>
      </c>
      <c r="B34" s="1">
        <v>43424</v>
      </c>
      <c r="C34" s="1">
        <v>43461</v>
      </c>
      <c r="D34">
        <v>64.25</v>
      </c>
      <c r="E34">
        <v>64.55</v>
      </c>
      <c r="F34">
        <v>62.5</v>
      </c>
      <c r="G34">
        <v>62.8</v>
      </c>
      <c r="H34">
        <v>62.8</v>
      </c>
      <c r="I34">
        <v>62.8</v>
      </c>
      <c r="J34">
        <v>512</v>
      </c>
      <c r="K34">
        <v>3890.2</v>
      </c>
      <c r="L34">
        <v>8172000</v>
      </c>
      <c r="M34">
        <v>3636000</v>
      </c>
      <c r="N34">
        <v>62.4</v>
      </c>
      <c r="O34" s="16">
        <f t="shared" si="0"/>
        <v>-3.0864197530864199E-2</v>
      </c>
      <c r="P34" s="20">
        <v>1.8712328767123289E-2</v>
      </c>
      <c r="Q34" s="18">
        <v>1.8712328767123289E-4</v>
      </c>
      <c r="R34" s="18">
        <f t="shared" si="1"/>
        <v>-3.1051320818535431E-2</v>
      </c>
      <c r="S34" s="20">
        <f>R34/_xlfn.STDEV.S($O$3:$O$242)</f>
        <v>-1.0785124612845394</v>
      </c>
      <c r="T34" s="1" t="b">
        <f t="shared" si="2"/>
        <v>1</v>
      </c>
    </row>
    <row r="35" spans="1:20" x14ac:dyDescent="0.3">
      <c r="A35" t="s">
        <v>14</v>
      </c>
      <c r="B35" s="1">
        <v>43426</v>
      </c>
      <c r="C35" s="1">
        <v>43461</v>
      </c>
      <c r="D35">
        <v>62.55</v>
      </c>
      <c r="E35">
        <v>62.85</v>
      </c>
      <c r="F35">
        <v>60.5</v>
      </c>
      <c r="G35">
        <v>60.8</v>
      </c>
      <c r="H35">
        <v>60.7</v>
      </c>
      <c r="I35">
        <v>60.8</v>
      </c>
      <c r="J35">
        <v>735</v>
      </c>
      <c r="K35">
        <v>5436.69</v>
      </c>
      <c r="L35">
        <v>13668000</v>
      </c>
      <c r="M35">
        <v>3444000</v>
      </c>
      <c r="N35">
        <v>60.5</v>
      </c>
      <c r="O35" s="16">
        <f t="shared" si="0"/>
        <v>-3.1847133757961783E-2</v>
      </c>
      <c r="P35" s="20">
        <v>1.8575342465753427E-2</v>
      </c>
      <c r="Q35" s="18">
        <v>1.8575342465753427E-4</v>
      </c>
      <c r="R35" s="18">
        <f t="shared" si="1"/>
        <v>-3.2032887182619318E-2</v>
      </c>
      <c r="S35" s="20">
        <f>R35/_xlfn.STDEV.S($O$3:$O$242)</f>
        <v>-1.1126054250405384</v>
      </c>
      <c r="T35" s="1" t="b">
        <f t="shared" si="2"/>
        <v>1</v>
      </c>
    </row>
    <row r="36" spans="1:20" x14ac:dyDescent="0.3">
      <c r="A36" t="s">
        <v>14</v>
      </c>
      <c r="B36" s="1">
        <v>43430</v>
      </c>
      <c r="C36" s="1">
        <v>43461</v>
      </c>
      <c r="D36">
        <v>60.7</v>
      </c>
      <c r="E36">
        <v>60.95</v>
      </c>
      <c r="F36">
        <v>57.4</v>
      </c>
      <c r="G36">
        <v>58.45</v>
      </c>
      <c r="H36">
        <v>58.4</v>
      </c>
      <c r="I36">
        <v>58.45</v>
      </c>
      <c r="J36">
        <v>2245</v>
      </c>
      <c r="K36">
        <v>15889.49</v>
      </c>
      <c r="L36">
        <v>23688000</v>
      </c>
      <c r="M36">
        <v>10020000</v>
      </c>
      <c r="N36">
        <v>58.05</v>
      </c>
      <c r="O36" s="16">
        <f t="shared" si="0"/>
        <v>-3.8651315789473589E-2</v>
      </c>
      <c r="P36" s="20">
        <v>1.865753424657534E-2</v>
      </c>
      <c r="Q36" s="18">
        <v>1.865753424657534E-4</v>
      </c>
      <c r="R36" s="18">
        <f t="shared" si="1"/>
        <v>-3.8837891131939341E-2</v>
      </c>
      <c r="S36" s="20">
        <f>R36/_xlfn.STDEV.S($O$3:$O$242)</f>
        <v>-1.3489651471059239</v>
      </c>
      <c r="T36" s="1" t="b">
        <f t="shared" si="2"/>
        <v>1</v>
      </c>
    </row>
    <row r="37" spans="1:20" x14ac:dyDescent="0.3">
      <c r="A37" t="s">
        <v>14</v>
      </c>
      <c r="B37" s="1">
        <v>43431</v>
      </c>
      <c r="C37" s="1">
        <v>43461</v>
      </c>
      <c r="D37">
        <v>57.9</v>
      </c>
      <c r="E37">
        <v>57.9</v>
      </c>
      <c r="F37">
        <v>56.05</v>
      </c>
      <c r="G37">
        <v>57.15</v>
      </c>
      <c r="H37">
        <v>57</v>
      </c>
      <c r="I37">
        <v>57.15</v>
      </c>
      <c r="J37">
        <v>3359</v>
      </c>
      <c r="K37">
        <v>22927.81</v>
      </c>
      <c r="L37">
        <v>35136000</v>
      </c>
      <c r="M37">
        <v>11448000</v>
      </c>
      <c r="N37">
        <v>56.8</v>
      </c>
      <c r="O37" s="16">
        <f t="shared" si="0"/>
        <v>-2.2241231822070218E-2</v>
      </c>
      <c r="P37" s="20">
        <v>1.8547945205479453E-2</v>
      </c>
      <c r="Q37" s="18">
        <v>1.8547945205479453E-4</v>
      </c>
      <c r="R37" s="18">
        <f t="shared" si="1"/>
        <v>-2.2426711274125013E-2</v>
      </c>
      <c r="S37" s="20">
        <f>R37/_xlfn.STDEV.S($O$3:$O$242)</f>
        <v>-0.77895197167703356</v>
      </c>
      <c r="T37" s="1" t="b">
        <f t="shared" si="2"/>
        <v>1</v>
      </c>
    </row>
    <row r="38" spans="1:20" x14ac:dyDescent="0.3">
      <c r="A38" t="s">
        <v>14</v>
      </c>
      <c r="B38" s="1">
        <v>43432</v>
      </c>
      <c r="C38" s="1">
        <v>43461</v>
      </c>
      <c r="D38">
        <v>57.2</v>
      </c>
      <c r="E38">
        <v>57.3</v>
      </c>
      <c r="F38">
        <v>55.25</v>
      </c>
      <c r="G38">
        <v>55.5</v>
      </c>
      <c r="H38">
        <v>55.45</v>
      </c>
      <c r="I38">
        <v>55.5</v>
      </c>
      <c r="J38">
        <v>3071</v>
      </c>
      <c r="K38">
        <v>20826.34</v>
      </c>
      <c r="L38">
        <v>47100000</v>
      </c>
      <c r="M38">
        <v>11964000</v>
      </c>
      <c r="N38">
        <v>55.4</v>
      </c>
      <c r="O38" s="16">
        <f t="shared" si="0"/>
        <v>-2.8871391076115461E-2</v>
      </c>
      <c r="P38" s="20">
        <v>1.8493150684931507E-2</v>
      </c>
      <c r="Q38" s="18">
        <v>1.8493150684931506E-4</v>
      </c>
      <c r="R38" s="18">
        <f t="shared" si="1"/>
        <v>-2.9056322582964776E-2</v>
      </c>
      <c r="S38" s="20">
        <f>R38/_xlfn.STDEV.S($O$3:$O$242)</f>
        <v>-1.0092197419867743</v>
      </c>
      <c r="T38" s="1" t="b">
        <f t="shared" si="2"/>
        <v>1</v>
      </c>
    </row>
    <row r="39" spans="1:20" x14ac:dyDescent="0.3">
      <c r="A39" t="s">
        <v>14</v>
      </c>
      <c r="B39" s="1">
        <v>43433</v>
      </c>
      <c r="C39" s="1">
        <v>43461</v>
      </c>
      <c r="D39">
        <v>56.05</v>
      </c>
      <c r="E39">
        <v>56.8</v>
      </c>
      <c r="F39">
        <v>54.7</v>
      </c>
      <c r="G39">
        <v>55.05</v>
      </c>
      <c r="H39">
        <v>55.25</v>
      </c>
      <c r="I39">
        <v>55.05</v>
      </c>
      <c r="J39">
        <v>6877</v>
      </c>
      <c r="K39">
        <v>45781.48</v>
      </c>
      <c r="L39">
        <v>74988000</v>
      </c>
      <c r="M39">
        <v>27888000</v>
      </c>
      <c r="N39">
        <v>54.75</v>
      </c>
      <c r="O39" s="16">
        <f t="shared" si="0"/>
        <v>-8.1081081081081589E-3</v>
      </c>
      <c r="P39" s="20">
        <v>1.8520547945205478E-2</v>
      </c>
      <c r="Q39" s="18">
        <v>1.8520547945205477E-4</v>
      </c>
      <c r="R39" s="18">
        <f t="shared" si="1"/>
        <v>-8.2933135875602141E-3</v>
      </c>
      <c r="S39" s="20">
        <f>R39/_xlfn.STDEV.S($O$3:$O$242)</f>
        <v>-0.28805351314346933</v>
      </c>
      <c r="T39" s="1" t="b">
        <f t="shared" si="2"/>
        <v>1</v>
      </c>
    </row>
    <row r="40" spans="1:20" x14ac:dyDescent="0.3">
      <c r="A40" t="s">
        <v>14</v>
      </c>
      <c r="B40" s="1">
        <v>43434</v>
      </c>
      <c r="C40" s="1">
        <v>43496</v>
      </c>
      <c r="D40">
        <v>55.65</v>
      </c>
      <c r="E40">
        <v>56.3</v>
      </c>
      <c r="F40">
        <v>54.8</v>
      </c>
      <c r="G40">
        <v>55.85</v>
      </c>
      <c r="H40">
        <v>55.85</v>
      </c>
      <c r="I40">
        <v>55.85</v>
      </c>
      <c r="J40">
        <v>49</v>
      </c>
      <c r="K40">
        <v>327.02</v>
      </c>
      <c r="L40">
        <v>1176000</v>
      </c>
      <c r="M40">
        <v>156000</v>
      </c>
      <c r="N40">
        <v>55.3</v>
      </c>
      <c r="O40" s="16">
        <f t="shared" si="0"/>
        <v>1.453224341507728E-2</v>
      </c>
      <c r="P40" s="20">
        <v>1.8493150684931507E-2</v>
      </c>
      <c r="Q40" s="18">
        <v>1.8493150684931506E-4</v>
      </c>
      <c r="R40" s="18">
        <f t="shared" si="1"/>
        <v>1.4347311908227965E-2</v>
      </c>
      <c r="S40" s="20">
        <f>R40/_xlfn.STDEV.S($O$3:$O$242)</f>
        <v>0.49832838897220733</v>
      </c>
      <c r="T40" s="1" t="b">
        <f t="shared" si="2"/>
        <v>1</v>
      </c>
    </row>
    <row r="41" spans="1:20" x14ac:dyDescent="0.3">
      <c r="A41" t="s">
        <v>14</v>
      </c>
      <c r="B41" s="1">
        <v>43437</v>
      </c>
      <c r="C41" s="1">
        <v>43496</v>
      </c>
      <c r="D41">
        <v>56.95</v>
      </c>
      <c r="E41">
        <v>57.75</v>
      </c>
      <c r="F41">
        <v>56.6</v>
      </c>
      <c r="G41">
        <v>57.1</v>
      </c>
      <c r="H41">
        <v>57.1</v>
      </c>
      <c r="I41">
        <v>57.1</v>
      </c>
      <c r="J41">
        <v>50</v>
      </c>
      <c r="K41">
        <v>342.64</v>
      </c>
      <c r="L41">
        <v>1380000</v>
      </c>
      <c r="M41">
        <v>204000</v>
      </c>
      <c r="N41">
        <v>56.7</v>
      </c>
      <c r="O41" s="16">
        <f t="shared" si="0"/>
        <v>2.2381378692927483E-2</v>
      </c>
      <c r="P41" s="20">
        <v>1.8547945205479453E-2</v>
      </c>
      <c r="Q41" s="18">
        <v>1.8547945205479453E-4</v>
      </c>
      <c r="R41" s="18">
        <f t="shared" si="1"/>
        <v>2.2195899240872688E-2</v>
      </c>
      <c r="S41" s="20">
        <f>R41/_xlfn.STDEV.S($O$3:$O$242)</f>
        <v>0.77093512577434797</v>
      </c>
      <c r="T41" s="1" t="b">
        <f t="shared" si="2"/>
        <v>1</v>
      </c>
    </row>
    <row r="42" spans="1:20" x14ac:dyDescent="0.3">
      <c r="A42" t="s">
        <v>14</v>
      </c>
      <c r="B42" s="1">
        <v>43438</v>
      </c>
      <c r="C42" s="1">
        <v>43496</v>
      </c>
      <c r="D42">
        <v>56.55</v>
      </c>
      <c r="E42">
        <v>57.15</v>
      </c>
      <c r="F42">
        <v>55.9</v>
      </c>
      <c r="G42">
        <v>56.1</v>
      </c>
      <c r="H42">
        <v>56.15</v>
      </c>
      <c r="I42">
        <v>56.1</v>
      </c>
      <c r="J42">
        <v>61</v>
      </c>
      <c r="K42">
        <v>412</v>
      </c>
      <c r="L42">
        <v>1524000</v>
      </c>
      <c r="M42">
        <v>144000</v>
      </c>
      <c r="N42">
        <v>55.6</v>
      </c>
      <c r="O42" s="16">
        <f t="shared" si="0"/>
        <v>-1.7513134851138354E-2</v>
      </c>
      <c r="P42" s="20">
        <v>1.8520547945205478E-2</v>
      </c>
      <c r="Q42" s="18">
        <v>1.8520547945205477E-4</v>
      </c>
      <c r="R42" s="18">
        <f t="shared" si="1"/>
        <v>-1.7698340330590409E-2</v>
      </c>
      <c r="S42" s="20">
        <f>R42/_xlfn.STDEV.S($O$3:$O$242)</f>
        <v>-0.61472040761636082</v>
      </c>
      <c r="T42" s="1" t="b">
        <f t="shared" si="2"/>
        <v>1</v>
      </c>
    </row>
    <row r="43" spans="1:20" x14ac:dyDescent="0.3">
      <c r="A43" t="s">
        <v>14</v>
      </c>
      <c r="B43" s="1">
        <v>43439</v>
      </c>
      <c r="C43" s="1">
        <v>43496</v>
      </c>
      <c r="D43">
        <v>55.55</v>
      </c>
      <c r="E43">
        <v>55.55</v>
      </c>
      <c r="F43">
        <v>53.2</v>
      </c>
      <c r="G43">
        <v>53.35</v>
      </c>
      <c r="H43">
        <v>53.4</v>
      </c>
      <c r="I43">
        <v>53.35</v>
      </c>
      <c r="J43">
        <v>138</v>
      </c>
      <c r="K43">
        <v>894.01</v>
      </c>
      <c r="L43">
        <v>2040000</v>
      </c>
      <c r="M43">
        <v>516000</v>
      </c>
      <c r="N43">
        <v>53.05</v>
      </c>
      <c r="O43" s="16">
        <f t="shared" si="0"/>
        <v>-4.9019607843137254E-2</v>
      </c>
      <c r="P43" s="20">
        <v>1.8410958904109587E-2</v>
      </c>
      <c r="Q43" s="18">
        <v>1.8410958904109588E-4</v>
      </c>
      <c r="R43" s="18">
        <f t="shared" si="1"/>
        <v>-4.920371743217835E-2</v>
      </c>
      <c r="S43" s="20">
        <f>R43/_xlfn.STDEV.S($O$3:$O$242)</f>
        <v>-1.7090037071933684</v>
      </c>
      <c r="T43" s="1" t="b">
        <f t="shared" si="2"/>
        <v>1</v>
      </c>
    </row>
    <row r="44" spans="1:20" x14ac:dyDescent="0.3">
      <c r="A44" t="s">
        <v>14</v>
      </c>
      <c r="B44" s="1">
        <v>43440</v>
      </c>
      <c r="C44" s="1">
        <v>43496</v>
      </c>
      <c r="D44">
        <v>52.2</v>
      </c>
      <c r="E44">
        <v>54.3</v>
      </c>
      <c r="F44">
        <v>52</v>
      </c>
      <c r="G44">
        <v>53.5</v>
      </c>
      <c r="H44">
        <v>53.35</v>
      </c>
      <c r="I44">
        <v>53.5</v>
      </c>
      <c r="J44">
        <v>207</v>
      </c>
      <c r="K44">
        <v>1329.91</v>
      </c>
      <c r="L44">
        <v>2088000</v>
      </c>
      <c r="M44">
        <v>48000</v>
      </c>
      <c r="N44">
        <v>53.05</v>
      </c>
      <c r="O44" s="16">
        <f t="shared" si="0"/>
        <v>2.8116213683223724E-3</v>
      </c>
      <c r="P44" s="20">
        <v>1.8383561643835616E-2</v>
      </c>
      <c r="Q44" s="18">
        <v>1.8383561643835618E-4</v>
      </c>
      <c r="R44" s="18">
        <f t="shared" si="1"/>
        <v>2.6277857518840161E-3</v>
      </c>
      <c r="S44" s="20">
        <f>R44/_xlfn.STDEV.S($O$3:$O$242)</f>
        <v>9.127146943459867E-2</v>
      </c>
      <c r="T44" s="1" t="b">
        <f t="shared" si="2"/>
        <v>1</v>
      </c>
    </row>
    <row r="45" spans="1:20" x14ac:dyDescent="0.3">
      <c r="A45" t="s">
        <v>14</v>
      </c>
      <c r="B45" s="1">
        <v>43441</v>
      </c>
      <c r="C45" s="1">
        <v>43496</v>
      </c>
      <c r="D45">
        <v>53.1</v>
      </c>
      <c r="E45">
        <v>53.1</v>
      </c>
      <c r="F45">
        <v>50.8</v>
      </c>
      <c r="G45">
        <v>51.4</v>
      </c>
      <c r="H45">
        <v>51.35</v>
      </c>
      <c r="I45">
        <v>51.4</v>
      </c>
      <c r="J45">
        <v>312</v>
      </c>
      <c r="K45">
        <v>1934.21</v>
      </c>
      <c r="L45">
        <v>2904000</v>
      </c>
      <c r="M45">
        <v>816000</v>
      </c>
      <c r="N45">
        <v>51</v>
      </c>
      <c r="O45" s="16">
        <f t="shared" si="0"/>
        <v>-3.9252336448598157E-2</v>
      </c>
      <c r="P45" s="20">
        <v>1.8328767123287671E-2</v>
      </c>
      <c r="Q45" s="18">
        <v>1.832876712328767E-4</v>
      </c>
      <c r="R45" s="18">
        <f t="shared" si="1"/>
        <v>-3.9435624119831036E-2</v>
      </c>
      <c r="S45" s="20">
        <f>R45/_xlfn.STDEV.S($O$3:$O$242)</f>
        <v>-1.3697263404776794</v>
      </c>
      <c r="T45" s="1" t="b">
        <f t="shared" si="2"/>
        <v>1</v>
      </c>
    </row>
    <row r="46" spans="1:20" x14ac:dyDescent="0.3">
      <c r="A46" t="s">
        <v>14</v>
      </c>
      <c r="B46" s="1">
        <v>43444</v>
      </c>
      <c r="C46" s="1">
        <v>43496</v>
      </c>
      <c r="D46">
        <v>49.75</v>
      </c>
      <c r="E46">
        <v>51.1</v>
      </c>
      <c r="F46">
        <v>49.75</v>
      </c>
      <c r="G46">
        <v>50.5</v>
      </c>
      <c r="H46">
        <v>50.4</v>
      </c>
      <c r="I46">
        <v>50.5</v>
      </c>
      <c r="J46">
        <v>135</v>
      </c>
      <c r="K46">
        <v>817.16</v>
      </c>
      <c r="L46">
        <v>3120000</v>
      </c>
      <c r="M46">
        <v>216000</v>
      </c>
      <c r="N46">
        <v>50.05</v>
      </c>
      <c r="O46" s="16">
        <f t="shared" si="0"/>
        <v>-1.7509727626459116E-2</v>
      </c>
      <c r="P46" s="20">
        <v>1.8383561643835616E-2</v>
      </c>
      <c r="Q46" s="18">
        <v>1.8383561643835618E-4</v>
      </c>
      <c r="R46" s="18">
        <f t="shared" si="1"/>
        <v>-1.7693563242897472E-2</v>
      </c>
      <c r="S46" s="20">
        <f>R46/_xlfn.STDEV.S($O$3:$O$242)</f>
        <v>-0.61455448396256229</v>
      </c>
      <c r="T46" s="1" t="b">
        <f t="shared" si="2"/>
        <v>1</v>
      </c>
    </row>
    <row r="47" spans="1:20" x14ac:dyDescent="0.3">
      <c r="A47" t="s">
        <v>14</v>
      </c>
      <c r="B47" s="1">
        <v>43445</v>
      </c>
      <c r="C47" s="1">
        <v>43496</v>
      </c>
      <c r="D47">
        <v>50</v>
      </c>
      <c r="E47">
        <v>51.5</v>
      </c>
      <c r="F47">
        <v>49.85</v>
      </c>
      <c r="G47">
        <v>51.2</v>
      </c>
      <c r="H47">
        <v>51.35</v>
      </c>
      <c r="I47">
        <v>51.2</v>
      </c>
      <c r="J47">
        <v>113</v>
      </c>
      <c r="K47">
        <v>691.17</v>
      </c>
      <c r="L47">
        <v>2988000</v>
      </c>
      <c r="M47">
        <v>-132000</v>
      </c>
      <c r="N47">
        <v>50.7</v>
      </c>
      <c r="O47" s="16">
        <f t="shared" si="0"/>
        <v>1.3861386138613917E-2</v>
      </c>
      <c r="P47" s="20">
        <v>1.8383561643835616E-2</v>
      </c>
      <c r="Q47" s="18">
        <v>1.8383561643835618E-4</v>
      </c>
      <c r="R47" s="18">
        <f t="shared" si="1"/>
        <v>1.3677550522175562E-2</v>
      </c>
      <c r="S47" s="20">
        <f>R47/_xlfn.STDEV.S($O$3:$O$242)</f>
        <v>0.47506541715963524</v>
      </c>
      <c r="T47" s="1" t="b">
        <f t="shared" si="2"/>
        <v>1</v>
      </c>
    </row>
    <row r="48" spans="1:20" x14ac:dyDescent="0.3">
      <c r="A48" t="s">
        <v>14</v>
      </c>
      <c r="B48" s="1">
        <v>43446</v>
      </c>
      <c r="C48" s="1">
        <v>43496</v>
      </c>
      <c r="D48">
        <v>51.75</v>
      </c>
      <c r="E48">
        <v>53.3</v>
      </c>
      <c r="F48">
        <v>51.6</v>
      </c>
      <c r="G48">
        <v>52.85</v>
      </c>
      <c r="H48">
        <v>52.75</v>
      </c>
      <c r="I48">
        <v>52.85</v>
      </c>
      <c r="J48">
        <v>166</v>
      </c>
      <c r="K48">
        <v>1047.99</v>
      </c>
      <c r="L48">
        <v>3444000</v>
      </c>
      <c r="M48">
        <v>456000</v>
      </c>
      <c r="N48">
        <v>52.35</v>
      </c>
      <c r="O48" s="16">
        <f t="shared" si="0"/>
        <v>3.2226562499999972E-2</v>
      </c>
      <c r="P48" s="20">
        <v>1.8356164383561645E-2</v>
      </c>
      <c r="Q48" s="18">
        <v>1.8356164383561647E-4</v>
      </c>
      <c r="R48" s="18">
        <f t="shared" si="1"/>
        <v>3.2043000856164357E-2</v>
      </c>
      <c r="S48" s="20">
        <f>R48/_xlfn.STDEV.S($O$3:$O$242)</f>
        <v>1.1129567055226615</v>
      </c>
      <c r="T48" s="1" t="b">
        <f t="shared" si="2"/>
        <v>1</v>
      </c>
    </row>
    <row r="49" spans="1:20" x14ac:dyDescent="0.3">
      <c r="A49" t="s">
        <v>14</v>
      </c>
      <c r="B49" s="1">
        <v>43447</v>
      </c>
      <c r="C49" s="1">
        <v>43496</v>
      </c>
      <c r="D49">
        <v>53.2</v>
      </c>
      <c r="E49">
        <v>53.5</v>
      </c>
      <c r="F49">
        <v>51.45</v>
      </c>
      <c r="G49">
        <v>51.9</v>
      </c>
      <c r="H49">
        <v>52</v>
      </c>
      <c r="I49">
        <v>51.9</v>
      </c>
      <c r="J49">
        <v>128</v>
      </c>
      <c r="K49">
        <v>806.33</v>
      </c>
      <c r="L49">
        <v>3996000</v>
      </c>
      <c r="M49">
        <v>552000</v>
      </c>
      <c r="N49">
        <v>51.35</v>
      </c>
      <c r="O49" s="16">
        <f t="shared" si="0"/>
        <v>-1.7975402081362401E-2</v>
      </c>
      <c r="P49" s="20">
        <v>1.8356164383561645E-2</v>
      </c>
      <c r="Q49" s="18">
        <v>1.8356164383561647E-4</v>
      </c>
      <c r="R49" s="18">
        <f t="shared" si="1"/>
        <v>-1.8158963725198016E-2</v>
      </c>
      <c r="S49" s="20">
        <f>R49/_xlfn.STDEV.S($O$3:$O$242)</f>
        <v>-0.63071934286123266</v>
      </c>
      <c r="T49" s="1" t="b">
        <f t="shared" si="2"/>
        <v>1</v>
      </c>
    </row>
    <row r="50" spans="1:20" x14ac:dyDescent="0.3">
      <c r="A50" t="s">
        <v>14</v>
      </c>
      <c r="B50" s="1">
        <v>43448</v>
      </c>
      <c r="C50" s="1">
        <v>43496</v>
      </c>
      <c r="D50">
        <v>51.3</v>
      </c>
      <c r="E50">
        <v>52.45</v>
      </c>
      <c r="F50">
        <v>51.1</v>
      </c>
      <c r="G50">
        <v>51.7</v>
      </c>
      <c r="H50">
        <v>51.7</v>
      </c>
      <c r="I50">
        <v>51.7</v>
      </c>
      <c r="J50">
        <v>146</v>
      </c>
      <c r="K50">
        <v>904.59</v>
      </c>
      <c r="L50">
        <v>4512000</v>
      </c>
      <c r="M50">
        <v>516000</v>
      </c>
      <c r="N50">
        <v>51.25</v>
      </c>
      <c r="O50" s="16">
        <f t="shared" si="0"/>
        <v>-3.8535645472060837E-3</v>
      </c>
      <c r="P50" s="20">
        <v>1.8301369863013697E-2</v>
      </c>
      <c r="Q50" s="18">
        <v>1.8301369863013697E-4</v>
      </c>
      <c r="R50" s="18">
        <f t="shared" si="1"/>
        <v>-4.036578245836221E-3</v>
      </c>
      <c r="S50" s="20">
        <f>R50/_xlfn.STDEV.S($O$3:$O$242)</f>
        <v>-0.14020337378002037</v>
      </c>
      <c r="T50" s="1" t="b">
        <f t="shared" si="2"/>
        <v>1</v>
      </c>
    </row>
    <row r="51" spans="1:20" x14ac:dyDescent="0.3">
      <c r="A51" t="s">
        <v>14</v>
      </c>
      <c r="B51" s="1">
        <v>43451</v>
      </c>
      <c r="C51" s="1">
        <v>43496</v>
      </c>
      <c r="D51">
        <v>52.1</v>
      </c>
      <c r="E51">
        <v>53.5</v>
      </c>
      <c r="F51">
        <v>52.1</v>
      </c>
      <c r="G51">
        <v>52.8</v>
      </c>
      <c r="H51">
        <v>52.8</v>
      </c>
      <c r="I51">
        <v>52.8</v>
      </c>
      <c r="J51">
        <v>152</v>
      </c>
      <c r="K51">
        <v>964.63</v>
      </c>
      <c r="L51">
        <v>4656000</v>
      </c>
      <c r="M51">
        <v>144000</v>
      </c>
      <c r="N51">
        <v>52.4</v>
      </c>
      <c r="O51" s="16">
        <f t="shared" si="0"/>
        <v>2.127659574468074E-2</v>
      </c>
      <c r="P51" s="20">
        <v>1.8383561643835616E-2</v>
      </c>
      <c r="Q51" s="18">
        <v>1.8383561643835618E-4</v>
      </c>
      <c r="R51" s="18">
        <f t="shared" si="1"/>
        <v>2.1092760128242384E-2</v>
      </c>
      <c r="S51" s="20">
        <f>R51/_xlfn.STDEV.S($O$3:$O$242)</f>
        <v>0.73261954858988387</v>
      </c>
      <c r="T51" s="1" t="b">
        <f t="shared" si="2"/>
        <v>1</v>
      </c>
    </row>
    <row r="52" spans="1:20" x14ac:dyDescent="0.3">
      <c r="A52" t="s">
        <v>14</v>
      </c>
      <c r="B52" s="1">
        <v>43452</v>
      </c>
      <c r="C52" s="1">
        <v>43496</v>
      </c>
      <c r="D52">
        <v>52.55</v>
      </c>
      <c r="E52">
        <v>53.55</v>
      </c>
      <c r="F52">
        <v>52.45</v>
      </c>
      <c r="G52">
        <v>53.45</v>
      </c>
      <c r="H52">
        <v>53.55</v>
      </c>
      <c r="I52">
        <v>53.45</v>
      </c>
      <c r="J52">
        <v>700</v>
      </c>
      <c r="K52">
        <v>4448.78</v>
      </c>
      <c r="L52">
        <v>8280000</v>
      </c>
      <c r="M52">
        <v>3624000</v>
      </c>
      <c r="N52">
        <v>53.15</v>
      </c>
      <c r="O52" s="16">
        <f t="shared" si="0"/>
        <v>1.2310606060606169E-2</v>
      </c>
      <c r="P52" s="20">
        <v>1.8356164383561645E-2</v>
      </c>
      <c r="Q52" s="18">
        <v>1.8356164383561647E-4</v>
      </c>
      <c r="R52" s="18">
        <f t="shared" si="1"/>
        <v>1.2127044416770552E-2</v>
      </c>
      <c r="S52" s="20">
        <f>R52/_xlfn.STDEV.S($O$3:$O$242)</f>
        <v>0.42121134229597101</v>
      </c>
      <c r="T52" s="1" t="b">
        <f t="shared" si="2"/>
        <v>1</v>
      </c>
    </row>
    <row r="53" spans="1:20" x14ac:dyDescent="0.3">
      <c r="A53" t="s">
        <v>14</v>
      </c>
      <c r="B53" s="1">
        <v>43453</v>
      </c>
      <c r="C53" s="1">
        <v>43496</v>
      </c>
      <c r="D53">
        <v>53.55</v>
      </c>
      <c r="E53">
        <v>55</v>
      </c>
      <c r="F53">
        <v>53.15</v>
      </c>
      <c r="G53">
        <v>54.65</v>
      </c>
      <c r="H53">
        <v>54.5</v>
      </c>
      <c r="I53">
        <v>54.65</v>
      </c>
      <c r="J53">
        <v>655</v>
      </c>
      <c r="K53">
        <v>4254.6499999999996</v>
      </c>
      <c r="L53">
        <v>11148000</v>
      </c>
      <c r="M53">
        <v>2868000</v>
      </c>
      <c r="N53">
        <v>54.5</v>
      </c>
      <c r="O53" s="16">
        <f t="shared" si="0"/>
        <v>2.2450888681010209E-2</v>
      </c>
      <c r="P53" s="20">
        <v>1.821917808219178E-2</v>
      </c>
      <c r="Q53" s="18">
        <v>1.8219178082191782E-4</v>
      </c>
      <c r="R53" s="18">
        <f t="shared" si="1"/>
        <v>2.226869690018829E-2</v>
      </c>
      <c r="S53" s="20">
        <f>R53/_xlfn.STDEV.S($O$3:$O$242)</f>
        <v>0.77346362313467132</v>
      </c>
      <c r="T53" s="1" t="b">
        <f t="shared" si="2"/>
        <v>1</v>
      </c>
    </row>
    <row r="54" spans="1:20" x14ac:dyDescent="0.3">
      <c r="A54" t="s">
        <v>14</v>
      </c>
      <c r="B54" s="1">
        <v>43454</v>
      </c>
      <c r="C54" s="1">
        <v>43496</v>
      </c>
      <c r="D54">
        <v>54.1</v>
      </c>
      <c r="E54">
        <v>54.75</v>
      </c>
      <c r="F54">
        <v>53.4</v>
      </c>
      <c r="G54">
        <v>53.6</v>
      </c>
      <c r="H54">
        <v>53.7</v>
      </c>
      <c r="I54">
        <v>53.6</v>
      </c>
      <c r="J54">
        <v>732</v>
      </c>
      <c r="K54">
        <v>4747.88</v>
      </c>
      <c r="L54">
        <v>14808000</v>
      </c>
      <c r="M54">
        <v>3660000</v>
      </c>
      <c r="N54">
        <v>53.4</v>
      </c>
      <c r="O54" s="16">
        <f t="shared" si="0"/>
        <v>-1.9213174748398849E-2</v>
      </c>
      <c r="P54" s="20">
        <v>1.8164383561643835E-2</v>
      </c>
      <c r="Q54" s="18">
        <v>1.8164383561643834E-4</v>
      </c>
      <c r="R54" s="18">
        <f t="shared" si="1"/>
        <v>-1.9394818584015289E-2</v>
      </c>
      <c r="S54" s="20">
        <f>R54/_xlfn.STDEV.S($O$3:$O$242)</f>
        <v>-0.67364456569999309</v>
      </c>
      <c r="T54" s="1" t="b">
        <f t="shared" si="2"/>
        <v>1</v>
      </c>
    </row>
    <row r="55" spans="1:20" x14ac:dyDescent="0.3">
      <c r="A55" t="s">
        <v>14</v>
      </c>
      <c r="B55" s="1">
        <v>43455</v>
      </c>
      <c r="C55" s="1">
        <v>43496</v>
      </c>
      <c r="D55">
        <v>53.65</v>
      </c>
      <c r="E55">
        <v>54.75</v>
      </c>
      <c r="F55">
        <v>52.65</v>
      </c>
      <c r="G55">
        <v>53</v>
      </c>
      <c r="H55">
        <v>52.85</v>
      </c>
      <c r="I55">
        <v>53</v>
      </c>
      <c r="J55">
        <v>1030</v>
      </c>
      <c r="K55">
        <v>6592.6</v>
      </c>
      <c r="L55">
        <v>20604000</v>
      </c>
      <c r="M55">
        <v>5796000</v>
      </c>
      <c r="N55">
        <v>52.9</v>
      </c>
      <c r="O55" s="16">
        <f t="shared" si="0"/>
        <v>-1.1194029850746294E-2</v>
      </c>
      <c r="P55" s="20">
        <v>1.8164383561643835E-2</v>
      </c>
      <c r="Q55" s="18">
        <v>1.8164383561643834E-4</v>
      </c>
      <c r="R55" s="18">
        <f t="shared" si="1"/>
        <v>-1.1375673686362732E-2</v>
      </c>
      <c r="S55" s="20">
        <f>R55/_xlfn.STDEV.S($O$3:$O$242)</f>
        <v>-0.39511381489850295</v>
      </c>
      <c r="T55" s="1" t="b">
        <f t="shared" si="2"/>
        <v>1</v>
      </c>
    </row>
    <row r="56" spans="1:20" x14ac:dyDescent="0.3">
      <c r="A56" t="s">
        <v>14</v>
      </c>
      <c r="B56" s="1">
        <v>43458</v>
      </c>
      <c r="C56" s="1">
        <v>43496</v>
      </c>
      <c r="D56">
        <v>52.9</v>
      </c>
      <c r="E56">
        <v>53.35</v>
      </c>
      <c r="F56">
        <v>51.6</v>
      </c>
      <c r="G56">
        <v>52.05</v>
      </c>
      <c r="H56">
        <v>52.15</v>
      </c>
      <c r="I56">
        <v>52.05</v>
      </c>
      <c r="J56">
        <v>2695</v>
      </c>
      <c r="K56">
        <v>16952.939999999999</v>
      </c>
      <c r="L56">
        <v>32340000</v>
      </c>
      <c r="M56">
        <v>11736000</v>
      </c>
      <c r="N56">
        <v>51.95</v>
      </c>
      <c r="O56" s="16">
        <f t="shared" si="0"/>
        <v>-1.7924528301886847E-2</v>
      </c>
      <c r="P56" s="20">
        <v>1.8246575342465755E-2</v>
      </c>
      <c r="Q56" s="18">
        <v>1.8246575342465755E-4</v>
      </c>
      <c r="R56" s="18">
        <f t="shared" si="1"/>
        <v>-1.8106994055311507E-2</v>
      </c>
      <c r="S56" s="20">
        <f>R56/_xlfn.STDEV.S($O$3:$O$242)</f>
        <v>-0.62891426870966916</v>
      </c>
      <c r="T56" s="1" t="b">
        <f t="shared" si="2"/>
        <v>1</v>
      </c>
    </row>
    <row r="57" spans="1:20" x14ac:dyDescent="0.3">
      <c r="A57" t="s">
        <v>14</v>
      </c>
      <c r="B57" s="1">
        <v>43460</v>
      </c>
      <c r="C57" s="1">
        <v>43496</v>
      </c>
      <c r="D57">
        <v>51.65</v>
      </c>
      <c r="E57">
        <v>52.75</v>
      </c>
      <c r="F57">
        <v>50.6</v>
      </c>
      <c r="G57">
        <v>52.65</v>
      </c>
      <c r="H57">
        <v>52.55</v>
      </c>
      <c r="I57">
        <v>52.65</v>
      </c>
      <c r="J57">
        <v>3168</v>
      </c>
      <c r="K57">
        <v>19623.5</v>
      </c>
      <c r="L57">
        <v>49356000</v>
      </c>
      <c r="M57">
        <v>17016000</v>
      </c>
      <c r="N57">
        <v>52.55</v>
      </c>
      <c r="O57" s="16">
        <f t="shared" si="0"/>
        <v>1.1527377521613862E-2</v>
      </c>
      <c r="P57" s="20">
        <v>1.8246575342465755E-2</v>
      </c>
      <c r="Q57" s="18">
        <v>1.8246575342465755E-4</v>
      </c>
      <c r="R57" s="18">
        <f t="shared" si="1"/>
        <v>1.1344911768189204E-2</v>
      </c>
      <c r="S57" s="20">
        <f>R57/_xlfn.STDEV.S($O$3:$O$242)</f>
        <v>0.39404535432392535</v>
      </c>
      <c r="T57" s="1" t="b">
        <f t="shared" si="2"/>
        <v>1</v>
      </c>
    </row>
    <row r="58" spans="1:20" x14ac:dyDescent="0.3">
      <c r="A58" t="s">
        <v>14</v>
      </c>
      <c r="B58" s="1">
        <v>43461</v>
      </c>
      <c r="C58" s="1">
        <v>43496</v>
      </c>
      <c r="D58">
        <v>53</v>
      </c>
      <c r="E58">
        <v>53.4</v>
      </c>
      <c r="F58">
        <v>51.4</v>
      </c>
      <c r="G58">
        <v>51.7</v>
      </c>
      <c r="H58">
        <v>51.75</v>
      </c>
      <c r="I58">
        <v>51.7</v>
      </c>
      <c r="J58">
        <v>5225</v>
      </c>
      <c r="K58">
        <v>32826.15</v>
      </c>
      <c r="L58">
        <v>78984000</v>
      </c>
      <c r="M58">
        <v>29628000</v>
      </c>
      <c r="N58">
        <v>51.5</v>
      </c>
      <c r="O58" s="16">
        <f t="shared" si="0"/>
        <v>-1.8043684710351296E-2</v>
      </c>
      <c r="P58" s="20">
        <v>1.8273972602739726E-2</v>
      </c>
      <c r="Q58" s="18">
        <v>1.8273972602739726E-4</v>
      </c>
      <c r="R58" s="18">
        <f t="shared" si="1"/>
        <v>-1.8226424436378692E-2</v>
      </c>
      <c r="S58" s="20">
        <f>R58/_xlfn.STDEV.S($O$3:$O$242)</f>
        <v>-0.63306247080998146</v>
      </c>
      <c r="T58" s="1" t="b">
        <f t="shared" si="2"/>
        <v>1</v>
      </c>
    </row>
    <row r="59" spans="1:20" x14ac:dyDescent="0.3">
      <c r="A59" t="s">
        <v>14</v>
      </c>
      <c r="B59" s="1">
        <v>43462</v>
      </c>
      <c r="C59" s="1">
        <v>43524</v>
      </c>
      <c r="D59">
        <v>51.95</v>
      </c>
      <c r="E59">
        <v>54.8</v>
      </c>
      <c r="F59">
        <v>51.95</v>
      </c>
      <c r="G59">
        <v>54.65</v>
      </c>
      <c r="H59">
        <v>54.75</v>
      </c>
      <c r="I59">
        <v>54.65</v>
      </c>
      <c r="J59">
        <v>211</v>
      </c>
      <c r="K59">
        <v>1370.98</v>
      </c>
      <c r="L59">
        <v>1824000</v>
      </c>
      <c r="M59">
        <v>696000</v>
      </c>
      <c r="N59">
        <v>54.65</v>
      </c>
      <c r="O59" s="16">
        <f t="shared" si="0"/>
        <v>5.7059961315280378E-2</v>
      </c>
      <c r="P59" s="20">
        <v>1.8273972602739726E-2</v>
      </c>
      <c r="Q59" s="18">
        <v>1.8273972602739726E-4</v>
      </c>
      <c r="R59" s="18">
        <f t="shared" si="1"/>
        <v>5.6877221589252978E-2</v>
      </c>
      <c r="S59" s="20">
        <f>R59/_xlfn.STDEV.S($O$3:$O$242)</f>
        <v>1.975529240953708</v>
      </c>
      <c r="T59" s="1" t="b">
        <f t="shared" si="2"/>
        <v>1</v>
      </c>
    </row>
    <row r="60" spans="1:20" x14ac:dyDescent="0.3">
      <c r="A60" t="s">
        <v>14</v>
      </c>
      <c r="B60" s="1">
        <v>43465</v>
      </c>
      <c r="C60" s="1">
        <v>43524</v>
      </c>
      <c r="D60">
        <v>55.2</v>
      </c>
      <c r="E60">
        <v>56.7</v>
      </c>
      <c r="F60">
        <v>55.2</v>
      </c>
      <c r="G60">
        <v>56.15</v>
      </c>
      <c r="H60">
        <v>56.15</v>
      </c>
      <c r="I60">
        <v>56.15</v>
      </c>
      <c r="J60">
        <v>270</v>
      </c>
      <c r="K60">
        <v>1822.52</v>
      </c>
      <c r="L60">
        <v>3132000</v>
      </c>
      <c r="M60">
        <v>1308000</v>
      </c>
      <c r="N60">
        <v>56.35</v>
      </c>
      <c r="O60" s="16">
        <f t="shared" si="0"/>
        <v>2.7447392497712719E-2</v>
      </c>
      <c r="P60" s="20">
        <v>1.8273972602739726E-2</v>
      </c>
      <c r="Q60" s="18">
        <v>1.8273972602739726E-4</v>
      </c>
      <c r="R60" s="18">
        <f t="shared" si="1"/>
        <v>2.7264652771685324E-2</v>
      </c>
      <c r="S60" s="20">
        <f>R60/_xlfn.STDEV.S($O$3:$O$242)</f>
        <v>0.94698927426320045</v>
      </c>
      <c r="T60" s="1" t="b">
        <f t="shared" si="2"/>
        <v>0</v>
      </c>
    </row>
    <row r="61" spans="1:20" x14ac:dyDescent="0.3">
      <c r="A61" t="s">
        <v>14</v>
      </c>
      <c r="B61" s="1">
        <v>43466</v>
      </c>
      <c r="C61" s="1">
        <v>43524</v>
      </c>
      <c r="D61">
        <v>56.35</v>
      </c>
      <c r="E61">
        <v>56.35</v>
      </c>
      <c r="F61">
        <v>55.4</v>
      </c>
      <c r="G61">
        <v>55.85</v>
      </c>
      <c r="H61">
        <v>55.8</v>
      </c>
      <c r="I61">
        <v>55.85</v>
      </c>
      <c r="J61">
        <v>36</v>
      </c>
      <c r="K61">
        <v>240.68</v>
      </c>
      <c r="L61">
        <v>3360000</v>
      </c>
      <c r="M61">
        <v>228000</v>
      </c>
      <c r="N61">
        <v>55.75</v>
      </c>
      <c r="O61" s="16">
        <f t="shared" si="0"/>
        <v>-5.3428317008013745E-3</v>
      </c>
      <c r="P61" s="20">
        <v>1.8273972602739726E-2</v>
      </c>
      <c r="Q61" s="18">
        <v>1.8273972602739726E-4</v>
      </c>
      <c r="R61" s="18">
        <f t="shared" si="1"/>
        <v>-5.5255714268287719E-3</v>
      </c>
      <c r="S61" s="20">
        <f>R61/_xlfn.STDEV.S($O$3:$O$242)</f>
        <v>-0.19192090650119095</v>
      </c>
      <c r="T61" s="1" t="b">
        <f t="shared" si="2"/>
        <v>0</v>
      </c>
    </row>
    <row r="62" spans="1:20" x14ac:dyDescent="0.3">
      <c r="A62" t="s">
        <v>14</v>
      </c>
      <c r="B62" s="1">
        <v>43467</v>
      </c>
      <c r="C62" s="1">
        <v>43524</v>
      </c>
      <c r="D62">
        <v>54.7</v>
      </c>
      <c r="E62">
        <v>55.15</v>
      </c>
      <c r="F62">
        <v>53.75</v>
      </c>
      <c r="G62">
        <v>54.05</v>
      </c>
      <c r="H62">
        <v>53.85</v>
      </c>
      <c r="I62">
        <v>54.05</v>
      </c>
      <c r="J62">
        <v>138</v>
      </c>
      <c r="K62">
        <v>906.32</v>
      </c>
      <c r="L62">
        <v>3552000</v>
      </c>
      <c r="M62">
        <v>192000</v>
      </c>
      <c r="N62">
        <v>54</v>
      </c>
      <c r="O62" s="16">
        <f t="shared" si="0"/>
        <v>-3.2229185317815656E-2</v>
      </c>
      <c r="P62" s="20">
        <v>1.8027397260273973E-2</v>
      </c>
      <c r="Q62" s="18">
        <v>1.8027397260273972E-4</v>
      </c>
      <c r="R62" s="18">
        <f t="shared" si="1"/>
        <v>-3.2409459290418399E-2</v>
      </c>
      <c r="S62" s="20">
        <f>R62/_xlfn.STDEV.S($O$3:$O$242)</f>
        <v>-1.1256849881678841</v>
      </c>
      <c r="T62" s="1" t="b">
        <f t="shared" si="2"/>
        <v>1</v>
      </c>
    </row>
    <row r="63" spans="1:20" x14ac:dyDescent="0.3">
      <c r="A63" t="s">
        <v>14</v>
      </c>
      <c r="B63" s="1">
        <v>43468</v>
      </c>
      <c r="C63" s="1">
        <v>43524</v>
      </c>
      <c r="D63">
        <v>53.95</v>
      </c>
      <c r="E63">
        <v>54.05</v>
      </c>
      <c r="F63">
        <v>52.45</v>
      </c>
      <c r="G63">
        <v>52.5</v>
      </c>
      <c r="H63">
        <v>52.45</v>
      </c>
      <c r="I63">
        <v>52.5</v>
      </c>
      <c r="J63">
        <v>59</v>
      </c>
      <c r="K63">
        <v>377.72</v>
      </c>
      <c r="L63">
        <v>3648000</v>
      </c>
      <c r="M63">
        <v>96000</v>
      </c>
      <c r="N63">
        <v>52.45</v>
      </c>
      <c r="O63" s="16">
        <f t="shared" si="0"/>
        <v>-2.8677150786308923E-2</v>
      </c>
      <c r="P63" s="20">
        <v>1.8164383561643835E-2</v>
      </c>
      <c r="Q63" s="18">
        <v>1.8164383561643834E-4</v>
      </c>
      <c r="R63" s="18">
        <f t="shared" si="1"/>
        <v>-2.8858794621925362E-2</v>
      </c>
      <c r="S63" s="20">
        <f>R63/_xlfn.STDEV.S($O$3:$O$242)</f>
        <v>-1.0023589591982378</v>
      </c>
      <c r="T63" s="1" t="b">
        <f t="shared" si="2"/>
        <v>1</v>
      </c>
    </row>
    <row r="64" spans="1:20" x14ac:dyDescent="0.3">
      <c r="A64" t="s">
        <v>14</v>
      </c>
      <c r="B64" s="1">
        <v>43469</v>
      </c>
      <c r="C64" s="1">
        <v>43524</v>
      </c>
      <c r="D64">
        <v>52.85</v>
      </c>
      <c r="E64">
        <v>53.65</v>
      </c>
      <c r="F64">
        <v>52.1</v>
      </c>
      <c r="G64">
        <v>53.4</v>
      </c>
      <c r="H64">
        <v>53.65</v>
      </c>
      <c r="I64">
        <v>53.4</v>
      </c>
      <c r="J64">
        <v>46</v>
      </c>
      <c r="K64">
        <v>291.11</v>
      </c>
      <c r="L64">
        <v>3744000</v>
      </c>
      <c r="M64">
        <v>96000</v>
      </c>
      <c r="N64">
        <v>53.15</v>
      </c>
      <c r="O64" s="16">
        <f t="shared" si="0"/>
        <v>1.7142857142857116E-2</v>
      </c>
      <c r="P64" s="20">
        <v>1.8109589041095893E-2</v>
      </c>
      <c r="Q64" s="18">
        <v>1.8109589041095893E-4</v>
      </c>
      <c r="R64" s="18">
        <f t="shared" si="1"/>
        <v>1.6961761252446157E-2</v>
      </c>
      <c r="S64" s="20">
        <f>R64/_xlfn.STDEV.S($O$3:$O$242)</f>
        <v>0.58913664198067006</v>
      </c>
      <c r="T64" s="1" t="b">
        <f t="shared" si="2"/>
        <v>1</v>
      </c>
    </row>
    <row r="65" spans="1:20" x14ac:dyDescent="0.3">
      <c r="A65" t="s">
        <v>14</v>
      </c>
      <c r="B65" s="1">
        <v>43472</v>
      </c>
      <c r="C65" s="1">
        <v>43524</v>
      </c>
      <c r="D65">
        <v>54.55</v>
      </c>
      <c r="E65">
        <v>54.55</v>
      </c>
      <c r="F65">
        <v>53.2</v>
      </c>
      <c r="G65">
        <v>53.4</v>
      </c>
      <c r="H65">
        <v>53.4</v>
      </c>
      <c r="I65">
        <v>53.4</v>
      </c>
      <c r="J65">
        <v>22</v>
      </c>
      <c r="K65">
        <v>142.55000000000001</v>
      </c>
      <c r="L65">
        <v>3732000</v>
      </c>
      <c r="M65">
        <v>-12000</v>
      </c>
      <c r="N65">
        <v>53.4</v>
      </c>
      <c r="O65" s="16">
        <f t="shared" si="0"/>
        <v>0</v>
      </c>
      <c r="P65" s="20">
        <v>1.8136986301369864E-2</v>
      </c>
      <c r="Q65" s="18">
        <v>1.8136986301369864E-4</v>
      </c>
      <c r="R65" s="18">
        <f t="shared" si="1"/>
        <v>-1.8136986301369864E-4</v>
      </c>
      <c r="S65" s="20">
        <f>R65/_xlfn.STDEV.S($O$3:$O$242)</f>
        <v>-6.2995599609076466E-3</v>
      </c>
      <c r="T65" s="1" t="b">
        <f t="shared" si="2"/>
        <v>1</v>
      </c>
    </row>
    <row r="66" spans="1:20" x14ac:dyDescent="0.3">
      <c r="A66" t="s">
        <v>14</v>
      </c>
      <c r="B66" s="1">
        <v>43473</v>
      </c>
      <c r="C66" s="1">
        <v>43524</v>
      </c>
      <c r="D66">
        <v>53.5</v>
      </c>
      <c r="E66">
        <v>54.7</v>
      </c>
      <c r="F66">
        <v>53.45</v>
      </c>
      <c r="G66">
        <v>54.65</v>
      </c>
      <c r="H66">
        <v>54.6</v>
      </c>
      <c r="I66">
        <v>54.65</v>
      </c>
      <c r="J66">
        <v>52</v>
      </c>
      <c r="K66">
        <v>338.09</v>
      </c>
      <c r="L66">
        <v>3876000</v>
      </c>
      <c r="M66">
        <v>144000</v>
      </c>
      <c r="N66">
        <v>54.35</v>
      </c>
      <c r="O66" s="16">
        <f t="shared" si="0"/>
        <v>2.3408239700374533E-2</v>
      </c>
      <c r="P66" s="20">
        <v>1.8164383561643835E-2</v>
      </c>
      <c r="Q66" s="18">
        <v>1.8164383561643834E-4</v>
      </c>
      <c r="R66" s="18">
        <f t="shared" si="1"/>
        <v>2.3226595864758094E-2</v>
      </c>
      <c r="S66" s="20">
        <f>R66/_xlfn.STDEV.S($O$3:$O$242)</f>
        <v>0.80673454181724802</v>
      </c>
      <c r="T66" s="1" t="b">
        <f t="shared" si="2"/>
        <v>0</v>
      </c>
    </row>
    <row r="67" spans="1:20" x14ac:dyDescent="0.3">
      <c r="A67" t="s">
        <v>14</v>
      </c>
      <c r="B67" s="1">
        <v>43474</v>
      </c>
      <c r="C67" s="1">
        <v>43524</v>
      </c>
      <c r="D67">
        <v>55</v>
      </c>
      <c r="E67">
        <v>55</v>
      </c>
      <c r="F67">
        <v>52.15</v>
      </c>
      <c r="G67">
        <v>52.35</v>
      </c>
      <c r="H67">
        <v>52.25</v>
      </c>
      <c r="I67">
        <v>52.35</v>
      </c>
      <c r="J67">
        <v>107</v>
      </c>
      <c r="K67">
        <v>678.92</v>
      </c>
      <c r="L67">
        <v>4392000</v>
      </c>
      <c r="M67">
        <v>516000</v>
      </c>
      <c r="N67">
        <v>52.25</v>
      </c>
      <c r="O67" s="16">
        <f t="shared" si="0"/>
        <v>-4.2086001829826115E-2</v>
      </c>
      <c r="P67" s="20">
        <v>1.8136986301369864E-2</v>
      </c>
      <c r="Q67" s="18">
        <v>1.8136986301369864E-4</v>
      </c>
      <c r="R67" s="18">
        <f t="shared" si="1"/>
        <v>-4.2267371692839811E-2</v>
      </c>
      <c r="S67" s="20">
        <f>R67/_xlfn.STDEV.S($O$3:$O$242)</f>
        <v>-1.4680820614001577</v>
      </c>
      <c r="T67" s="1" t="b">
        <f t="shared" si="2"/>
        <v>1</v>
      </c>
    </row>
    <row r="68" spans="1:20" x14ac:dyDescent="0.3">
      <c r="A68" t="s">
        <v>14</v>
      </c>
      <c r="B68" s="1">
        <v>43475</v>
      </c>
      <c r="C68" s="1">
        <v>43524</v>
      </c>
      <c r="D68">
        <v>52.15</v>
      </c>
      <c r="E68">
        <v>52.9</v>
      </c>
      <c r="F68">
        <v>51.95</v>
      </c>
      <c r="G68">
        <v>52.65</v>
      </c>
      <c r="H68">
        <v>52.6</v>
      </c>
      <c r="I68">
        <v>52.65</v>
      </c>
      <c r="J68">
        <v>29</v>
      </c>
      <c r="K68">
        <v>182.84</v>
      </c>
      <c r="L68">
        <v>4464000</v>
      </c>
      <c r="M68">
        <v>72000</v>
      </c>
      <c r="N68">
        <v>52.45</v>
      </c>
      <c r="O68" s="16">
        <f t="shared" ref="O68:O131" si="3">(I68-I67)/I67</f>
        <v>5.7306590257879108E-3</v>
      </c>
      <c r="P68" s="20">
        <v>1.8191780821917806E-2</v>
      </c>
      <c r="Q68" s="18">
        <v>1.8191780821917805E-4</v>
      </c>
      <c r="R68" s="18">
        <f t="shared" ref="R68:R131" si="4">O68-Q68</f>
        <v>5.5487412175687324E-3</v>
      </c>
      <c r="S68" s="20">
        <f>R68/_xlfn.STDEV.S($O$3:$O$242)</f>
        <v>0.19272566801792121</v>
      </c>
      <c r="T68" s="1" t="b">
        <f t="shared" ref="T68:T131" si="5">N67&lt;I67</f>
        <v>1</v>
      </c>
    </row>
    <row r="69" spans="1:20" x14ac:dyDescent="0.3">
      <c r="A69" t="s">
        <v>14</v>
      </c>
      <c r="B69" s="1">
        <v>43476</v>
      </c>
      <c r="C69" s="1">
        <v>43524</v>
      </c>
      <c r="D69">
        <v>53</v>
      </c>
      <c r="E69">
        <v>53.05</v>
      </c>
      <c r="F69">
        <v>52.1</v>
      </c>
      <c r="G69">
        <v>52.3</v>
      </c>
      <c r="H69">
        <v>52.1</v>
      </c>
      <c r="I69">
        <v>52.3</v>
      </c>
      <c r="J69">
        <v>48</v>
      </c>
      <c r="K69">
        <v>302.47000000000003</v>
      </c>
      <c r="L69">
        <v>4608000</v>
      </c>
      <c r="M69">
        <v>144000</v>
      </c>
      <c r="N69">
        <v>52.2</v>
      </c>
      <c r="O69" s="16">
        <f t="shared" si="3"/>
        <v>-6.6476733143400078E-3</v>
      </c>
      <c r="P69" s="20">
        <v>1.8164383561643835E-2</v>
      </c>
      <c r="Q69" s="18">
        <v>1.8164383561643834E-4</v>
      </c>
      <c r="R69" s="18">
        <f t="shared" si="4"/>
        <v>-6.8293171499564462E-3</v>
      </c>
      <c r="S69" s="20">
        <f>R69/_xlfn.STDEV.S($O$3:$O$242)</f>
        <v>-0.23720419789342939</v>
      </c>
      <c r="T69" s="1" t="b">
        <f t="shared" si="5"/>
        <v>1</v>
      </c>
    </row>
    <row r="70" spans="1:20" x14ac:dyDescent="0.3">
      <c r="A70" t="s">
        <v>14</v>
      </c>
      <c r="B70" s="1">
        <v>43479</v>
      </c>
      <c r="C70" s="1">
        <v>43524</v>
      </c>
      <c r="D70">
        <v>52.3</v>
      </c>
      <c r="E70">
        <v>52.3</v>
      </c>
      <c r="F70">
        <v>50.45</v>
      </c>
      <c r="G70">
        <v>50.6</v>
      </c>
      <c r="H70">
        <v>50.55</v>
      </c>
      <c r="I70">
        <v>50.6</v>
      </c>
      <c r="J70">
        <v>136</v>
      </c>
      <c r="K70">
        <v>831.54</v>
      </c>
      <c r="L70">
        <v>5388000</v>
      </c>
      <c r="M70">
        <v>780000</v>
      </c>
      <c r="N70">
        <v>50.55</v>
      </c>
      <c r="O70" s="16">
        <f t="shared" si="3"/>
        <v>-3.2504780114722673E-2</v>
      </c>
      <c r="P70" s="20">
        <v>1.8191780821917806E-2</v>
      </c>
      <c r="Q70" s="18">
        <v>1.8191780821917805E-4</v>
      </c>
      <c r="R70" s="18">
        <f t="shared" si="4"/>
        <v>-3.2686697922941849E-2</v>
      </c>
      <c r="S70" s="20">
        <f>R70/_xlfn.STDEV.S($O$3:$O$242)</f>
        <v>-1.1353143795124074</v>
      </c>
      <c r="T70" s="1" t="b">
        <f t="shared" si="5"/>
        <v>1</v>
      </c>
    </row>
    <row r="71" spans="1:20" x14ac:dyDescent="0.3">
      <c r="A71" t="s">
        <v>14</v>
      </c>
      <c r="B71" s="1">
        <v>43480</v>
      </c>
      <c r="C71" s="1">
        <v>43524</v>
      </c>
      <c r="D71">
        <v>50.7</v>
      </c>
      <c r="E71">
        <v>51.65</v>
      </c>
      <c r="F71">
        <v>50.7</v>
      </c>
      <c r="G71">
        <v>51.25</v>
      </c>
      <c r="H71">
        <v>51.25</v>
      </c>
      <c r="I71">
        <v>51.25</v>
      </c>
      <c r="J71">
        <v>164</v>
      </c>
      <c r="K71">
        <v>1005.76</v>
      </c>
      <c r="L71">
        <v>5928000</v>
      </c>
      <c r="M71">
        <v>540000</v>
      </c>
      <c r="N71">
        <v>51.05</v>
      </c>
      <c r="O71" s="16">
        <f t="shared" si="3"/>
        <v>1.2845849802371512E-2</v>
      </c>
      <c r="P71" s="20">
        <v>1.8164383561643835E-2</v>
      </c>
      <c r="Q71" s="18">
        <v>1.8164383561643834E-4</v>
      </c>
      <c r="R71" s="18">
        <f t="shared" si="4"/>
        <v>1.2664205966755075E-2</v>
      </c>
      <c r="S71" s="20">
        <f>R71/_xlfn.STDEV.S($O$3:$O$242)</f>
        <v>0.43986869438630155</v>
      </c>
      <c r="T71" s="1" t="b">
        <f t="shared" si="5"/>
        <v>1</v>
      </c>
    </row>
    <row r="72" spans="1:20" x14ac:dyDescent="0.3">
      <c r="A72" t="s">
        <v>14</v>
      </c>
      <c r="B72" s="1">
        <v>43481</v>
      </c>
      <c r="C72" s="1">
        <v>43524</v>
      </c>
      <c r="D72">
        <v>51.25</v>
      </c>
      <c r="E72">
        <v>51.5</v>
      </c>
      <c r="F72">
        <v>50.6</v>
      </c>
      <c r="G72">
        <v>50.75</v>
      </c>
      <c r="H72">
        <v>50.75</v>
      </c>
      <c r="I72">
        <v>50.75</v>
      </c>
      <c r="J72">
        <v>131</v>
      </c>
      <c r="K72">
        <v>799.78</v>
      </c>
      <c r="L72">
        <v>6720000</v>
      </c>
      <c r="M72">
        <v>792000</v>
      </c>
      <c r="N72">
        <v>50.4</v>
      </c>
      <c r="O72" s="16">
        <f t="shared" si="3"/>
        <v>-9.7560975609756097E-3</v>
      </c>
      <c r="P72" s="20">
        <v>1.8246575342465755E-2</v>
      </c>
      <c r="Q72" s="18">
        <v>1.8246575342465755E-4</v>
      </c>
      <c r="R72" s="18">
        <f t="shared" si="4"/>
        <v>-9.9385633144002672E-3</v>
      </c>
      <c r="S72" s="20">
        <f>R72/_xlfn.STDEV.S($O$3:$O$242)</f>
        <v>-0.3451983393713694</v>
      </c>
      <c r="T72" s="1" t="b">
        <f t="shared" si="5"/>
        <v>1</v>
      </c>
    </row>
    <row r="73" spans="1:20" x14ac:dyDescent="0.3">
      <c r="A73" t="s">
        <v>14</v>
      </c>
      <c r="B73" s="1">
        <v>43482</v>
      </c>
      <c r="C73" s="1">
        <v>43524</v>
      </c>
      <c r="D73">
        <v>50.8</v>
      </c>
      <c r="E73">
        <v>50.95</v>
      </c>
      <c r="F73">
        <v>49.85</v>
      </c>
      <c r="G73">
        <v>50.05</v>
      </c>
      <c r="H73">
        <v>50</v>
      </c>
      <c r="I73">
        <v>50.05</v>
      </c>
      <c r="J73">
        <v>354</v>
      </c>
      <c r="K73">
        <v>2131.71</v>
      </c>
      <c r="L73">
        <v>8676000</v>
      </c>
      <c r="M73">
        <v>1956000</v>
      </c>
      <c r="N73">
        <v>50.4</v>
      </c>
      <c r="O73" s="16">
        <f t="shared" si="3"/>
        <v>-1.3793103448275917E-2</v>
      </c>
      <c r="P73" s="20">
        <v>1.8191780821917806E-2</v>
      </c>
      <c r="Q73" s="18">
        <v>1.8191780821917805E-4</v>
      </c>
      <c r="R73" s="18">
        <f t="shared" si="4"/>
        <v>-1.3975021256495095E-2</v>
      </c>
      <c r="S73" s="20">
        <f>R73/_xlfn.STDEV.S($O$3:$O$242)</f>
        <v>-0.48539753461467017</v>
      </c>
      <c r="T73" s="1" t="b">
        <f t="shared" si="5"/>
        <v>1</v>
      </c>
    </row>
    <row r="74" spans="1:20" x14ac:dyDescent="0.3">
      <c r="A74" t="s">
        <v>14</v>
      </c>
      <c r="B74" s="1">
        <v>43483</v>
      </c>
      <c r="C74" s="1">
        <v>43524</v>
      </c>
      <c r="D74">
        <v>50.1</v>
      </c>
      <c r="E74">
        <v>50.55</v>
      </c>
      <c r="F74">
        <v>49.6</v>
      </c>
      <c r="G74">
        <v>49.95</v>
      </c>
      <c r="H74">
        <v>49.95</v>
      </c>
      <c r="I74">
        <v>49.95</v>
      </c>
      <c r="J74">
        <v>135</v>
      </c>
      <c r="K74">
        <v>810.83</v>
      </c>
      <c r="L74">
        <v>9252000</v>
      </c>
      <c r="M74">
        <v>576000</v>
      </c>
      <c r="N74">
        <v>49.7</v>
      </c>
      <c r="O74" s="16">
        <f t="shared" si="3"/>
        <v>-1.9980019980018844E-3</v>
      </c>
      <c r="P74" s="20">
        <v>1.8082191780821918E-2</v>
      </c>
      <c r="Q74" s="18">
        <v>1.8082191780821919E-4</v>
      </c>
      <c r="R74" s="18">
        <f t="shared" si="4"/>
        <v>-2.1788239158101034E-3</v>
      </c>
      <c r="S74" s="20">
        <f>R74/_xlfn.STDEV.S($O$3:$O$242)</f>
        <v>-7.5677577706879898E-2</v>
      </c>
      <c r="T74" s="1" t="b">
        <f t="shared" si="5"/>
        <v>0</v>
      </c>
    </row>
    <row r="75" spans="1:20" x14ac:dyDescent="0.3">
      <c r="A75" t="s">
        <v>14</v>
      </c>
      <c r="B75" s="1">
        <v>43486</v>
      </c>
      <c r="C75" s="1">
        <v>43524</v>
      </c>
      <c r="D75">
        <v>49.95</v>
      </c>
      <c r="E75">
        <v>50.5</v>
      </c>
      <c r="F75">
        <v>49.3</v>
      </c>
      <c r="G75">
        <v>49.5</v>
      </c>
      <c r="H75">
        <v>49.35</v>
      </c>
      <c r="I75">
        <v>49.5</v>
      </c>
      <c r="J75">
        <v>165</v>
      </c>
      <c r="K75">
        <v>987.02</v>
      </c>
      <c r="L75">
        <v>10380000</v>
      </c>
      <c r="M75">
        <v>1128000</v>
      </c>
      <c r="N75">
        <v>49.35</v>
      </c>
      <c r="O75" s="16">
        <f t="shared" si="3"/>
        <v>-9.0090090090090662E-3</v>
      </c>
      <c r="P75" s="20">
        <v>1.7972602739726028E-2</v>
      </c>
      <c r="Q75" s="18">
        <v>1.7972602739726028E-4</v>
      </c>
      <c r="R75" s="18">
        <f t="shared" si="4"/>
        <v>-9.1887350364063258E-3</v>
      </c>
      <c r="S75" s="20">
        <f>R75/_xlfn.STDEV.S($O$3:$O$242)</f>
        <v>-0.31915438631809839</v>
      </c>
      <c r="T75" s="1" t="b">
        <f t="shared" si="5"/>
        <v>1</v>
      </c>
    </row>
    <row r="76" spans="1:20" x14ac:dyDescent="0.3">
      <c r="A76" t="s">
        <v>14</v>
      </c>
      <c r="B76" s="1">
        <v>43487</v>
      </c>
      <c r="C76" s="1">
        <v>43524</v>
      </c>
      <c r="D76">
        <v>49.25</v>
      </c>
      <c r="E76">
        <v>49.25</v>
      </c>
      <c r="F76">
        <v>47.5</v>
      </c>
      <c r="G76">
        <v>48.55</v>
      </c>
      <c r="H76">
        <v>48.45</v>
      </c>
      <c r="I76">
        <v>48.55</v>
      </c>
      <c r="J76">
        <v>595</v>
      </c>
      <c r="K76">
        <v>3441.4</v>
      </c>
      <c r="L76">
        <v>13128000</v>
      </c>
      <c r="M76">
        <v>2748000</v>
      </c>
      <c r="N76">
        <v>48.25</v>
      </c>
      <c r="O76" s="16">
        <f t="shared" si="3"/>
        <v>-1.919191919191925E-2</v>
      </c>
      <c r="P76" s="20">
        <v>1.7972602739726028E-2</v>
      </c>
      <c r="Q76" s="18">
        <v>1.7972602739726028E-4</v>
      </c>
      <c r="R76" s="18">
        <f t="shared" si="4"/>
        <v>-1.9371645219316509E-2</v>
      </c>
      <c r="S76" s="20">
        <f>R76/_xlfn.STDEV.S($O$3:$O$242)</f>
        <v>-0.67283968004815287</v>
      </c>
      <c r="T76" s="1" t="b">
        <f t="shared" si="5"/>
        <v>1</v>
      </c>
    </row>
    <row r="77" spans="1:20" x14ac:dyDescent="0.3">
      <c r="A77" t="s">
        <v>14</v>
      </c>
      <c r="B77" s="1">
        <v>43488</v>
      </c>
      <c r="C77" s="1">
        <v>43524</v>
      </c>
      <c r="D77">
        <v>48.3</v>
      </c>
      <c r="E77">
        <v>49.3</v>
      </c>
      <c r="F77">
        <v>48.3</v>
      </c>
      <c r="G77">
        <v>48.85</v>
      </c>
      <c r="H77">
        <v>48.8</v>
      </c>
      <c r="I77">
        <v>48.85</v>
      </c>
      <c r="J77">
        <v>344</v>
      </c>
      <c r="K77">
        <v>2018.75</v>
      </c>
      <c r="L77">
        <v>14640000</v>
      </c>
      <c r="M77">
        <v>1512000</v>
      </c>
      <c r="N77">
        <v>48.55</v>
      </c>
      <c r="O77" s="16">
        <f t="shared" si="3"/>
        <v>6.1791967044285126E-3</v>
      </c>
      <c r="P77" s="20">
        <v>1.8027397260273973E-2</v>
      </c>
      <c r="Q77" s="18">
        <v>1.8027397260273972E-4</v>
      </c>
      <c r="R77" s="18">
        <f t="shared" si="4"/>
        <v>5.998922731825773E-3</v>
      </c>
      <c r="S77" s="20">
        <f>R77/_xlfn.STDEV.S($O$3:$O$242)</f>
        <v>0.20836192310038898</v>
      </c>
      <c r="T77" s="1" t="b">
        <f t="shared" si="5"/>
        <v>1</v>
      </c>
    </row>
    <row r="78" spans="1:20" x14ac:dyDescent="0.3">
      <c r="A78" t="s">
        <v>14</v>
      </c>
      <c r="B78" s="1">
        <v>43489</v>
      </c>
      <c r="C78" s="1">
        <v>43524</v>
      </c>
      <c r="D78">
        <v>49</v>
      </c>
      <c r="E78">
        <v>49</v>
      </c>
      <c r="F78">
        <v>48.3</v>
      </c>
      <c r="G78">
        <v>48.6</v>
      </c>
      <c r="H78">
        <v>48.6</v>
      </c>
      <c r="I78">
        <v>48.6</v>
      </c>
      <c r="J78">
        <v>341</v>
      </c>
      <c r="K78">
        <v>1990.39</v>
      </c>
      <c r="L78">
        <v>16164000</v>
      </c>
      <c r="M78">
        <v>1524000</v>
      </c>
      <c r="N78">
        <v>48.25</v>
      </c>
      <c r="O78" s="16">
        <f t="shared" si="3"/>
        <v>-5.1177072671443188E-3</v>
      </c>
      <c r="P78" s="20">
        <v>1.8000000000000002E-2</v>
      </c>
      <c r="Q78" s="18">
        <v>1.8000000000000001E-4</v>
      </c>
      <c r="R78" s="18">
        <f t="shared" si="4"/>
        <v>-5.2977072671443184E-3</v>
      </c>
      <c r="S78" s="20">
        <f>R78/_xlfn.STDEV.S($O$3:$O$242)</f>
        <v>-0.184006449749544</v>
      </c>
      <c r="T78" s="1" t="b">
        <f t="shared" si="5"/>
        <v>1</v>
      </c>
    </row>
    <row r="79" spans="1:20" x14ac:dyDescent="0.3">
      <c r="A79" t="s">
        <v>14</v>
      </c>
      <c r="B79" s="1">
        <v>43490</v>
      </c>
      <c r="C79" s="1">
        <v>43524</v>
      </c>
      <c r="D79">
        <v>48.65</v>
      </c>
      <c r="E79">
        <v>49.25</v>
      </c>
      <c r="F79">
        <v>47.2</v>
      </c>
      <c r="G79">
        <v>47.45</v>
      </c>
      <c r="H79">
        <v>47.4</v>
      </c>
      <c r="I79">
        <v>47.45</v>
      </c>
      <c r="J79">
        <v>908</v>
      </c>
      <c r="K79">
        <v>5263.66</v>
      </c>
      <c r="L79">
        <v>20052000</v>
      </c>
      <c r="M79">
        <v>3888000</v>
      </c>
      <c r="N79">
        <v>47.25</v>
      </c>
      <c r="O79" s="16">
        <f t="shared" si="3"/>
        <v>-2.3662551440329187E-2</v>
      </c>
      <c r="P79" s="20">
        <v>1.8027397260273973E-2</v>
      </c>
      <c r="Q79" s="18">
        <v>1.8027397260273972E-4</v>
      </c>
      <c r="R79" s="18">
        <f t="shared" si="4"/>
        <v>-2.3842825412931926E-2</v>
      </c>
      <c r="S79" s="20">
        <f>R79/_xlfn.STDEV.S($O$3:$O$242)</f>
        <v>-0.82813818034847897</v>
      </c>
      <c r="T79" s="1" t="b">
        <f t="shared" si="5"/>
        <v>1</v>
      </c>
    </row>
    <row r="80" spans="1:20" x14ac:dyDescent="0.3">
      <c r="A80" t="s">
        <v>14</v>
      </c>
      <c r="B80" s="1">
        <v>43493</v>
      </c>
      <c r="C80" s="1">
        <v>43524</v>
      </c>
      <c r="D80">
        <v>47.3</v>
      </c>
      <c r="E80">
        <v>47.3</v>
      </c>
      <c r="F80">
        <v>45.8</v>
      </c>
      <c r="G80">
        <v>46.4</v>
      </c>
      <c r="H80">
        <v>46.45</v>
      </c>
      <c r="I80">
        <v>46.4</v>
      </c>
      <c r="J80">
        <v>1514</v>
      </c>
      <c r="K80">
        <v>8430.2900000000009</v>
      </c>
      <c r="L80">
        <v>27348000</v>
      </c>
      <c r="M80">
        <v>7296000</v>
      </c>
      <c r="N80">
        <v>46.15</v>
      </c>
      <c r="O80" s="16">
        <f t="shared" si="3"/>
        <v>-2.2128556375131805E-2</v>
      </c>
      <c r="P80" s="20">
        <v>1.8000000000000002E-2</v>
      </c>
      <c r="Q80" s="18">
        <v>1.8000000000000001E-4</v>
      </c>
      <c r="R80" s="18">
        <f t="shared" si="4"/>
        <v>-2.2308556375131804E-2</v>
      </c>
      <c r="S80" s="20">
        <f>R80/_xlfn.STDEV.S($O$3:$O$242)</f>
        <v>-0.77484807118047494</v>
      </c>
      <c r="T80" s="1" t="b">
        <f t="shared" si="5"/>
        <v>1</v>
      </c>
    </row>
    <row r="81" spans="1:20" x14ac:dyDescent="0.3">
      <c r="A81" t="s">
        <v>14</v>
      </c>
      <c r="B81" s="1">
        <v>43494</v>
      </c>
      <c r="C81" s="1">
        <v>43524</v>
      </c>
      <c r="D81">
        <v>46.05</v>
      </c>
      <c r="E81">
        <v>46.95</v>
      </c>
      <c r="F81">
        <v>45.75</v>
      </c>
      <c r="G81">
        <v>46.5</v>
      </c>
      <c r="H81">
        <v>46.7</v>
      </c>
      <c r="I81">
        <v>46.5</v>
      </c>
      <c r="J81">
        <v>2515</v>
      </c>
      <c r="K81">
        <v>14024.45</v>
      </c>
      <c r="L81">
        <v>37512000</v>
      </c>
      <c r="M81">
        <v>10164000</v>
      </c>
      <c r="N81">
        <v>46.2</v>
      </c>
      <c r="O81" s="16">
        <f t="shared" si="3"/>
        <v>2.1551724137931342E-3</v>
      </c>
      <c r="P81" s="20">
        <v>1.7972602739726028E-2</v>
      </c>
      <c r="Q81" s="18">
        <v>1.7972602739726028E-4</v>
      </c>
      <c r="R81" s="18">
        <f t="shared" si="4"/>
        <v>1.9754463863958741E-3</v>
      </c>
      <c r="S81" s="20">
        <f>R81/_xlfn.STDEV.S($O$3:$O$242)</f>
        <v>6.861362055348319E-2</v>
      </c>
      <c r="T81" s="1" t="b">
        <f t="shared" si="5"/>
        <v>1</v>
      </c>
    </row>
    <row r="82" spans="1:20" x14ac:dyDescent="0.3">
      <c r="A82" t="s">
        <v>14</v>
      </c>
      <c r="B82" s="1">
        <v>43495</v>
      </c>
      <c r="C82" s="1">
        <v>43524</v>
      </c>
      <c r="D82">
        <v>46.65</v>
      </c>
      <c r="E82">
        <v>48.05</v>
      </c>
      <c r="F82">
        <v>46.65</v>
      </c>
      <c r="G82">
        <v>47.6</v>
      </c>
      <c r="H82">
        <v>47.5</v>
      </c>
      <c r="I82">
        <v>47.6</v>
      </c>
      <c r="J82">
        <v>3050</v>
      </c>
      <c r="K82">
        <v>17354.509999999998</v>
      </c>
      <c r="L82">
        <v>51792000</v>
      </c>
      <c r="M82">
        <v>14280000</v>
      </c>
      <c r="N82">
        <v>47.3</v>
      </c>
      <c r="O82" s="16">
        <f t="shared" si="3"/>
        <v>2.3655913978494654E-2</v>
      </c>
      <c r="P82" s="20">
        <v>1.8000000000000002E-2</v>
      </c>
      <c r="Q82" s="18">
        <v>1.8000000000000001E-4</v>
      </c>
      <c r="R82" s="18">
        <f t="shared" si="4"/>
        <v>2.3475913978494654E-2</v>
      </c>
      <c r="S82" s="20">
        <f>R82/_xlfn.STDEV.S($O$3:$O$242)</f>
        <v>0.8153941635467149</v>
      </c>
      <c r="T82" s="1" t="b">
        <f t="shared" si="5"/>
        <v>1</v>
      </c>
    </row>
    <row r="83" spans="1:20" x14ac:dyDescent="0.3">
      <c r="A83" t="s">
        <v>14</v>
      </c>
      <c r="B83" s="1">
        <v>43496</v>
      </c>
      <c r="C83" s="1">
        <v>43524</v>
      </c>
      <c r="D83">
        <v>47.85</v>
      </c>
      <c r="E83">
        <v>48.35</v>
      </c>
      <c r="F83">
        <v>46.9</v>
      </c>
      <c r="G83">
        <v>47.25</v>
      </c>
      <c r="H83">
        <v>47.2</v>
      </c>
      <c r="I83">
        <v>47.25</v>
      </c>
      <c r="J83">
        <v>6268</v>
      </c>
      <c r="K83">
        <v>35594.71</v>
      </c>
      <c r="L83">
        <v>82464000</v>
      </c>
      <c r="M83">
        <v>30672000</v>
      </c>
      <c r="N83">
        <v>47</v>
      </c>
      <c r="O83" s="16">
        <f t="shared" si="3"/>
        <v>-7.3529411764706176E-3</v>
      </c>
      <c r="P83" s="20">
        <v>1.8027397260273973E-2</v>
      </c>
      <c r="Q83" s="18">
        <v>1.8027397260273972E-4</v>
      </c>
      <c r="R83" s="18">
        <f t="shared" si="4"/>
        <v>-7.5332151490733572E-3</v>
      </c>
      <c r="S83" s="20">
        <f>R83/_xlfn.STDEV.S($O$3:$O$242)</f>
        <v>-0.26165284431196356</v>
      </c>
      <c r="T83" s="1" t="b">
        <f t="shared" si="5"/>
        <v>1</v>
      </c>
    </row>
    <row r="84" spans="1:20" x14ac:dyDescent="0.3">
      <c r="A84" t="s">
        <v>14</v>
      </c>
      <c r="B84" s="1">
        <v>43497</v>
      </c>
      <c r="C84" s="1">
        <v>43552</v>
      </c>
      <c r="D84">
        <v>47.4</v>
      </c>
      <c r="E84">
        <v>48.1</v>
      </c>
      <c r="F84">
        <v>46.15</v>
      </c>
      <c r="G84">
        <v>46.45</v>
      </c>
      <c r="H84">
        <v>46.4</v>
      </c>
      <c r="I84">
        <v>46.45</v>
      </c>
      <c r="J84">
        <v>55</v>
      </c>
      <c r="K84">
        <v>308.64999999999998</v>
      </c>
      <c r="L84">
        <v>1884000</v>
      </c>
      <c r="M84">
        <v>240000</v>
      </c>
      <c r="N84">
        <v>46.25</v>
      </c>
      <c r="O84" s="16">
        <f t="shared" si="3"/>
        <v>-1.693121693121687E-2</v>
      </c>
      <c r="P84" s="20">
        <v>1.7945205479452053E-2</v>
      </c>
      <c r="Q84" s="18">
        <v>1.7945205479452054E-4</v>
      </c>
      <c r="R84" s="18">
        <f t="shared" si="4"/>
        <v>-1.711066898601139E-2</v>
      </c>
      <c r="S84" s="20">
        <f>R84/_xlfn.STDEV.S($O$3:$O$242)</f>
        <v>-0.59430868754904653</v>
      </c>
      <c r="T84" s="1" t="b">
        <f t="shared" si="5"/>
        <v>1</v>
      </c>
    </row>
    <row r="85" spans="1:20" x14ac:dyDescent="0.3">
      <c r="A85" t="s">
        <v>14</v>
      </c>
      <c r="B85" s="1">
        <v>43500</v>
      </c>
      <c r="C85" s="1">
        <v>43552</v>
      </c>
      <c r="D85">
        <v>46.3</v>
      </c>
      <c r="E85">
        <v>46.3</v>
      </c>
      <c r="F85">
        <v>44.75</v>
      </c>
      <c r="G85">
        <v>46</v>
      </c>
      <c r="H85">
        <v>45.7</v>
      </c>
      <c r="I85">
        <v>46</v>
      </c>
      <c r="J85">
        <v>73</v>
      </c>
      <c r="K85">
        <v>396.07</v>
      </c>
      <c r="L85">
        <v>2124000</v>
      </c>
      <c r="M85">
        <v>240000</v>
      </c>
      <c r="N85">
        <v>45.75</v>
      </c>
      <c r="O85" s="16">
        <f t="shared" si="3"/>
        <v>-9.687836383207811E-3</v>
      </c>
      <c r="P85" s="20">
        <v>1.8027397260273973E-2</v>
      </c>
      <c r="Q85" s="18">
        <v>1.8027397260273972E-4</v>
      </c>
      <c r="R85" s="18">
        <f t="shared" si="4"/>
        <v>-9.8681103558105505E-3</v>
      </c>
      <c r="S85" s="20">
        <f>R85/_xlfn.STDEV.S($O$3:$O$242)</f>
        <v>-0.34275128102504565</v>
      </c>
      <c r="T85" s="1" t="b">
        <f t="shared" si="5"/>
        <v>1</v>
      </c>
    </row>
    <row r="86" spans="1:20" x14ac:dyDescent="0.3">
      <c r="A86" t="s">
        <v>14</v>
      </c>
      <c r="B86" s="1">
        <v>43501</v>
      </c>
      <c r="C86" s="1">
        <v>43552</v>
      </c>
      <c r="D86">
        <v>46</v>
      </c>
      <c r="E86">
        <v>46.45</v>
      </c>
      <c r="F86">
        <v>45</v>
      </c>
      <c r="G86">
        <v>45.25</v>
      </c>
      <c r="H86">
        <v>45.6</v>
      </c>
      <c r="I86">
        <v>45.25</v>
      </c>
      <c r="J86">
        <v>76</v>
      </c>
      <c r="K86">
        <v>415.01</v>
      </c>
      <c r="L86">
        <v>2280000</v>
      </c>
      <c r="M86">
        <v>156000</v>
      </c>
      <c r="N86">
        <v>45.35</v>
      </c>
      <c r="O86" s="16">
        <f t="shared" si="3"/>
        <v>-1.6304347826086956E-2</v>
      </c>
      <c r="P86" s="20">
        <v>1.8000000000000002E-2</v>
      </c>
      <c r="Q86" s="18">
        <v>1.8000000000000001E-4</v>
      </c>
      <c r="R86" s="18">
        <f t="shared" si="4"/>
        <v>-1.6484347826086956E-2</v>
      </c>
      <c r="S86" s="20">
        <f>R86/_xlfn.STDEV.S($O$3:$O$242)</f>
        <v>-0.57255453481292629</v>
      </c>
      <c r="T86" s="1" t="b">
        <f t="shared" si="5"/>
        <v>1</v>
      </c>
    </row>
    <row r="87" spans="1:20" x14ac:dyDescent="0.3">
      <c r="A87" t="s">
        <v>14</v>
      </c>
      <c r="B87" s="1">
        <v>43502</v>
      </c>
      <c r="C87" s="1">
        <v>43552</v>
      </c>
      <c r="D87">
        <v>45.65</v>
      </c>
      <c r="E87">
        <v>48.1</v>
      </c>
      <c r="F87">
        <v>44.7</v>
      </c>
      <c r="G87">
        <v>47.75</v>
      </c>
      <c r="H87">
        <v>48</v>
      </c>
      <c r="I87">
        <v>47.75</v>
      </c>
      <c r="J87">
        <v>154</v>
      </c>
      <c r="K87">
        <v>857.87</v>
      </c>
      <c r="L87">
        <v>2460000</v>
      </c>
      <c r="M87">
        <v>180000</v>
      </c>
      <c r="N87">
        <v>47.3</v>
      </c>
      <c r="O87" s="16">
        <f t="shared" si="3"/>
        <v>5.5248618784530384E-2</v>
      </c>
      <c r="P87" s="20">
        <v>1.7917808219178082E-2</v>
      </c>
      <c r="Q87" s="18">
        <v>1.7917808219178083E-4</v>
      </c>
      <c r="R87" s="18">
        <f t="shared" si="4"/>
        <v>5.5069440702338601E-2</v>
      </c>
      <c r="S87" s="20">
        <f>R87/_xlfn.STDEV.S($O$3:$O$242)</f>
        <v>1.9127391836417067</v>
      </c>
      <c r="T87" s="1" t="b">
        <f t="shared" si="5"/>
        <v>0</v>
      </c>
    </row>
    <row r="88" spans="1:20" x14ac:dyDescent="0.3">
      <c r="A88" t="s">
        <v>14</v>
      </c>
      <c r="B88" s="1">
        <v>43503</v>
      </c>
      <c r="C88" s="1">
        <v>43552</v>
      </c>
      <c r="D88">
        <v>48.05</v>
      </c>
      <c r="E88">
        <v>49.25</v>
      </c>
      <c r="F88">
        <v>47.35</v>
      </c>
      <c r="G88">
        <v>48.9</v>
      </c>
      <c r="H88">
        <v>49.2</v>
      </c>
      <c r="I88">
        <v>48.9</v>
      </c>
      <c r="J88">
        <v>83</v>
      </c>
      <c r="K88">
        <v>480.67</v>
      </c>
      <c r="L88">
        <v>2628000</v>
      </c>
      <c r="M88">
        <v>168000</v>
      </c>
      <c r="N88">
        <v>48.65</v>
      </c>
      <c r="O88" s="16">
        <f t="shared" si="3"/>
        <v>2.4083769633507824E-2</v>
      </c>
      <c r="P88" s="20">
        <v>1.7726027397260272E-2</v>
      </c>
      <c r="Q88" s="18">
        <v>1.7726027397260271E-4</v>
      </c>
      <c r="R88" s="18">
        <f t="shared" si="4"/>
        <v>2.390650935953522E-2</v>
      </c>
      <c r="S88" s="20">
        <f>R88/_xlfn.STDEV.S($O$3:$O$242)</f>
        <v>0.83035012908962347</v>
      </c>
      <c r="T88" s="1" t="b">
        <f t="shared" si="5"/>
        <v>1</v>
      </c>
    </row>
    <row r="89" spans="1:20" x14ac:dyDescent="0.3">
      <c r="A89" t="s">
        <v>14</v>
      </c>
      <c r="B89" s="1">
        <v>43504</v>
      </c>
      <c r="C89" s="1">
        <v>43552</v>
      </c>
      <c r="D89">
        <v>49.4</v>
      </c>
      <c r="E89">
        <v>49.4</v>
      </c>
      <c r="F89">
        <v>44.55</v>
      </c>
      <c r="G89">
        <v>44.9</v>
      </c>
      <c r="H89">
        <v>44.8</v>
      </c>
      <c r="I89">
        <v>44.9</v>
      </c>
      <c r="J89">
        <v>417</v>
      </c>
      <c r="K89">
        <v>2315.48</v>
      </c>
      <c r="L89">
        <v>4668000</v>
      </c>
      <c r="M89">
        <v>2040000</v>
      </c>
      <c r="N89">
        <v>44.85</v>
      </c>
      <c r="O89" s="16">
        <f t="shared" si="3"/>
        <v>-8.1799591002044994E-2</v>
      </c>
      <c r="P89" s="20">
        <v>1.7479452054794519E-2</v>
      </c>
      <c r="Q89" s="18">
        <v>1.747945205479452E-4</v>
      </c>
      <c r="R89" s="18">
        <f t="shared" si="4"/>
        <v>-8.1974385522592938E-2</v>
      </c>
      <c r="S89" s="20">
        <f>R89/_xlfn.STDEV.S($O$3:$O$242)</f>
        <v>-2.8472346412872942</v>
      </c>
      <c r="T89" s="1" t="b">
        <f t="shared" si="5"/>
        <v>1</v>
      </c>
    </row>
    <row r="90" spans="1:20" x14ac:dyDescent="0.3">
      <c r="A90" t="s">
        <v>14</v>
      </c>
      <c r="B90" s="1">
        <v>43507</v>
      </c>
      <c r="C90" s="1">
        <v>43552</v>
      </c>
      <c r="D90">
        <v>44.75</v>
      </c>
      <c r="E90">
        <v>45.6</v>
      </c>
      <c r="F90">
        <v>44.2</v>
      </c>
      <c r="G90">
        <v>45.15</v>
      </c>
      <c r="H90">
        <v>45.25</v>
      </c>
      <c r="I90">
        <v>45.15</v>
      </c>
      <c r="J90">
        <v>167</v>
      </c>
      <c r="K90">
        <v>897.86</v>
      </c>
      <c r="L90">
        <v>5100000</v>
      </c>
      <c r="M90">
        <v>432000</v>
      </c>
      <c r="N90">
        <v>44.8</v>
      </c>
      <c r="O90" s="16">
        <f t="shared" si="3"/>
        <v>5.5679287305122494E-3</v>
      </c>
      <c r="P90" s="20">
        <v>1.7452054794520548E-2</v>
      </c>
      <c r="Q90" s="18">
        <v>1.7452054794520549E-4</v>
      </c>
      <c r="R90" s="18">
        <f t="shared" si="4"/>
        <v>5.3934081825670437E-3</v>
      </c>
      <c r="S90" s="20">
        <f>R90/_xlfn.STDEV.S($O$3:$O$242)</f>
        <v>0.18733045101966503</v>
      </c>
      <c r="T90" s="1" t="b">
        <f t="shared" si="5"/>
        <v>1</v>
      </c>
    </row>
    <row r="91" spans="1:20" x14ac:dyDescent="0.3">
      <c r="A91" t="s">
        <v>14</v>
      </c>
      <c r="B91" s="1">
        <v>43508</v>
      </c>
      <c r="C91" s="1">
        <v>43552</v>
      </c>
      <c r="D91">
        <v>45.5</v>
      </c>
      <c r="E91">
        <v>48.25</v>
      </c>
      <c r="F91">
        <v>44.8</v>
      </c>
      <c r="G91">
        <v>47.6</v>
      </c>
      <c r="H91">
        <v>47.55</v>
      </c>
      <c r="I91">
        <v>47.6</v>
      </c>
      <c r="J91">
        <v>276</v>
      </c>
      <c r="K91">
        <v>1565.88</v>
      </c>
      <c r="L91">
        <v>5100000</v>
      </c>
      <c r="M91">
        <v>0</v>
      </c>
      <c r="N91">
        <v>47.3</v>
      </c>
      <c r="O91" s="16">
        <f t="shared" si="3"/>
        <v>5.426356589147293E-2</v>
      </c>
      <c r="P91" s="20">
        <v>1.7561643835616439E-2</v>
      </c>
      <c r="Q91" s="18">
        <v>1.7561643835616438E-4</v>
      </c>
      <c r="R91" s="18">
        <f t="shared" si="4"/>
        <v>5.4087949453116763E-2</v>
      </c>
      <c r="S91" s="20">
        <f>R91/_xlfn.STDEV.S($O$3:$O$242)</f>
        <v>1.878648828866988</v>
      </c>
      <c r="T91" s="1" t="b">
        <f t="shared" si="5"/>
        <v>1</v>
      </c>
    </row>
    <row r="92" spans="1:20" x14ac:dyDescent="0.3">
      <c r="A92" t="s">
        <v>14</v>
      </c>
      <c r="B92" s="1">
        <v>43509</v>
      </c>
      <c r="C92" s="1">
        <v>43552</v>
      </c>
      <c r="D92">
        <v>47.8</v>
      </c>
      <c r="E92">
        <v>48.5</v>
      </c>
      <c r="F92">
        <v>46.2</v>
      </c>
      <c r="G92">
        <v>46.3</v>
      </c>
      <c r="H92">
        <v>46.35</v>
      </c>
      <c r="I92">
        <v>46.3</v>
      </c>
      <c r="J92">
        <v>212</v>
      </c>
      <c r="K92">
        <v>1202.3499999999999</v>
      </c>
      <c r="L92">
        <v>5196000</v>
      </c>
      <c r="M92">
        <v>96000</v>
      </c>
      <c r="N92">
        <v>46</v>
      </c>
      <c r="O92" s="16">
        <f t="shared" si="3"/>
        <v>-2.7310924369747989E-2</v>
      </c>
      <c r="P92" s="20">
        <v>1.7479452054794519E-2</v>
      </c>
      <c r="Q92" s="18">
        <v>1.747945205479452E-4</v>
      </c>
      <c r="R92" s="18">
        <f t="shared" si="4"/>
        <v>-2.7485718890295933E-2</v>
      </c>
      <c r="S92" s="20">
        <f>R92/_xlfn.STDEV.S($O$3:$O$242)</f>
        <v>-0.9546676131358911</v>
      </c>
      <c r="T92" s="1" t="b">
        <f t="shared" si="5"/>
        <v>1</v>
      </c>
    </row>
    <row r="93" spans="1:20" x14ac:dyDescent="0.3">
      <c r="A93" t="s">
        <v>14</v>
      </c>
      <c r="B93" s="1">
        <v>43510</v>
      </c>
      <c r="C93" s="1">
        <v>43552</v>
      </c>
      <c r="D93">
        <v>46.05</v>
      </c>
      <c r="E93">
        <v>46.8</v>
      </c>
      <c r="F93">
        <v>45.45</v>
      </c>
      <c r="G93">
        <v>46.55</v>
      </c>
      <c r="H93">
        <v>46.7</v>
      </c>
      <c r="I93">
        <v>46.55</v>
      </c>
      <c r="J93">
        <v>158</v>
      </c>
      <c r="K93">
        <v>874.14</v>
      </c>
      <c r="L93">
        <v>5904000</v>
      </c>
      <c r="M93">
        <v>708000</v>
      </c>
      <c r="N93">
        <v>46.25</v>
      </c>
      <c r="O93" s="16">
        <f t="shared" si="3"/>
        <v>5.399568034557236E-3</v>
      </c>
      <c r="P93" s="20">
        <v>1.7534246575342468E-2</v>
      </c>
      <c r="Q93" s="18">
        <v>1.7534246575342467E-4</v>
      </c>
      <c r="R93" s="18">
        <f t="shared" si="4"/>
        <v>5.2242255688038112E-3</v>
      </c>
      <c r="S93" s="20">
        <f>R93/_xlfn.STDEV.S($O$3:$O$242)</f>
        <v>0.18145419350898881</v>
      </c>
      <c r="T93" s="1" t="b">
        <f t="shared" si="5"/>
        <v>1</v>
      </c>
    </row>
    <row r="94" spans="1:20" x14ac:dyDescent="0.3">
      <c r="A94" t="s">
        <v>14</v>
      </c>
      <c r="B94" s="1">
        <v>43511</v>
      </c>
      <c r="C94" s="1">
        <v>43552</v>
      </c>
      <c r="D94">
        <v>46.15</v>
      </c>
      <c r="E94">
        <v>46.2</v>
      </c>
      <c r="F94">
        <v>44.65</v>
      </c>
      <c r="G94">
        <v>45.25</v>
      </c>
      <c r="H94">
        <v>45.3</v>
      </c>
      <c r="I94">
        <v>45.25</v>
      </c>
      <c r="J94">
        <v>196</v>
      </c>
      <c r="K94">
        <v>1062.8699999999999</v>
      </c>
      <c r="L94">
        <v>6720000</v>
      </c>
      <c r="M94">
        <v>816000</v>
      </c>
      <c r="N94">
        <v>44.9</v>
      </c>
      <c r="O94" s="16">
        <f t="shared" si="3"/>
        <v>-2.7926960257787264E-2</v>
      </c>
      <c r="P94" s="20">
        <v>1.7452054794520548E-2</v>
      </c>
      <c r="Q94" s="18">
        <v>1.7452054794520549E-4</v>
      </c>
      <c r="R94" s="18">
        <f t="shared" si="4"/>
        <v>-2.8101480805732468E-2</v>
      </c>
      <c r="S94" s="20">
        <f>R94/_xlfn.STDEV.S($O$3:$O$242)</f>
        <v>-0.97605500927481204</v>
      </c>
      <c r="T94" s="1" t="b">
        <f t="shared" si="5"/>
        <v>1</v>
      </c>
    </row>
    <row r="95" spans="1:20" x14ac:dyDescent="0.3">
      <c r="A95" t="s">
        <v>14</v>
      </c>
      <c r="B95" s="1">
        <v>43514</v>
      </c>
      <c r="C95" s="1">
        <v>43552</v>
      </c>
      <c r="D95">
        <v>45.8</v>
      </c>
      <c r="E95">
        <v>46.4</v>
      </c>
      <c r="F95">
        <v>44.6</v>
      </c>
      <c r="G95">
        <v>44.75</v>
      </c>
      <c r="H95">
        <v>44.7</v>
      </c>
      <c r="I95">
        <v>44.75</v>
      </c>
      <c r="J95">
        <v>294</v>
      </c>
      <c r="K95">
        <v>1597.54</v>
      </c>
      <c r="L95">
        <v>7836000</v>
      </c>
      <c r="M95">
        <v>1116000</v>
      </c>
      <c r="N95">
        <v>44.45</v>
      </c>
      <c r="O95" s="16">
        <f t="shared" si="3"/>
        <v>-1.1049723756906077E-2</v>
      </c>
      <c r="P95" s="20">
        <v>1.7534246575342468E-2</v>
      </c>
      <c r="Q95" s="18">
        <v>1.7534246575342467E-4</v>
      </c>
      <c r="R95" s="18">
        <f t="shared" si="4"/>
        <v>-1.1225066222659501E-2</v>
      </c>
      <c r="S95" s="20">
        <f>R95/_xlfn.STDEV.S($O$3:$O$242)</f>
        <v>-0.38988273222360964</v>
      </c>
      <c r="T95" s="1" t="b">
        <f t="shared" si="5"/>
        <v>1</v>
      </c>
    </row>
    <row r="96" spans="1:20" x14ac:dyDescent="0.3">
      <c r="A96" t="s">
        <v>14</v>
      </c>
      <c r="B96" s="1">
        <v>43516</v>
      </c>
      <c r="C96" s="1">
        <v>43552</v>
      </c>
      <c r="D96">
        <v>46.95</v>
      </c>
      <c r="E96">
        <v>48.85</v>
      </c>
      <c r="F96">
        <v>46.65</v>
      </c>
      <c r="G96">
        <v>48.3</v>
      </c>
      <c r="H96">
        <v>48.3</v>
      </c>
      <c r="I96">
        <v>48.3</v>
      </c>
      <c r="J96">
        <v>383</v>
      </c>
      <c r="K96">
        <v>2210.8200000000002</v>
      </c>
      <c r="L96">
        <v>9864000</v>
      </c>
      <c r="M96">
        <v>1056000</v>
      </c>
      <c r="N96">
        <v>47.9</v>
      </c>
      <c r="O96" s="16">
        <f t="shared" si="3"/>
        <v>7.9329608938547416E-2</v>
      </c>
      <c r="P96" s="20">
        <v>1.7561643835616439E-2</v>
      </c>
      <c r="Q96" s="18">
        <v>1.7561643835616438E-4</v>
      </c>
      <c r="R96" s="18">
        <f t="shared" si="4"/>
        <v>7.9153992500191256E-2</v>
      </c>
      <c r="S96" s="20">
        <f>R96/_xlfn.STDEV.S($O$3:$O$242)</f>
        <v>2.7492733005070842</v>
      </c>
      <c r="T96" s="1" t="b">
        <f t="shared" si="5"/>
        <v>1</v>
      </c>
    </row>
    <row r="97" spans="1:20" x14ac:dyDescent="0.3">
      <c r="A97" t="s">
        <v>14</v>
      </c>
      <c r="B97" s="1">
        <v>43517</v>
      </c>
      <c r="C97" s="1">
        <v>43552</v>
      </c>
      <c r="D97">
        <v>48</v>
      </c>
      <c r="E97">
        <v>49.55</v>
      </c>
      <c r="F97">
        <v>47.65</v>
      </c>
      <c r="G97">
        <v>49.35</v>
      </c>
      <c r="H97">
        <v>49.4</v>
      </c>
      <c r="I97">
        <v>49.35</v>
      </c>
      <c r="J97">
        <v>424</v>
      </c>
      <c r="K97">
        <v>2491.16</v>
      </c>
      <c r="L97">
        <v>11628000</v>
      </c>
      <c r="M97">
        <v>1764000</v>
      </c>
      <c r="N97">
        <v>49</v>
      </c>
      <c r="O97" s="16">
        <f t="shared" si="3"/>
        <v>2.1739130434782698E-2</v>
      </c>
      <c r="P97" s="20">
        <v>1.7616438356164384E-2</v>
      </c>
      <c r="Q97" s="18">
        <v>1.7616438356164385E-4</v>
      </c>
      <c r="R97" s="18">
        <f t="shared" si="4"/>
        <v>2.1562966051221055E-2</v>
      </c>
      <c r="S97" s="20">
        <f>R97/_xlfn.STDEV.S($O$3:$O$242)</f>
        <v>0.74895131593291997</v>
      </c>
      <c r="T97" s="1" t="b">
        <f t="shared" si="5"/>
        <v>1</v>
      </c>
    </row>
    <row r="98" spans="1:20" x14ac:dyDescent="0.3">
      <c r="A98" t="s">
        <v>14</v>
      </c>
      <c r="B98" s="1">
        <v>43518</v>
      </c>
      <c r="C98" s="1">
        <v>43552</v>
      </c>
      <c r="D98">
        <v>49.1</v>
      </c>
      <c r="E98">
        <v>49.8</v>
      </c>
      <c r="F98">
        <v>48.8</v>
      </c>
      <c r="G98">
        <v>49.65</v>
      </c>
      <c r="H98">
        <v>49.7</v>
      </c>
      <c r="I98">
        <v>49.65</v>
      </c>
      <c r="J98">
        <v>542</v>
      </c>
      <c r="K98">
        <v>3212.38</v>
      </c>
      <c r="L98">
        <v>14844000</v>
      </c>
      <c r="M98">
        <v>3216000</v>
      </c>
      <c r="N98">
        <v>49.25</v>
      </c>
      <c r="O98" s="16">
        <f t="shared" si="3"/>
        <v>6.0790273556230422E-3</v>
      </c>
      <c r="P98" s="20">
        <v>1.7616438356164384E-2</v>
      </c>
      <c r="Q98" s="18">
        <v>1.7616438356164385E-4</v>
      </c>
      <c r="R98" s="18">
        <f t="shared" si="4"/>
        <v>5.9028629720613984E-3</v>
      </c>
      <c r="S98" s="20">
        <f>R98/_xlfn.STDEV.S($O$3:$O$242)</f>
        <v>0.20502545800960179</v>
      </c>
      <c r="T98" s="1" t="b">
        <f t="shared" si="5"/>
        <v>1</v>
      </c>
    </row>
    <row r="99" spans="1:20" x14ac:dyDescent="0.3">
      <c r="A99" t="s">
        <v>14</v>
      </c>
      <c r="B99" s="1">
        <v>43521</v>
      </c>
      <c r="C99" s="1">
        <v>43552</v>
      </c>
      <c r="D99">
        <v>50.2</v>
      </c>
      <c r="E99">
        <v>50.75</v>
      </c>
      <c r="F99">
        <v>48.6</v>
      </c>
      <c r="G99">
        <v>49.1</v>
      </c>
      <c r="H99">
        <v>49.05</v>
      </c>
      <c r="I99">
        <v>49.1</v>
      </c>
      <c r="J99">
        <v>2547</v>
      </c>
      <c r="K99">
        <v>15129.02</v>
      </c>
      <c r="L99">
        <v>30756000</v>
      </c>
      <c r="M99">
        <v>15912000</v>
      </c>
      <c r="N99">
        <v>48.6</v>
      </c>
      <c r="O99" s="16">
        <f t="shared" si="3"/>
        <v>-1.1077542799597124E-2</v>
      </c>
      <c r="P99" s="20">
        <v>1.7534246575342468E-2</v>
      </c>
      <c r="Q99" s="18">
        <v>1.7534246575342467E-4</v>
      </c>
      <c r="R99" s="18">
        <f t="shared" si="4"/>
        <v>-1.1252885265350548E-2</v>
      </c>
      <c r="S99" s="20">
        <f>R99/_xlfn.STDEV.S($O$3:$O$242)</f>
        <v>-0.39084897724676471</v>
      </c>
      <c r="T99" s="1" t="b">
        <f t="shared" si="5"/>
        <v>1</v>
      </c>
    </row>
    <row r="100" spans="1:20" x14ac:dyDescent="0.3">
      <c r="A100" t="s">
        <v>14</v>
      </c>
      <c r="B100" s="1">
        <v>43522</v>
      </c>
      <c r="C100" s="1">
        <v>43552</v>
      </c>
      <c r="D100">
        <v>48</v>
      </c>
      <c r="E100">
        <v>49.4</v>
      </c>
      <c r="F100">
        <v>47.05</v>
      </c>
      <c r="G100">
        <v>48.95</v>
      </c>
      <c r="H100">
        <v>48.95</v>
      </c>
      <c r="I100">
        <v>48.95</v>
      </c>
      <c r="J100">
        <v>2949</v>
      </c>
      <c r="K100">
        <v>17043.82</v>
      </c>
      <c r="L100">
        <v>38628000</v>
      </c>
      <c r="M100">
        <v>7872000</v>
      </c>
      <c r="N100">
        <v>48.55</v>
      </c>
      <c r="O100" s="16">
        <f t="shared" si="3"/>
        <v>-3.0549898167005819E-3</v>
      </c>
      <c r="P100" s="20">
        <v>1.7534246575342468E-2</v>
      </c>
      <c r="Q100" s="18">
        <v>1.7534246575342467E-4</v>
      </c>
      <c r="R100" s="18">
        <f t="shared" si="4"/>
        <v>-3.2303322824540066E-3</v>
      </c>
      <c r="S100" s="20">
        <f>R100/_xlfn.STDEV.S($O$3:$O$242)</f>
        <v>-0.11219985265930144</v>
      </c>
      <c r="T100" s="1" t="b">
        <f t="shared" si="5"/>
        <v>1</v>
      </c>
    </row>
    <row r="101" spans="1:20" x14ac:dyDescent="0.3">
      <c r="A101" t="s">
        <v>14</v>
      </c>
      <c r="B101" s="1">
        <v>43523</v>
      </c>
      <c r="C101" s="1">
        <v>43552</v>
      </c>
      <c r="D101">
        <v>49.3</v>
      </c>
      <c r="E101">
        <v>50.1</v>
      </c>
      <c r="F101">
        <v>48.5</v>
      </c>
      <c r="G101">
        <v>48.95</v>
      </c>
      <c r="H101">
        <v>48.85</v>
      </c>
      <c r="I101">
        <v>48.95</v>
      </c>
      <c r="J101">
        <v>5016</v>
      </c>
      <c r="K101">
        <v>29609.65</v>
      </c>
      <c r="L101">
        <v>54744000</v>
      </c>
      <c r="M101">
        <v>16116000</v>
      </c>
      <c r="N101">
        <v>48.5</v>
      </c>
      <c r="O101" s="16">
        <f t="shared" si="3"/>
        <v>0</v>
      </c>
      <c r="P101" s="20">
        <v>1.7506849315068494E-2</v>
      </c>
      <c r="Q101" s="18">
        <v>1.7506849315068493E-4</v>
      </c>
      <c r="R101" s="18">
        <f t="shared" si="4"/>
        <v>-1.7506849315068493E-4</v>
      </c>
      <c r="S101" s="20">
        <f>R101/_xlfn.STDEV.S($O$3:$O$242)</f>
        <v>-6.0806930740483177E-3</v>
      </c>
      <c r="T101" s="1" t="b">
        <f t="shared" si="5"/>
        <v>1</v>
      </c>
    </row>
    <row r="102" spans="1:20" x14ac:dyDescent="0.3">
      <c r="A102" t="s">
        <v>14</v>
      </c>
      <c r="B102" s="1">
        <v>43524</v>
      </c>
      <c r="C102" s="1">
        <v>43552</v>
      </c>
      <c r="D102">
        <v>49</v>
      </c>
      <c r="E102">
        <v>49.4</v>
      </c>
      <c r="F102">
        <v>48.1</v>
      </c>
      <c r="G102">
        <v>48.65</v>
      </c>
      <c r="H102">
        <v>48.75</v>
      </c>
      <c r="I102">
        <v>48.65</v>
      </c>
      <c r="J102">
        <v>5171</v>
      </c>
      <c r="K102">
        <v>30267.85</v>
      </c>
      <c r="L102">
        <v>77472000</v>
      </c>
      <c r="M102">
        <v>22728000</v>
      </c>
      <c r="N102">
        <v>48.25</v>
      </c>
      <c r="O102" s="16">
        <f t="shared" si="3"/>
        <v>-6.1287027579163275E-3</v>
      </c>
      <c r="P102" s="20">
        <v>1.758904109589041E-2</v>
      </c>
      <c r="Q102" s="18">
        <v>1.7589041095890411E-4</v>
      </c>
      <c r="R102" s="18">
        <f t="shared" si="4"/>
        <v>-6.3045931688752313E-3</v>
      </c>
      <c r="S102" s="20">
        <f>R102/_xlfn.STDEV.S($O$3:$O$242)</f>
        <v>-0.2189788426617412</v>
      </c>
      <c r="T102" s="1" t="b">
        <f t="shared" si="5"/>
        <v>1</v>
      </c>
    </row>
    <row r="103" spans="1:20" x14ac:dyDescent="0.3">
      <c r="A103" t="s">
        <v>14</v>
      </c>
      <c r="B103" s="1">
        <v>43525</v>
      </c>
      <c r="C103" s="1">
        <v>43580</v>
      </c>
      <c r="D103">
        <v>50.25</v>
      </c>
      <c r="E103">
        <v>53.2</v>
      </c>
      <c r="F103">
        <v>50.25</v>
      </c>
      <c r="G103">
        <v>52.9</v>
      </c>
      <c r="H103">
        <v>53</v>
      </c>
      <c r="I103">
        <v>52.9</v>
      </c>
      <c r="J103">
        <v>110</v>
      </c>
      <c r="K103">
        <v>689.2</v>
      </c>
      <c r="L103">
        <v>1332000</v>
      </c>
      <c r="M103">
        <v>48000</v>
      </c>
      <c r="N103">
        <v>52.35</v>
      </c>
      <c r="O103" s="16">
        <f t="shared" si="3"/>
        <v>8.7358684480986645E-2</v>
      </c>
      <c r="P103" s="20">
        <v>1.758904109589041E-2</v>
      </c>
      <c r="Q103" s="18">
        <v>1.7589041095890411E-4</v>
      </c>
      <c r="R103" s="18">
        <f t="shared" si="4"/>
        <v>8.7182794070027742E-2</v>
      </c>
      <c r="S103" s="20">
        <f>R103/_xlfn.STDEV.S($O$3:$O$242)</f>
        <v>3.0281394586603509</v>
      </c>
      <c r="T103" s="1" t="b">
        <f t="shared" si="5"/>
        <v>1</v>
      </c>
    </row>
    <row r="104" spans="1:20" x14ac:dyDescent="0.3">
      <c r="A104" t="s">
        <v>14</v>
      </c>
      <c r="B104" s="1">
        <v>43529</v>
      </c>
      <c r="C104" s="1">
        <v>43580</v>
      </c>
      <c r="D104">
        <v>52.95</v>
      </c>
      <c r="E104">
        <v>55.7</v>
      </c>
      <c r="F104">
        <v>52.95</v>
      </c>
      <c r="G104">
        <v>55.45</v>
      </c>
      <c r="H104">
        <v>55.7</v>
      </c>
      <c r="I104">
        <v>55.45</v>
      </c>
      <c r="J104">
        <v>57</v>
      </c>
      <c r="K104">
        <v>375.36</v>
      </c>
      <c r="L104">
        <v>1524000</v>
      </c>
      <c r="M104">
        <v>192000</v>
      </c>
      <c r="N104">
        <v>55.05</v>
      </c>
      <c r="O104" s="16">
        <f t="shared" si="3"/>
        <v>4.8204158790170211E-2</v>
      </c>
      <c r="P104" s="20">
        <v>1.7534246575342468E-2</v>
      </c>
      <c r="Q104" s="18">
        <v>1.7534246575342467E-4</v>
      </c>
      <c r="R104" s="18">
        <f t="shared" si="4"/>
        <v>4.8028816324416787E-2</v>
      </c>
      <c r="S104" s="20">
        <f>R104/_xlfn.STDEV.S($O$3:$O$242)</f>
        <v>1.6681956046040105</v>
      </c>
      <c r="T104" s="1" t="b">
        <f t="shared" si="5"/>
        <v>1</v>
      </c>
    </row>
    <row r="105" spans="1:20" x14ac:dyDescent="0.3">
      <c r="A105" t="s">
        <v>14</v>
      </c>
      <c r="B105" s="1">
        <v>43530</v>
      </c>
      <c r="C105" s="1">
        <v>43580</v>
      </c>
      <c r="D105">
        <v>56.25</v>
      </c>
      <c r="E105">
        <v>56.75</v>
      </c>
      <c r="F105">
        <v>55.5</v>
      </c>
      <c r="G105">
        <v>56</v>
      </c>
      <c r="H105">
        <v>56</v>
      </c>
      <c r="I105">
        <v>56</v>
      </c>
      <c r="J105">
        <v>196</v>
      </c>
      <c r="K105">
        <v>1317.68</v>
      </c>
      <c r="L105">
        <v>2700000</v>
      </c>
      <c r="M105">
        <v>1176000</v>
      </c>
      <c r="N105">
        <v>55.45</v>
      </c>
      <c r="O105" s="16">
        <f t="shared" si="3"/>
        <v>9.9188458070333125E-3</v>
      </c>
      <c r="P105" s="20">
        <v>1.758904109589041E-2</v>
      </c>
      <c r="Q105" s="18">
        <v>1.7589041095890411E-4</v>
      </c>
      <c r="R105" s="18">
        <f t="shared" si="4"/>
        <v>9.7429553960744087E-3</v>
      </c>
      <c r="S105" s="20">
        <f>R105/_xlfn.STDEV.S($O$3:$O$242)</f>
        <v>0.33840424585524315</v>
      </c>
      <c r="T105" s="1" t="b">
        <f t="shared" si="5"/>
        <v>1</v>
      </c>
    </row>
    <row r="106" spans="1:20" x14ac:dyDescent="0.3">
      <c r="A106" t="s">
        <v>14</v>
      </c>
      <c r="B106" s="1">
        <v>43531</v>
      </c>
      <c r="C106" s="1">
        <v>43580</v>
      </c>
      <c r="D106">
        <v>55.95</v>
      </c>
      <c r="E106">
        <v>56.6</v>
      </c>
      <c r="F106">
        <v>54.7</v>
      </c>
      <c r="G106">
        <v>55</v>
      </c>
      <c r="H106">
        <v>54.85</v>
      </c>
      <c r="I106">
        <v>55</v>
      </c>
      <c r="J106">
        <v>102</v>
      </c>
      <c r="K106">
        <v>678.82</v>
      </c>
      <c r="L106">
        <v>2724000</v>
      </c>
      <c r="M106">
        <v>24000</v>
      </c>
      <c r="N106">
        <v>54.4</v>
      </c>
      <c r="O106" s="16">
        <f t="shared" si="3"/>
        <v>-1.7857142857142856E-2</v>
      </c>
      <c r="P106" s="20">
        <v>1.758904109589041E-2</v>
      </c>
      <c r="Q106" s="18">
        <v>1.7589041095890411E-4</v>
      </c>
      <c r="R106" s="18">
        <f t="shared" si="4"/>
        <v>-1.803303326810176E-2</v>
      </c>
      <c r="S106" s="20">
        <f>R106/_xlfn.STDEV.S($O$3:$O$242)</f>
        <v>-0.62634537216841446</v>
      </c>
      <c r="T106" s="1" t="b">
        <f t="shared" si="5"/>
        <v>1</v>
      </c>
    </row>
    <row r="107" spans="1:20" x14ac:dyDescent="0.3">
      <c r="A107" t="s">
        <v>14</v>
      </c>
      <c r="B107" s="1">
        <v>43532</v>
      </c>
      <c r="C107" s="1">
        <v>43580</v>
      </c>
      <c r="D107">
        <v>54.75</v>
      </c>
      <c r="E107">
        <v>54.8</v>
      </c>
      <c r="F107">
        <v>53.7</v>
      </c>
      <c r="G107">
        <v>54.15</v>
      </c>
      <c r="H107">
        <v>54.2</v>
      </c>
      <c r="I107">
        <v>54.15</v>
      </c>
      <c r="J107">
        <v>57</v>
      </c>
      <c r="K107">
        <v>370.34</v>
      </c>
      <c r="L107">
        <v>2844000</v>
      </c>
      <c r="M107">
        <v>120000</v>
      </c>
      <c r="N107">
        <v>53.5</v>
      </c>
      <c r="O107" s="16">
        <f t="shared" si="3"/>
        <v>-1.5454545454545481E-2</v>
      </c>
      <c r="P107" s="20">
        <v>1.7561643835616439E-2</v>
      </c>
      <c r="Q107" s="18">
        <v>1.7561643835616438E-4</v>
      </c>
      <c r="R107" s="18">
        <f t="shared" si="4"/>
        <v>-1.5630161892901645E-2</v>
      </c>
      <c r="S107" s="20">
        <f>R107/_xlfn.STDEV.S($O$3:$O$242)</f>
        <v>-0.5428859040136722</v>
      </c>
      <c r="T107" s="1" t="b">
        <f t="shared" si="5"/>
        <v>1</v>
      </c>
    </row>
    <row r="108" spans="1:20" x14ac:dyDescent="0.3">
      <c r="A108" t="s">
        <v>14</v>
      </c>
      <c r="B108" s="1">
        <v>43535</v>
      </c>
      <c r="C108" s="1">
        <v>43580</v>
      </c>
      <c r="D108">
        <v>55</v>
      </c>
      <c r="E108">
        <v>55.8</v>
      </c>
      <c r="F108">
        <v>54.35</v>
      </c>
      <c r="G108">
        <v>55.6</v>
      </c>
      <c r="H108">
        <v>55.7</v>
      </c>
      <c r="I108">
        <v>55.6</v>
      </c>
      <c r="J108">
        <v>56</v>
      </c>
      <c r="K108">
        <v>370.18</v>
      </c>
      <c r="L108">
        <v>2952000</v>
      </c>
      <c r="M108">
        <v>108000</v>
      </c>
      <c r="N108">
        <v>55.05</v>
      </c>
      <c r="O108" s="16">
        <f t="shared" si="3"/>
        <v>2.6777469990766443E-2</v>
      </c>
      <c r="P108" s="20">
        <v>1.7561643835616439E-2</v>
      </c>
      <c r="Q108" s="18">
        <v>1.7561643835616438E-4</v>
      </c>
      <c r="R108" s="18">
        <f t="shared" si="4"/>
        <v>2.6601853552410279E-2</v>
      </c>
      <c r="S108" s="20">
        <f>R108/_xlfn.STDEV.S($O$3:$O$242)</f>
        <v>0.92396812094430225</v>
      </c>
      <c r="T108" s="1" t="b">
        <f t="shared" si="5"/>
        <v>1</v>
      </c>
    </row>
    <row r="109" spans="1:20" x14ac:dyDescent="0.3">
      <c r="A109" t="s">
        <v>14</v>
      </c>
      <c r="B109" s="1">
        <v>43536</v>
      </c>
      <c r="C109" s="1">
        <v>43580</v>
      </c>
      <c r="D109">
        <v>56.25</v>
      </c>
      <c r="E109">
        <v>56.5</v>
      </c>
      <c r="F109">
        <v>55.3</v>
      </c>
      <c r="G109">
        <v>55.55</v>
      </c>
      <c r="H109">
        <v>55.3</v>
      </c>
      <c r="I109">
        <v>55.55</v>
      </c>
      <c r="J109">
        <v>187</v>
      </c>
      <c r="K109">
        <v>1251.8900000000001</v>
      </c>
      <c r="L109">
        <v>3612000</v>
      </c>
      <c r="M109">
        <v>660000</v>
      </c>
      <c r="N109">
        <v>55</v>
      </c>
      <c r="O109" s="16">
        <f t="shared" si="3"/>
        <v>-8.9928057553964505E-4</v>
      </c>
      <c r="P109" s="20">
        <v>1.7561643835616439E-2</v>
      </c>
      <c r="Q109" s="18">
        <v>1.7561643835616438E-4</v>
      </c>
      <c r="R109" s="18">
        <f t="shared" si="4"/>
        <v>-1.0748970138958094E-3</v>
      </c>
      <c r="S109" s="20">
        <f>R109/_xlfn.STDEV.S($O$3:$O$242)</f>
        <v>-3.7334638061262679E-2</v>
      </c>
      <c r="T109" s="1" t="b">
        <f t="shared" si="5"/>
        <v>1</v>
      </c>
    </row>
    <row r="110" spans="1:20" x14ac:dyDescent="0.3">
      <c r="A110" t="s">
        <v>14</v>
      </c>
      <c r="B110" s="1">
        <v>43537</v>
      </c>
      <c r="C110" s="1">
        <v>43580</v>
      </c>
      <c r="D110">
        <v>54.9</v>
      </c>
      <c r="E110">
        <v>54.9</v>
      </c>
      <c r="F110">
        <v>52.6</v>
      </c>
      <c r="G110">
        <v>53.25</v>
      </c>
      <c r="H110">
        <v>53.3</v>
      </c>
      <c r="I110">
        <v>53.25</v>
      </c>
      <c r="J110">
        <v>747</v>
      </c>
      <c r="K110">
        <v>4751.5</v>
      </c>
      <c r="L110">
        <v>4944000</v>
      </c>
      <c r="M110">
        <v>1332000</v>
      </c>
      <c r="N110">
        <v>52.65</v>
      </c>
      <c r="O110" s="16">
        <f t="shared" si="3"/>
        <v>-4.1404140414041356E-2</v>
      </c>
      <c r="P110" s="20">
        <v>1.7561643835616439E-2</v>
      </c>
      <c r="Q110" s="18">
        <v>1.7561643835616438E-4</v>
      </c>
      <c r="R110" s="18">
        <f t="shared" si="4"/>
        <v>-4.1579756852397523E-2</v>
      </c>
      <c r="S110" s="20">
        <f>R110/_xlfn.STDEV.S($O$3:$O$242)</f>
        <v>-1.4441989815687033</v>
      </c>
      <c r="T110" s="1" t="b">
        <f t="shared" si="5"/>
        <v>1</v>
      </c>
    </row>
    <row r="111" spans="1:20" x14ac:dyDescent="0.3">
      <c r="A111" t="s">
        <v>14</v>
      </c>
      <c r="B111" s="1">
        <v>43538</v>
      </c>
      <c r="C111" s="1">
        <v>43580</v>
      </c>
      <c r="D111">
        <v>53</v>
      </c>
      <c r="E111">
        <v>54.1</v>
      </c>
      <c r="F111">
        <v>52.1</v>
      </c>
      <c r="G111">
        <v>53.3</v>
      </c>
      <c r="H111">
        <v>53.3</v>
      </c>
      <c r="I111">
        <v>53.3</v>
      </c>
      <c r="J111">
        <v>127</v>
      </c>
      <c r="K111">
        <v>809.52</v>
      </c>
      <c r="L111">
        <v>5412000</v>
      </c>
      <c r="M111">
        <v>468000</v>
      </c>
      <c r="N111">
        <v>52.7</v>
      </c>
      <c r="O111" s="16">
        <f t="shared" si="3"/>
        <v>9.3896713615018138E-4</v>
      </c>
      <c r="P111" s="20">
        <v>1.7369863013698628E-2</v>
      </c>
      <c r="Q111" s="18">
        <v>1.7369863013698628E-4</v>
      </c>
      <c r="R111" s="18">
        <f t="shared" si="4"/>
        <v>7.6526850601319504E-4</v>
      </c>
      <c r="S111" s="20">
        <f>R111/_xlfn.STDEV.S($O$3:$O$242)</f>
        <v>2.6580241941629647E-2</v>
      </c>
      <c r="T111" s="1" t="b">
        <f t="shared" si="5"/>
        <v>1</v>
      </c>
    </row>
    <row r="112" spans="1:20" x14ac:dyDescent="0.3">
      <c r="A112" t="s">
        <v>14</v>
      </c>
      <c r="B112" s="1">
        <v>43539</v>
      </c>
      <c r="C112" s="1">
        <v>43580</v>
      </c>
      <c r="D112">
        <v>53.6</v>
      </c>
      <c r="E112">
        <v>53.75</v>
      </c>
      <c r="F112">
        <v>51.7</v>
      </c>
      <c r="G112">
        <v>52.2</v>
      </c>
      <c r="H112">
        <v>52.2</v>
      </c>
      <c r="I112">
        <v>52.2</v>
      </c>
      <c r="J112">
        <v>232</v>
      </c>
      <c r="K112">
        <v>1463.59</v>
      </c>
      <c r="L112">
        <v>6768000</v>
      </c>
      <c r="M112">
        <v>1356000</v>
      </c>
      <c r="N112">
        <v>51.55</v>
      </c>
      <c r="O112" s="16">
        <f t="shared" si="3"/>
        <v>-2.063789868667907E-2</v>
      </c>
      <c r="P112" s="20">
        <v>1.7315068493150686E-2</v>
      </c>
      <c r="Q112" s="18">
        <v>1.7315068493150686E-4</v>
      </c>
      <c r="R112" s="18">
        <f t="shared" si="4"/>
        <v>-2.0811049371610577E-2</v>
      </c>
      <c r="S112" s="20">
        <f>R112/_xlfn.STDEV.S($O$3:$O$242)</f>
        <v>-0.72283482595985848</v>
      </c>
      <c r="T112" s="1" t="b">
        <f t="shared" si="5"/>
        <v>1</v>
      </c>
    </row>
    <row r="113" spans="1:20" x14ac:dyDescent="0.3">
      <c r="A113" t="s">
        <v>14</v>
      </c>
      <c r="B113" s="1">
        <v>43542</v>
      </c>
      <c r="C113" s="1">
        <v>43580</v>
      </c>
      <c r="D113">
        <v>52.55</v>
      </c>
      <c r="E113">
        <v>54.8</v>
      </c>
      <c r="F113">
        <v>51.7</v>
      </c>
      <c r="G113">
        <v>54.15</v>
      </c>
      <c r="H113">
        <v>54.5</v>
      </c>
      <c r="I113">
        <v>54.15</v>
      </c>
      <c r="J113">
        <v>628</v>
      </c>
      <c r="K113">
        <v>3984.68</v>
      </c>
      <c r="L113">
        <v>7200000</v>
      </c>
      <c r="M113">
        <v>432000</v>
      </c>
      <c r="N113">
        <v>53.5</v>
      </c>
      <c r="O113" s="16">
        <f t="shared" si="3"/>
        <v>3.7356321839080379E-2</v>
      </c>
      <c r="P113" s="20">
        <v>1.7342465753424657E-2</v>
      </c>
      <c r="Q113" s="18">
        <v>1.7342465753424657E-4</v>
      </c>
      <c r="R113" s="18">
        <f t="shared" si="4"/>
        <v>3.7182897181546132E-2</v>
      </c>
      <c r="S113" s="20">
        <f>R113/_xlfn.STDEV.S($O$3:$O$242)</f>
        <v>1.2914818725849855</v>
      </c>
      <c r="T113" s="1" t="b">
        <f t="shared" si="5"/>
        <v>1</v>
      </c>
    </row>
    <row r="114" spans="1:20" x14ac:dyDescent="0.3">
      <c r="A114" t="s">
        <v>14</v>
      </c>
      <c r="B114" s="1">
        <v>43543</v>
      </c>
      <c r="C114" s="1">
        <v>43580</v>
      </c>
      <c r="D114">
        <v>54.5</v>
      </c>
      <c r="E114">
        <v>55.55</v>
      </c>
      <c r="F114">
        <v>53.75</v>
      </c>
      <c r="G114">
        <v>54.25</v>
      </c>
      <c r="H114">
        <v>54.25</v>
      </c>
      <c r="I114">
        <v>54.25</v>
      </c>
      <c r="J114">
        <v>389</v>
      </c>
      <c r="K114">
        <v>2553.0700000000002</v>
      </c>
      <c r="L114">
        <v>8340000</v>
      </c>
      <c r="M114">
        <v>1140000</v>
      </c>
      <c r="N114">
        <v>53.6</v>
      </c>
      <c r="O114" s="16">
        <f t="shared" si="3"/>
        <v>1.8467220683287429E-3</v>
      </c>
      <c r="P114" s="20">
        <v>1.7205479452054796E-2</v>
      </c>
      <c r="Q114" s="18">
        <v>1.7205479452054795E-4</v>
      </c>
      <c r="R114" s="18">
        <f t="shared" si="4"/>
        <v>1.674667273808195E-3</v>
      </c>
      <c r="S114" s="20">
        <f>R114/_xlfn.STDEV.S($O$3:$O$242)</f>
        <v>5.8166592457136415E-2</v>
      </c>
      <c r="T114" s="1" t="b">
        <f t="shared" si="5"/>
        <v>1</v>
      </c>
    </row>
    <row r="115" spans="1:20" x14ac:dyDescent="0.3">
      <c r="A115" t="s">
        <v>14</v>
      </c>
      <c r="B115" s="1">
        <v>43544</v>
      </c>
      <c r="C115" s="1">
        <v>43580</v>
      </c>
      <c r="D115">
        <v>54.05</v>
      </c>
      <c r="E115">
        <v>54.35</v>
      </c>
      <c r="F115">
        <v>52.5</v>
      </c>
      <c r="G115">
        <v>53.6</v>
      </c>
      <c r="H115">
        <v>53.3</v>
      </c>
      <c r="I115">
        <v>53.6</v>
      </c>
      <c r="J115">
        <v>795</v>
      </c>
      <c r="K115">
        <v>5093.7299999999996</v>
      </c>
      <c r="L115">
        <v>11544000</v>
      </c>
      <c r="M115">
        <v>3204000</v>
      </c>
      <c r="N115">
        <v>53.05</v>
      </c>
      <c r="O115" s="16">
        <f t="shared" si="3"/>
        <v>-1.1981566820276471E-2</v>
      </c>
      <c r="P115" s="20">
        <v>1.7287671232876712E-2</v>
      </c>
      <c r="Q115" s="18">
        <v>1.7287671232876713E-4</v>
      </c>
      <c r="R115" s="18">
        <f t="shared" si="4"/>
        <v>-1.2154443532605239E-2</v>
      </c>
      <c r="S115" s="20">
        <f>R115/_xlfn.STDEV.S($O$3:$O$242)</f>
        <v>-0.42216300190583372</v>
      </c>
      <c r="T115" s="1" t="b">
        <f t="shared" si="5"/>
        <v>1</v>
      </c>
    </row>
    <row r="116" spans="1:20" x14ac:dyDescent="0.3">
      <c r="A116" t="s">
        <v>14</v>
      </c>
      <c r="B116" s="1">
        <v>43546</v>
      </c>
      <c r="C116" s="1">
        <v>43580</v>
      </c>
      <c r="D116">
        <v>53.7</v>
      </c>
      <c r="E116">
        <v>54.25</v>
      </c>
      <c r="F116">
        <v>52.15</v>
      </c>
      <c r="G116">
        <v>52.3</v>
      </c>
      <c r="H116">
        <v>52.3</v>
      </c>
      <c r="I116">
        <v>52.3</v>
      </c>
      <c r="J116">
        <v>687</v>
      </c>
      <c r="K116">
        <v>4380.74</v>
      </c>
      <c r="L116">
        <v>15672000</v>
      </c>
      <c r="M116">
        <v>4128000</v>
      </c>
      <c r="N116">
        <v>51.8</v>
      </c>
      <c r="O116" s="16">
        <f t="shared" si="3"/>
        <v>-2.4253731343283663E-2</v>
      </c>
      <c r="P116" s="20">
        <v>1.7205479452054796E-2</v>
      </c>
      <c r="Q116" s="18">
        <v>1.7205479452054795E-4</v>
      </c>
      <c r="R116" s="18">
        <f t="shared" si="4"/>
        <v>-2.442578613780421E-2</v>
      </c>
      <c r="S116" s="20">
        <f>R116/_xlfn.STDEV.S($O$3:$O$242)</f>
        <v>-0.84838628540940508</v>
      </c>
      <c r="T116" s="1" t="b">
        <f t="shared" si="5"/>
        <v>1</v>
      </c>
    </row>
    <row r="117" spans="1:20" x14ac:dyDescent="0.3">
      <c r="A117" t="s">
        <v>14</v>
      </c>
      <c r="B117" s="1">
        <v>43549</v>
      </c>
      <c r="C117" s="1">
        <v>43580</v>
      </c>
      <c r="D117">
        <v>51.6</v>
      </c>
      <c r="E117">
        <v>51.65</v>
      </c>
      <c r="F117">
        <v>50.1</v>
      </c>
      <c r="G117">
        <v>50.35</v>
      </c>
      <c r="H117">
        <v>50.35</v>
      </c>
      <c r="I117">
        <v>50.35</v>
      </c>
      <c r="J117">
        <v>1934</v>
      </c>
      <c r="K117">
        <v>11741.68</v>
      </c>
      <c r="L117">
        <v>28188000</v>
      </c>
      <c r="M117">
        <v>12516000</v>
      </c>
      <c r="N117">
        <v>49.95</v>
      </c>
      <c r="O117" s="16">
        <f t="shared" si="3"/>
        <v>-3.7284894837476018E-2</v>
      </c>
      <c r="P117" s="20">
        <v>1.7178082191780821E-2</v>
      </c>
      <c r="Q117" s="18">
        <v>1.7178082191780821E-4</v>
      </c>
      <c r="R117" s="18">
        <f t="shared" si="4"/>
        <v>-3.7456675659393826E-2</v>
      </c>
      <c r="S117" s="20">
        <f>R117/_xlfn.STDEV.S($O$3:$O$242)</f>
        <v>-1.3009910816043322</v>
      </c>
      <c r="T117" s="1" t="b">
        <f t="shared" si="5"/>
        <v>1</v>
      </c>
    </row>
    <row r="118" spans="1:20" x14ac:dyDescent="0.3">
      <c r="A118" t="s">
        <v>14</v>
      </c>
      <c r="B118" s="1">
        <v>43550</v>
      </c>
      <c r="C118" s="1">
        <v>43580</v>
      </c>
      <c r="D118">
        <v>50.85</v>
      </c>
      <c r="E118">
        <v>51.3</v>
      </c>
      <c r="F118">
        <v>50.5</v>
      </c>
      <c r="G118">
        <v>51.15</v>
      </c>
      <c r="H118">
        <v>51.25</v>
      </c>
      <c r="I118">
        <v>51.15</v>
      </c>
      <c r="J118">
        <v>2712</v>
      </c>
      <c r="K118">
        <v>16511.78</v>
      </c>
      <c r="L118">
        <v>37476000</v>
      </c>
      <c r="M118">
        <v>9288000</v>
      </c>
      <c r="N118">
        <v>50.65</v>
      </c>
      <c r="O118" s="16">
        <f t="shared" si="3"/>
        <v>1.5888778550148901E-2</v>
      </c>
      <c r="P118" s="20">
        <v>1.7232876712328767E-2</v>
      </c>
      <c r="Q118" s="18">
        <v>1.7232876712328766E-4</v>
      </c>
      <c r="R118" s="18">
        <f t="shared" si="4"/>
        <v>1.5716449783025613E-2</v>
      </c>
      <c r="S118" s="20">
        <f>R118/_xlfn.STDEV.S($O$3:$O$242)</f>
        <v>0.54588296057369778</v>
      </c>
      <c r="T118" s="1" t="b">
        <f t="shared" si="5"/>
        <v>1</v>
      </c>
    </row>
    <row r="119" spans="1:20" x14ac:dyDescent="0.3">
      <c r="A119" t="s">
        <v>14</v>
      </c>
      <c r="B119" s="1">
        <v>43551</v>
      </c>
      <c r="C119" s="1">
        <v>43580</v>
      </c>
      <c r="D119">
        <v>51.4</v>
      </c>
      <c r="E119">
        <v>52.3</v>
      </c>
      <c r="F119">
        <v>50.55</v>
      </c>
      <c r="G119">
        <v>50.75</v>
      </c>
      <c r="H119">
        <v>50.65</v>
      </c>
      <c r="I119">
        <v>50.75</v>
      </c>
      <c r="J119">
        <v>4417</v>
      </c>
      <c r="K119">
        <v>27297.85</v>
      </c>
      <c r="L119">
        <v>64548000</v>
      </c>
      <c r="M119">
        <v>27072000</v>
      </c>
      <c r="N119">
        <v>50.25</v>
      </c>
      <c r="O119" s="16">
        <f t="shared" si="3"/>
        <v>-7.8201368523948891E-3</v>
      </c>
      <c r="P119" s="20">
        <v>1.7232876712328767E-2</v>
      </c>
      <c r="Q119" s="18">
        <v>1.7232876712328766E-4</v>
      </c>
      <c r="R119" s="18">
        <f t="shared" si="4"/>
        <v>-7.992465619518177E-3</v>
      </c>
      <c r="S119" s="20">
        <f>R119/_xlfn.STDEV.S($O$3:$O$242)</f>
        <v>-0.27760409347524756</v>
      </c>
      <c r="T119" s="1" t="b">
        <f t="shared" si="5"/>
        <v>1</v>
      </c>
    </row>
    <row r="120" spans="1:20" x14ac:dyDescent="0.3">
      <c r="A120" t="s">
        <v>14</v>
      </c>
      <c r="B120" s="1">
        <v>43552</v>
      </c>
      <c r="C120" s="1">
        <v>43580</v>
      </c>
      <c r="D120">
        <v>50.9</v>
      </c>
      <c r="E120">
        <v>51.45</v>
      </c>
      <c r="F120">
        <v>50.5</v>
      </c>
      <c r="G120">
        <v>51.1</v>
      </c>
      <c r="H120">
        <v>51.3</v>
      </c>
      <c r="I120">
        <v>51.1</v>
      </c>
      <c r="J120">
        <v>5118</v>
      </c>
      <c r="K120">
        <v>31271.39</v>
      </c>
      <c r="L120">
        <v>94860000</v>
      </c>
      <c r="M120">
        <v>30312000</v>
      </c>
      <c r="N120">
        <v>50.7</v>
      </c>
      <c r="O120" s="16">
        <f t="shared" si="3"/>
        <v>6.8965517241379587E-3</v>
      </c>
      <c r="P120" s="20">
        <v>1.7041095890410959E-2</v>
      </c>
      <c r="Q120" s="18">
        <v>1.7041095890410959E-4</v>
      </c>
      <c r="R120" s="18">
        <f t="shared" si="4"/>
        <v>6.7261407652338488E-3</v>
      </c>
      <c r="S120" s="20">
        <f>R120/_xlfn.STDEV.S($O$3:$O$242)</f>
        <v>0.23362054947847422</v>
      </c>
      <c r="T120" s="1" t="b">
        <f t="shared" si="5"/>
        <v>1</v>
      </c>
    </row>
    <row r="121" spans="1:20" x14ac:dyDescent="0.3">
      <c r="A121" t="s">
        <v>14</v>
      </c>
      <c r="B121" s="1">
        <v>43553</v>
      </c>
      <c r="C121" s="1">
        <v>43615</v>
      </c>
      <c r="D121">
        <v>52.25</v>
      </c>
      <c r="E121">
        <v>54.95</v>
      </c>
      <c r="F121">
        <v>52.2</v>
      </c>
      <c r="G121">
        <v>54.4</v>
      </c>
      <c r="H121">
        <v>54.4</v>
      </c>
      <c r="I121">
        <v>54.4</v>
      </c>
      <c r="J121">
        <v>86</v>
      </c>
      <c r="K121">
        <v>556.36</v>
      </c>
      <c r="L121">
        <v>1956000</v>
      </c>
      <c r="M121">
        <v>216000</v>
      </c>
      <c r="N121">
        <v>53.75</v>
      </c>
      <c r="O121" s="16">
        <f t="shared" si="3"/>
        <v>6.4579256360078219E-2</v>
      </c>
      <c r="P121" s="20">
        <v>1.6767123287671232E-2</v>
      </c>
      <c r="Q121" s="18">
        <v>1.6767123287671231E-4</v>
      </c>
      <c r="R121" s="18">
        <f t="shared" si="4"/>
        <v>6.4411585127201507E-2</v>
      </c>
      <c r="S121" s="20">
        <f>R121/_xlfn.STDEV.S($O$3:$O$242)</f>
        <v>2.2372219725129647</v>
      </c>
      <c r="T121" s="1" t="b">
        <f t="shared" si="5"/>
        <v>1</v>
      </c>
    </row>
    <row r="122" spans="1:20" x14ac:dyDescent="0.3">
      <c r="A122" t="s">
        <v>14</v>
      </c>
      <c r="B122" s="1">
        <v>43557</v>
      </c>
      <c r="C122" s="1">
        <v>43615</v>
      </c>
      <c r="D122">
        <v>55.35</v>
      </c>
      <c r="E122">
        <v>57.1</v>
      </c>
      <c r="F122">
        <v>55.25</v>
      </c>
      <c r="G122">
        <v>57.05</v>
      </c>
      <c r="H122">
        <v>57.1</v>
      </c>
      <c r="I122">
        <v>57.05</v>
      </c>
      <c r="J122">
        <v>69</v>
      </c>
      <c r="K122">
        <v>467.43</v>
      </c>
      <c r="L122">
        <v>1836000</v>
      </c>
      <c r="M122">
        <v>168000</v>
      </c>
      <c r="N122">
        <v>56.15</v>
      </c>
      <c r="O122" s="16">
        <f t="shared" si="3"/>
        <v>4.871323529411762E-2</v>
      </c>
      <c r="P122" s="20">
        <v>1.6931506849315069E-2</v>
      </c>
      <c r="Q122" s="18">
        <v>1.6931506849315067E-4</v>
      </c>
      <c r="R122" s="18">
        <f t="shared" si="4"/>
        <v>4.8543920225624468E-2</v>
      </c>
      <c r="S122" s="20">
        <f>R122/_xlfn.STDEV.S($O$3:$O$242)</f>
        <v>1.6860868234528119</v>
      </c>
      <c r="T122" s="1" t="b">
        <f t="shared" si="5"/>
        <v>1</v>
      </c>
    </row>
    <row r="123" spans="1:20" x14ac:dyDescent="0.3">
      <c r="A123" t="s">
        <v>14</v>
      </c>
      <c r="B123" s="1">
        <v>43558</v>
      </c>
      <c r="C123" s="1">
        <v>43615</v>
      </c>
      <c r="D123">
        <v>57.8</v>
      </c>
      <c r="E123">
        <v>59.45</v>
      </c>
      <c r="F123">
        <v>57.55</v>
      </c>
      <c r="G123">
        <v>58.15</v>
      </c>
      <c r="H123">
        <v>58.1</v>
      </c>
      <c r="I123">
        <v>58.15</v>
      </c>
      <c r="J123">
        <v>118</v>
      </c>
      <c r="K123">
        <v>828.79</v>
      </c>
      <c r="L123">
        <v>1956000</v>
      </c>
      <c r="M123">
        <v>120000</v>
      </c>
      <c r="N123">
        <v>57.55</v>
      </c>
      <c r="O123" s="16">
        <f t="shared" si="3"/>
        <v>1.9281332164767774E-2</v>
      </c>
      <c r="P123" s="20">
        <v>1.7041095890410959E-2</v>
      </c>
      <c r="Q123" s="18">
        <v>1.7041095890410959E-4</v>
      </c>
      <c r="R123" s="18">
        <f t="shared" si="4"/>
        <v>1.9110921205863666E-2</v>
      </c>
      <c r="S123" s="20">
        <f>R123/_xlfn.STDEV.S($O$3:$O$242)</f>
        <v>0.66378389465633936</v>
      </c>
      <c r="T123" s="1" t="b">
        <f t="shared" si="5"/>
        <v>1</v>
      </c>
    </row>
    <row r="124" spans="1:20" x14ac:dyDescent="0.3">
      <c r="A124" t="s">
        <v>14</v>
      </c>
      <c r="B124" s="1">
        <v>43559</v>
      </c>
      <c r="C124" s="1">
        <v>43615</v>
      </c>
      <c r="D124">
        <v>58.4</v>
      </c>
      <c r="E124">
        <v>59.2</v>
      </c>
      <c r="F124">
        <v>56.75</v>
      </c>
      <c r="G124">
        <v>58.85</v>
      </c>
      <c r="H124">
        <v>59.2</v>
      </c>
      <c r="I124">
        <v>58.85</v>
      </c>
      <c r="J124">
        <v>157</v>
      </c>
      <c r="K124">
        <v>1092.08</v>
      </c>
      <c r="L124">
        <v>2052000</v>
      </c>
      <c r="M124">
        <v>96000</v>
      </c>
      <c r="N124">
        <v>58.15</v>
      </c>
      <c r="O124" s="16">
        <f t="shared" si="3"/>
        <v>1.2037833190025845E-2</v>
      </c>
      <c r="P124" s="20">
        <v>1.7041095890410959E-2</v>
      </c>
      <c r="Q124" s="18">
        <v>1.7041095890410959E-4</v>
      </c>
      <c r="R124" s="18">
        <f t="shared" si="4"/>
        <v>1.1867422231121735E-2</v>
      </c>
      <c r="S124" s="20">
        <f>R124/_xlfn.STDEV.S($O$3:$O$242)</f>
        <v>0.41219382693536732</v>
      </c>
      <c r="T124" s="1" t="b">
        <f t="shared" si="5"/>
        <v>1</v>
      </c>
    </row>
    <row r="125" spans="1:20" x14ac:dyDescent="0.3">
      <c r="A125" t="s">
        <v>14</v>
      </c>
      <c r="B125" s="1">
        <v>43560</v>
      </c>
      <c r="C125" s="1">
        <v>43615</v>
      </c>
      <c r="D125">
        <v>59.4</v>
      </c>
      <c r="E125">
        <v>60.25</v>
      </c>
      <c r="F125">
        <v>58.5</v>
      </c>
      <c r="G125">
        <v>59.95</v>
      </c>
      <c r="H125">
        <v>60.25</v>
      </c>
      <c r="I125">
        <v>59.95</v>
      </c>
      <c r="J125">
        <v>138</v>
      </c>
      <c r="K125">
        <v>982.89</v>
      </c>
      <c r="L125">
        <v>2328000</v>
      </c>
      <c r="M125">
        <v>276000</v>
      </c>
      <c r="N125">
        <v>59.25</v>
      </c>
      <c r="O125" s="16">
        <f t="shared" si="3"/>
        <v>1.8691588785046752E-2</v>
      </c>
      <c r="P125" s="20">
        <v>1.7013698630136985E-2</v>
      </c>
      <c r="Q125" s="18">
        <v>1.7013698630136985E-4</v>
      </c>
      <c r="R125" s="18">
        <f t="shared" si="4"/>
        <v>1.8521451798745384E-2</v>
      </c>
      <c r="S125" s="20">
        <f>R125/_xlfn.STDEV.S($O$3:$O$242)</f>
        <v>0.64330972208125259</v>
      </c>
      <c r="T125" s="1" t="b">
        <f t="shared" si="5"/>
        <v>1</v>
      </c>
    </row>
    <row r="126" spans="1:20" x14ac:dyDescent="0.3">
      <c r="A126" t="s">
        <v>14</v>
      </c>
      <c r="B126" s="1">
        <v>43563</v>
      </c>
      <c r="C126" s="1">
        <v>43615</v>
      </c>
      <c r="D126">
        <v>60.65</v>
      </c>
      <c r="E126">
        <v>60.75</v>
      </c>
      <c r="F126">
        <v>58.4</v>
      </c>
      <c r="G126">
        <v>59.6</v>
      </c>
      <c r="H126">
        <v>59.65</v>
      </c>
      <c r="I126">
        <v>59.6</v>
      </c>
      <c r="J126">
        <v>127</v>
      </c>
      <c r="K126">
        <v>909.65</v>
      </c>
      <c r="L126">
        <v>2460000</v>
      </c>
      <c r="M126">
        <v>132000</v>
      </c>
      <c r="N126">
        <v>59</v>
      </c>
      <c r="O126" s="16">
        <f t="shared" si="3"/>
        <v>-5.8381984987489807E-3</v>
      </c>
      <c r="P126" s="20">
        <v>1.6986301369863014E-2</v>
      </c>
      <c r="Q126" s="18">
        <v>1.6986301369863014E-4</v>
      </c>
      <c r="R126" s="18">
        <f t="shared" si="4"/>
        <v>-6.0080615124476107E-3</v>
      </c>
      <c r="S126" s="20">
        <f>R126/_xlfn.STDEV.S($O$3:$O$242)</f>
        <v>-0.20867934240886857</v>
      </c>
      <c r="T126" s="1" t="b">
        <f t="shared" si="5"/>
        <v>1</v>
      </c>
    </row>
    <row r="127" spans="1:20" x14ac:dyDescent="0.3">
      <c r="A127" t="s">
        <v>14</v>
      </c>
      <c r="B127" s="1">
        <v>43564</v>
      </c>
      <c r="C127" s="1">
        <v>43615</v>
      </c>
      <c r="D127">
        <v>59.5</v>
      </c>
      <c r="E127">
        <v>59.8</v>
      </c>
      <c r="F127">
        <v>57.75</v>
      </c>
      <c r="G127">
        <v>59.7</v>
      </c>
      <c r="H127">
        <v>59.8</v>
      </c>
      <c r="I127">
        <v>59.7</v>
      </c>
      <c r="J127">
        <v>105</v>
      </c>
      <c r="K127">
        <v>739.83</v>
      </c>
      <c r="L127">
        <v>2700000</v>
      </c>
      <c r="M127">
        <v>240000</v>
      </c>
      <c r="N127">
        <v>58.85</v>
      </c>
      <c r="O127" s="16">
        <f t="shared" si="3"/>
        <v>1.6778523489933124E-3</v>
      </c>
      <c r="P127" s="20">
        <v>1.6986301369863014E-2</v>
      </c>
      <c r="Q127" s="18">
        <v>1.6986301369863014E-4</v>
      </c>
      <c r="R127" s="18">
        <f t="shared" si="4"/>
        <v>1.5079893352946822E-3</v>
      </c>
      <c r="S127" s="20">
        <f>R127/_xlfn.STDEV.S($O$3:$O$242)</f>
        <v>5.2377330391326471E-2</v>
      </c>
      <c r="T127" s="1" t="b">
        <f t="shared" si="5"/>
        <v>1</v>
      </c>
    </row>
    <row r="128" spans="1:20" x14ac:dyDescent="0.3">
      <c r="A128" t="s">
        <v>14</v>
      </c>
      <c r="B128" s="1">
        <v>43565</v>
      </c>
      <c r="C128" s="1">
        <v>43615</v>
      </c>
      <c r="D128">
        <v>59.2</v>
      </c>
      <c r="E128">
        <v>60.3</v>
      </c>
      <c r="F128">
        <v>58.5</v>
      </c>
      <c r="G128">
        <v>58.6</v>
      </c>
      <c r="H128">
        <v>58.7</v>
      </c>
      <c r="I128">
        <v>58.6</v>
      </c>
      <c r="J128">
        <v>141</v>
      </c>
      <c r="K128">
        <v>1005.87</v>
      </c>
      <c r="L128">
        <v>2952000</v>
      </c>
      <c r="M128">
        <v>252000</v>
      </c>
      <c r="N128">
        <v>57.95</v>
      </c>
      <c r="O128" s="16">
        <f t="shared" si="3"/>
        <v>-1.8425460636515935E-2</v>
      </c>
      <c r="P128" s="20">
        <v>1.7041095890410959E-2</v>
      </c>
      <c r="Q128" s="18">
        <v>1.7041095890410959E-4</v>
      </c>
      <c r="R128" s="18">
        <f t="shared" si="4"/>
        <v>-1.8595871595420043E-2</v>
      </c>
      <c r="S128" s="20">
        <f>R128/_xlfn.STDEV.S($O$3:$O$242)</f>
        <v>-0.64589456150077162</v>
      </c>
      <c r="T128" s="1" t="b">
        <f t="shared" si="5"/>
        <v>1</v>
      </c>
    </row>
    <row r="129" spans="1:20" x14ac:dyDescent="0.3">
      <c r="A129" t="s">
        <v>14</v>
      </c>
      <c r="B129" s="1">
        <v>43566</v>
      </c>
      <c r="C129" s="1">
        <v>43615</v>
      </c>
      <c r="D129">
        <v>58.9</v>
      </c>
      <c r="E129">
        <v>58.9</v>
      </c>
      <c r="F129">
        <v>57.2</v>
      </c>
      <c r="G129">
        <v>57.5</v>
      </c>
      <c r="H129">
        <v>57.45</v>
      </c>
      <c r="I129">
        <v>57.5</v>
      </c>
      <c r="J129">
        <v>93</v>
      </c>
      <c r="K129">
        <v>644.38</v>
      </c>
      <c r="L129">
        <v>3108000</v>
      </c>
      <c r="M129">
        <v>156000</v>
      </c>
      <c r="N129">
        <v>56.75</v>
      </c>
      <c r="O129" s="16">
        <f t="shared" si="3"/>
        <v>-1.87713310580205E-2</v>
      </c>
      <c r="P129" s="20">
        <v>1.7315068493150686E-2</v>
      </c>
      <c r="Q129" s="18">
        <v>1.7315068493150686E-4</v>
      </c>
      <c r="R129" s="18">
        <f t="shared" si="4"/>
        <v>-1.8944481742952008E-2</v>
      </c>
      <c r="S129" s="20">
        <f>R129/_xlfn.STDEV.S($O$3:$O$242)</f>
        <v>-0.65800291561687196</v>
      </c>
      <c r="T129" s="1" t="b">
        <f t="shared" si="5"/>
        <v>1</v>
      </c>
    </row>
    <row r="130" spans="1:20" x14ac:dyDescent="0.3">
      <c r="A130" t="s">
        <v>14</v>
      </c>
      <c r="B130" s="1">
        <v>43567</v>
      </c>
      <c r="C130" s="1">
        <v>43615</v>
      </c>
      <c r="D130">
        <v>57.4</v>
      </c>
      <c r="E130">
        <v>57.95</v>
      </c>
      <c r="F130">
        <v>57</v>
      </c>
      <c r="G130">
        <v>57.85</v>
      </c>
      <c r="H130">
        <v>57.8</v>
      </c>
      <c r="I130">
        <v>57.85</v>
      </c>
      <c r="J130">
        <v>149</v>
      </c>
      <c r="K130">
        <v>1026.5899999999999</v>
      </c>
      <c r="L130">
        <v>3792000</v>
      </c>
      <c r="M130">
        <v>684000</v>
      </c>
      <c r="N130">
        <v>57</v>
      </c>
      <c r="O130" s="16">
        <f t="shared" si="3"/>
        <v>6.0869565217391555E-3</v>
      </c>
      <c r="P130" s="20">
        <v>1.7287671232876712E-2</v>
      </c>
      <c r="Q130" s="18">
        <v>1.7287671232876713E-4</v>
      </c>
      <c r="R130" s="18">
        <f t="shared" si="4"/>
        <v>5.9140798094103886E-3</v>
      </c>
      <c r="S130" s="20">
        <f>R130/_xlfn.STDEV.S($O$3:$O$242)</f>
        <v>0.20541505492651832</v>
      </c>
      <c r="T130" s="1" t="b">
        <f t="shared" si="5"/>
        <v>1</v>
      </c>
    </row>
    <row r="131" spans="1:20" x14ac:dyDescent="0.3">
      <c r="A131" t="s">
        <v>14</v>
      </c>
      <c r="B131" s="1">
        <v>43570</v>
      </c>
      <c r="C131" s="1">
        <v>43615</v>
      </c>
      <c r="D131">
        <v>58.2</v>
      </c>
      <c r="E131">
        <v>60.05</v>
      </c>
      <c r="F131">
        <v>58.15</v>
      </c>
      <c r="G131">
        <v>59.5</v>
      </c>
      <c r="H131">
        <v>59.3</v>
      </c>
      <c r="I131">
        <v>59.5</v>
      </c>
      <c r="J131">
        <v>236</v>
      </c>
      <c r="K131">
        <v>1682</v>
      </c>
      <c r="L131">
        <v>4428000</v>
      </c>
      <c r="M131">
        <v>636000</v>
      </c>
      <c r="N131">
        <v>58.9</v>
      </c>
      <c r="O131" s="16">
        <f t="shared" si="3"/>
        <v>2.8522039757994787E-2</v>
      </c>
      <c r="P131" s="20">
        <v>1.7287671232876712E-2</v>
      </c>
      <c r="Q131" s="18">
        <v>1.7287671232876713E-4</v>
      </c>
      <c r="R131" s="18">
        <f t="shared" si="4"/>
        <v>2.834916304566602E-2</v>
      </c>
      <c r="S131" s="20">
        <f>R131/_xlfn.STDEV.S($O$3:$O$242)</f>
        <v>0.9846578118341075</v>
      </c>
      <c r="T131" s="1" t="b">
        <f t="shared" si="5"/>
        <v>1</v>
      </c>
    </row>
    <row r="132" spans="1:20" x14ac:dyDescent="0.3">
      <c r="A132" t="s">
        <v>14</v>
      </c>
      <c r="B132" s="1">
        <v>43571</v>
      </c>
      <c r="C132" s="1">
        <v>43615</v>
      </c>
      <c r="D132">
        <v>59.7</v>
      </c>
      <c r="E132">
        <v>59.8</v>
      </c>
      <c r="F132">
        <v>58.9</v>
      </c>
      <c r="G132">
        <v>59.3</v>
      </c>
      <c r="H132">
        <v>59.25</v>
      </c>
      <c r="I132">
        <v>59.3</v>
      </c>
      <c r="J132">
        <v>222</v>
      </c>
      <c r="K132">
        <v>1579.7</v>
      </c>
      <c r="L132">
        <v>5736000</v>
      </c>
      <c r="M132">
        <v>1308000</v>
      </c>
      <c r="N132">
        <v>58.7</v>
      </c>
      <c r="O132" s="16">
        <f t="shared" ref="O132:O195" si="6">(I132-I131)/I131</f>
        <v>-3.361344537815174E-3</v>
      </c>
      <c r="P132" s="20">
        <v>1.7369863013698628E-2</v>
      </c>
      <c r="Q132" s="18">
        <v>1.7369863013698628E-4</v>
      </c>
      <c r="R132" s="18">
        <f t="shared" ref="R132:R195" si="7">O132-Q132</f>
        <v>-3.5350431679521603E-3</v>
      </c>
      <c r="S132" s="20">
        <f>R132/_xlfn.STDEV.S($O$3:$O$242)</f>
        <v>-0.1227834439023069</v>
      </c>
      <c r="T132" s="1" t="b">
        <f t="shared" ref="T132:T195" si="8">N131&lt;I131</f>
        <v>1</v>
      </c>
    </row>
    <row r="133" spans="1:20" x14ac:dyDescent="0.3">
      <c r="A133" t="s">
        <v>14</v>
      </c>
      <c r="B133" s="1">
        <v>43573</v>
      </c>
      <c r="C133" s="1">
        <v>43615</v>
      </c>
      <c r="D133">
        <v>59.75</v>
      </c>
      <c r="E133">
        <v>59.75</v>
      </c>
      <c r="F133">
        <v>56.7</v>
      </c>
      <c r="G133">
        <v>57.8</v>
      </c>
      <c r="H133">
        <v>57.5</v>
      </c>
      <c r="I133">
        <v>57.8</v>
      </c>
      <c r="J133">
        <v>1243</v>
      </c>
      <c r="K133">
        <v>8580.3700000000008</v>
      </c>
      <c r="L133">
        <v>11448000</v>
      </c>
      <c r="M133">
        <v>5712000</v>
      </c>
      <c r="N133">
        <v>57.35</v>
      </c>
      <c r="O133" s="16">
        <f t="shared" si="6"/>
        <v>-2.5295109612141653E-2</v>
      </c>
      <c r="P133" s="20">
        <v>1.7369863013698628E-2</v>
      </c>
      <c r="Q133" s="18">
        <v>1.7369863013698628E-4</v>
      </c>
      <c r="R133" s="18">
        <f t="shared" si="7"/>
        <v>-2.5468808242278641E-2</v>
      </c>
      <c r="S133" s="20">
        <f>R133/_xlfn.STDEV.S($O$3:$O$242)</f>
        <v>-0.88461380512249255</v>
      </c>
      <c r="T133" s="1" t="b">
        <f t="shared" si="8"/>
        <v>1</v>
      </c>
    </row>
    <row r="134" spans="1:20" x14ac:dyDescent="0.3">
      <c r="A134" t="s">
        <v>14</v>
      </c>
      <c r="B134" s="1">
        <v>43577</v>
      </c>
      <c r="C134" s="1">
        <v>43615</v>
      </c>
      <c r="D134">
        <v>57.25</v>
      </c>
      <c r="E134">
        <v>57.8</v>
      </c>
      <c r="F134">
        <v>56.8</v>
      </c>
      <c r="G134">
        <v>57</v>
      </c>
      <c r="H134">
        <v>56.85</v>
      </c>
      <c r="I134">
        <v>57</v>
      </c>
      <c r="J134">
        <v>1882</v>
      </c>
      <c r="K134">
        <v>12918.12</v>
      </c>
      <c r="L134">
        <v>23028000</v>
      </c>
      <c r="M134">
        <v>11580000</v>
      </c>
      <c r="N134">
        <v>56.6</v>
      </c>
      <c r="O134" s="16">
        <f t="shared" si="6"/>
        <v>-1.3840830449826941E-2</v>
      </c>
      <c r="P134" s="20">
        <v>1.7397260273972603E-2</v>
      </c>
      <c r="Q134" s="18">
        <v>1.7397260273972602E-4</v>
      </c>
      <c r="R134" s="18">
        <f t="shared" si="7"/>
        <v>-1.4014803052566667E-2</v>
      </c>
      <c r="S134" s="20">
        <f>R134/_xlfn.STDEV.S($O$3:$O$242)</f>
        <v>-0.48677928462286496</v>
      </c>
      <c r="T134" s="1" t="b">
        <f t="shared" si="8"/>
        <v>1</v>
      </c>
    </row>
    <row r="135" spans="1:20" x14ac:dyDescent="0.3">
      <c r="A135" t="s">
        <v>14</v>
      </c>
      <c r="B135" s="1">
        <v>43578</v>
      </c>
      <c r="C135" s="1">
        <v>43615</v>
      </c>
      <c r="D135">
        <v>57</v>
      </c>
      <c r="E135">
        <v>57.35</v>
      </c>
      <c r="F135">
        <v>55</v>
      </c>
      <c r="G135">
        <v>55.25</v>
      </c>
      <c r="H135">
        <v>55.1</v>
      </c>
      <c r="I135">
        <v>55.25</v>
      </c>
      <c r="J135">
        <v>3529</v>
      </c>
      <c r="K135">
        <v>23824.45</v>
      </c>
      <c r="L135">
        <v>43380000</v>
      </c>
      <c r="M135">
        <v>20352000</v>
      </c>
      <c r="N135">
        <v>54.65</v>
      </c>
      <c r="O135" s="16">
        <f t="shared" si="6"/>
        <v>-3.0701754385964911E-2</v>
      </c>
      <c r="P135" s="20">
        <v>1.7397260273972603E-2</v>
      </c>
      <c r="Q135" s="18">
        <v>1.7397260273972602E-4</v>
      </c>
      <c r="R135" s="18">
        <f t="shared" si="7"/>
        <v>-3.0875726988704638E-2</v>
      </c>
      <c r="S135" s="20">
        <f>R135/_xlfn.STDEV.S($O$3:$O$242)</f>
        <v>-1.0724135215742472</v>
      </c>
      <c r="T135" s="1" t="b">
        <f t="shared" si="8"/>
        <v>1</v>
      </c>
    </row>
    <row r="136" spans="1:20" x14ac:dyDescent="0.3">
      <c r="A136" t="s">
        <v>14</v>
      </c>
      <c r="B136" s="1">
        <v>43579</v>
      </c>
      <c r="C136" s="1">
        <v>43615</v>
      </c>
      <c r="D136">
        <v>55.2</v>
      </c>
      <c r="E136">
        <v>57.45</v>
      </c>
      <c r="F136">
        <v>54.45</v>
      </c>
      <c r="G136">
        <v>56.9</v>
      </c>
      <c r="H136">
        <v>56.9</v>
      </c>
      <c r="I136">
        <v>56.9</v>
      </c>
      <c r="J136">
        <v>4283</v>
      </c>
      <c r="K136">
        <v>28914.74</v>
      </c>
      <c r="L136">
        <v>53388000</v>
      </c>
      <c r="M136">
        <v>10008000</v>
      </c>
      <c r="N136">
        <v>56.45</v>
      </c>
      <c r="O136" s="16">
        <f t="shared" si="6"/>
        <v>2.9864253393665132E-2</v>
      </c>
      <c r="P136" s="20">
        <v>1.7424657534246577E-2</v>
      </c>
      <c r="Q136" s="18">
        <v>1.7424657534246578E-4</v>
      </c>
      <c r="R136" s="18">
        <f t="shared" si="7"/>
        <v>2.9690006818322668E-2</v>
      </c>
      <c r="S136" s="20">
        <f>R136/_xlfn.STDEV.S($O$3:$O$242)</f>
        <v>1.0312296380664634</v>
      </c>
      <c r="T136" s="1" t="b">
        <f t="shared" si="8"/>
        <v>1</v>
      </c>
    </row>
    <row r="137" spans="1:20" x14ac:dyDescent="0.3">
      <c r="A137" t="s">
        <v>14</v>
      </c>
      <c r="B137" s="1">
        <v>43580</v>
      </c>
      <c r="C137" s="1">
        <v>43615</v>
      </c>
      <c r="D137">
        <v>56.25</v>
      </c>
      <c r="E137">
        <v>57.35</v>
      </c>
      <c r="F137">
        <v>56.25</v>
      </c>
      <c r="G137">
        <v>56.8</v>
      </c>
      <c r="H137">
        <v>57.05</v>
      </c>
      <c r="I137">
        <v>56.8</v>
      </c>
      <c r="J137">
        <v>6472</v>
      </c>
      <c r="K137">
        <v>44085.8</v>
      </c>
      <c r="L137">
        <v>80952000</v>
      </c>
      <c r="M137">
        <v>27564000</v>
      </c>
      <c r="N137">
        <v>56.45</v>
      </c>
      <c r="O137" s="16">
        <f t="shared" si="6"/>
        <v>-1.75746924428825E-3</v>
      </c>
      <c r="P137" s="20">
        <v>1.7506849315068494E-2</v>
      </c>
      <c r="Q137" s="18">
        <v>1.7506849315068493E-4</v>
      </c>
      <c r="R137" s="18">
        <f t="shared" si="7"/>
        <v>-1.932537737438935E-3</v>
      </c>
      <c r="S137" s="20">
        <f>R137/_xlfn.STDEV.S($O$3:$O$242)</f>
        <v>-6.7123264865640173E-2</v>
      </c>
      <c r="T137" s="1" t="b">
        <f t="shared" si="8"/>
        <v>1</v>
      </c>
    </row>
    <row r="138" spans="1:20" x14ac:dyDescent="0.3">
      <c r="A138" t="s">
        <v>14</v>
      </c>
      <c r="B138" s="1">
        <v>43581</v>
      </c>
      <c r="C138" s="1">
        <v>43643</v>
      </c>
      <c r="D138">
        <v>57.55</v>
      </c>
      <c r="E138">
        <v>59.25</v>
      </c>
      <c r="F138">
        <v>57.2</v>
      </c>
      <c r="G138">
        <v>57.55</v>
      </c>
      <c r="H138">
        <v>57.6</v>
      </c>
      <c r="I138">
        <v>57.55</v>
      </c>
      <c r="J138">
        <v>87</v>
      </c>
      <c r="K138">
        <v>604.6</v>
      </c>
      <c r="L138">
        <v>840000</v>
      </c>
      <c r="M138">
        <v>288000</v>
      </c>
      <c r="N138">
        <v>56.7</v>
      </c>
      <c r="O138" s="16">
        <f t="shared" si="6"/>
        <v>1.3204225352112678E-2</v>
      </c>
      <c r="P138" s="20">
        <v>1.7506849315068494E-2</v>
      </c>
      <c r="Q138" s="18">
        <v>1.7506849315068493E-4</v>
      </c>
      <c r="R138" s="18">
        <f t="shared" si="7"/>
        <v>1.3029156858961992E-2</v>
      </c>
      <c r="S138" s="20">
        <f>R138/_xlfn.STDEV.S($O$3:$O$242)</f>
        <v>0.45254461523689277</v>
      </c>
      <c r="T138" s="1" t="b">
        <f t="shared" si="8"/>
        <v>1</v>
      </c>
    </row>
    <row r="139" spans="1:20" x14ac:dyDescent="0.3">
      <c r="A139" t="s">
        <v>14</v>
      </c>
      <c r="B139" s="1">
        <v>43585</v>
      </c>
      <c r="C139" s="1">
        <v>43643</v>
      </c>
      <c r="D139">
        <v>57.15</v>
      </c>
      <c r="E139">
        <v>57.3</v>
      </c>
      <c r="F139">
        <v>54.8</v>
      </c>
      <c r="G139">
        <v>56.5</v>
      </c>
      <c r="H139">
        <v>56.55</v>
      </c>
      <c r="I139">
        <v>56.5</v>
      </c>
      <c r="J139">
        <v>96</v>
      </c>
      <c r="K139">
        <v>646.69000000000005</v>
      </c>
      <c r="L139">
        <v>1044000</v>
      </c>
      <c r="M139">
        <v>204000</v>
      </c>
      <c r="N139">
        <v>55.8</v>
      </c>
      <c r="O139" s="16">
        <f t="shared" si="6"/>
        <v>-1.8245004344048604E-2</v>
      </c>
      <c r="P139" s="20">
        <v>1.7534246575342468E-2</v>
      </c>
      <c r="Q139" s="18">
        <v>1.7534246575342467E-4</v>
      </c>
      <c r="R139" s="18">
        <f t="shared" si="7"/>
        <v>-1.8420346809802028E-2</v>
      </c>
      <c r="S139" s="20">
        <f>R139/_xlfn.STDEV.S($O$3:$O$242)</f>
        <v>-0.6397980199185429</v>
      </c>
      <c r="T139" s="1" t="b">
        <f t="shared" si="8"/>
        <v>1</v>
      </c>
    </row>
    <row r="140" spans="1:20" x14ac:dyDescent="0.3">
      <c r="A140" t="s">
        <v>14</v>
      </c>
      <c r="B140" s="1">
        <v>43587</v>
      </c>
      <c r="C140" s="1">
        <v>43643</v>
      </c>
      <c r="D140">
        <v>56.45</v>
      </c>
      <c r="E140">
        <v>57.4</v>
      </c>
      <c r="F140">
        <v>56.05</v>
      </c>
      <c r="G140">
        <v>56.95</v>
      </c>
      <c r="H140">
        <v>56.9</v>
      </c>
      <c r="I140">
        <v>56.95</v>
      </c>
      <c r="J140">
        <v>42</v>
      </c>
      <c r="K140">
        <v>286.72000000000003</v>
      </c>
      <c r="L140">
        <v>960000</v>
      </c>
      <c r="M140">
        <v>-84000</v>
      </c>
      <c r="N140">
        <v>56.25</v>
      </c>
      <c r="O140" s="16">
        <f t="shared" si="6"/>
        <v>7.9646017699115546E-3</v>
      </c>
      <c r="P140" s="20">
        <v>1.7780821917808221E-2</v>
      </c>
      <c r="Q140" s="18">
        <v>1.7780821917808221E-4</v>
      </c>
      <c r="R140" s="18">
        <f t="shared" si="7"/>
        <v>7.786793550733472E-3</v>
      </c>
      <c r="S140" s="20">
        <f>R140/_xlfn.STDEV.S($O$3:$O$242)</f>
        <v>0.27046043957341209</v>
      </c>
      <c r="T140" s="1" t="b">
        <f t="shared" si="8"/>
        <v>1</v>
      </c>
    </row>
    <row r="141" spans="1:20" x14ac:dyDescent="0.3">
      <c r="A141" t="s">
        <v>14</v>
      </c>
      <c r="B141" s="1">
        <v>43588</v>
      </c>
      <c r="C141" s="1">
        <v>43643</v>
      </c>
      <c r="D141">
        <v>57.2</v>
      </c>
      <c r="E141">
        <v>57.8</v>
      </c>
      <c r="F141">
        <v>56.4</v>
      </c>
      <c r="G141">
        <v>57.75</v>
      </c>
      <c r="H141">
        <v>57.8</v>
      </c>
      <c r="I141">
        <v>57.75</v>
      </c>
      <c r="J141">
        <v>42</v>
      </c>
      <c r="K141">
        <v>288.52</v>
      </c>
      <c r="L141">
        <v>936000</v>
      </c>
      <c r="M141">
        <v>-24000</v>
      </c>
      <c r="N141">
        <v>56.95</v>
      </c>
      <c r="O141" s="16">
        <f t="shared" si="6"/>
        <v>1.4047410008779581E-2</v>
      </c>
      <c r="P141" s="20">
        <v>1.7726027397260272E-2</v>
      </c>
      <c r="Q141" s="18">
        <v>1.7726027397260271E-4</v>
      </c>
      <c r="R141" s="18">
        <f t="shared" si="7"/>
        <v>1.3870149734806977E-2</v>
      </c>
      <c r="S141" s="20">
        <f>R141/_xlfn.STDEV.S($O$3:$O$242)</f>
        <v>0.48175500862888376</v>
      </c>
      <c r="T141" s="1" t="b">
        <f t="shared" si="8"/>
        <v>1</v>
      </c>
    </row>
    <row r="142" spans="1:20" x14ac:dyDescent="0.3">
      <c r="A142" t="s">
        <v>14</v>
      </c>
      <c r="B142" s="1">
        <v>43591</v>
      </c>
      <c r="C142" s="1">
        <v>43643</v>
      </c>
      <c r="D142">
        <v>54.8</v>
      </c>
      <c r="E142">
        <v>56.3</v>
      </c>
      <c r="F142">
        <v>54.8</v>
      </c>
      <c r="G142">
        <v>55.75</v>
      </c>
      <c r="H142">
        <v>55.85</v>
      </c>
      <c r="I142">
        <v>55.75</v>
      </c>
      <c r="J142">
        <v>98</v>
      </c>
      <c r="K142">
        <v>654.46</v>
      </c>
      <c r="L142">
        <v>1236000</v>
      </c>
      <c r="M142">
        <v>300000</v>
      </c>
      <c r="N142">
        <v>55.05</v>
      </c>
      <c r="O142" s="16">
        <f t="shared" si="6"/>
        <v>-3.4632034632034632E-2</v>
      </c>
      <c r="P142" s="20">
        <v>1.7698630136986301E-2</v>
      </c>
      <c r="Q142" s="18">
        <v>1.76986301369863E-4</v>
      </c>
      <c r="R142" s="18">
        <f t="shared" si="7"/>
        <v>-3.4809020933404496E-2</v>
      </c>
      <c r="S142" s="20">
        <f>R142/_xlfn.STDEV.S($O$3:$O$242)</f>
        <v>-1.2090294986544099</v>
      </c>
      <c r="T142" s="1" t="b">
        <f t="shared" si="8"/>
        <v>1</v>
      </c>
    </row>
    <row r="143" spans="1:20" x14ac:dyDescent="0.3">
      <c r="A143" t="s">
        <v>14</v>
      </c>
      <c r="B143" s="1">
        <v>43592</v>
      </c>
      <c r="C143" s="1">
        <v>43643</v>
      </c>
      <c r="D143">
        <v>56.2</v>
      </c>
      <c r="E143">
        <v>56.5</v>
      </c>
      <c r="F143">
        <v>53.5</v>
      </c>
      <c r="G143">
        <v>53.7</v>
      </c>
      <c r="H143">
        <v>54</v>
      </c>
      <c r="I143">
        <v>53.7</v>
      </c>
      <c r="J143">
        <v>115</v>
      </c>
      <c r="K143">
        <v>756.65</v>
      </c>
      <c r="L143">
        <v>1440000</v>
      </c>
      <c r="M143">
        <v>204000</v>
      </c>
      <c r="N143">
        <v>53</v>
      </c>
      <c r="O143" s="16">
        <f t="shared" si="6"/>
        <v>-3.6771300448430445E-2</v>
      </c>
      <c r="P143" s="20">
        <v>1.767123287671233E-2</v>
      </c>
      <c r="Q143" s="18">
        <v>1.7671232876712329E-4</v>
      </c>
      <c r="R143" s="18">
        <f t="shared" si="7"/>
        <v>-3.6948012777197566E-2</v>
      </c>
      <c r="S143" s="20">
        <f>R143/_xlfn.STDEV.S($O$3:$O$242)</f>
        <v>-1.2833235801074523</v>
      </c>
      <c r="T143" s="1" t="b">
        <f t="shared" si="8"/>
        <v>1</v>
      </c>
    </row>
    <row r="144" spans="1:20" x14ac:dyDescent="0.3">
      <c r="A144" t="s">
        <v>14</v>
      </c>
      <c r="B144" s="1">
        <v>43593</v>
      </c>
      <c r="C144" s="1">
        <v>43643</v>
      </c>
      <c r="D144">
        <v>53.45</v>
      </c>
      <c r="E144">
        <v>54.5</v>
      </c>
      <c r="F144">
        <v>53</v>
      </c>
      <c r="G144">
        <v>53.65</v>
      </c>
      <c r="H144">
        <v>53.7</v>
      </c>
      <c r="I144">
        <v>53.65</v>
      </c>
      <c r="J144">
        <v>89</v>
      </c>
      <c r="K144">
        <v>574.54</v>
      </c>
      <c r="L144">
        <v>1464000</v>
      </c>
      <c r="M144">
        <v>24000</v>
      </c>
      <c r="N144">
        <v>52.85</v>
      </c>
      <c r="O144" s="16">
        <f t="shared" si="6"/>
        <v>-9.3109869646190431E-4</v>
      </c>
      <c r="P144" s="20">
        <v>1.7698630136986301E-2</v>
      </c>
      <c r="Q144" s="18">
        <v>1.76986301369863E-4</v>
      </c>
      <c r="R144" s="18">
        <f t="shared" si="7"/>
        <v>-1.1080849978317674E-3</v>
      </c>
      <c r="S144" s="20">
        <f>R144/_xlfn.STDEV.S($O$3:$O$242)</f>
        <v>-3.8487363719827111E-2</v>
      </c>
      <c r="T144" s="1" t="b">
        <f t="shared" si="8"/>
        <v>1</v>
      </c>
    </row>
    <row r="145" spans="1:20" x14ac:dyDescent="0.3">
      <c r="A145" t="s">
        <v>14</v>
      </c>
      <c r="B145" s="1">
        <v>43594</v>
      </c>
      <c r="C145" s="1">
        <v>43643</v>
      </c>
      <c r="D145">
        <v>53.8</v>
      </c>
      <c r="E145">
        <v>54</v>
      </c>
      <c r="F145">
        <v>52.6</v>
      </c>
      <c r="G145">
        <v>52.8</v>
      </c>
      <c r="H145">
        <v>52.8</v>
      </c>
      <c r="I145">
        <v>52.8</v>
      </c>
      <c r="J145">
        <v>98</v>
      </c>
      <c r="K145">
        <v>627.24</v>
      </c>
      <c r="L145">
        <v>1824000</v>
      </c>
      <c r="M145">
        <v>360000</v>
      </c>
      <c r="N145">
        <v>52.15</v>
      </c>
      <c r="O145" s="16">
        <f t="shared" si="6"/>
        <v>-1.584342963653311E-2</v>
      </c>
      <c r="P145" s="20">
        <v>1.767123287671233E-2</v>
      </c>
      <c r="Q145" s="18">
        <v>1.7671232876712329E-4</v>
      </c>
      <c r="R145" s="18">
        <f t="shared" si="7"/>
        <v>-1.6020141965300234E-2</v>
      </c>
      <c r="S145" s="20">
        <f>R145/_xlfn.STDEV.S($O$3:$O$242)</f>
        <v>-0.55643116897011358</v>
      </c>
      <c r="T145" s="1" t="b">
        <f t="shared" si="8"/>
        <v>1</v>
      </c>
    </row>
    <row r="146" spans="1:20" x14ac:dyDescent="0.3">
      <c r="A146" t="s">
        <v>14</v>
      </c>
      <c r="B146" s="1">
        <v>43595</v>
      </c>
      <c r="C146" s="1">
        <v>43643</v>
      </c>
      <c r="D146">
        <v>53.5</v>
      </c>
      <c r="E146">
        <v>54.05</v>
      </c>
      <c r="F146">
        <v>52.2</v>
      </c>
      <c r="G146">
        <v>53.05</v>
      </c>
      <c r="H146">
        <v>52.9</v>
      </c>
      <c r="I146">
        <v>53.05</v>
      </c>
      <c r="J146">
        <v>236</v>
      </c>
      <c r="K146">
        <v>1506.4</v>
      </c>
      <c r="L146">
        <v>2892000</v>
      </c>
      <c r="M146">
        <v>1068000</v>
      </c>
      <c r="N146">
        <v>52.5</v>
      </c>
      <c r="O146" s="16">
        <f t="shared" si="6"/>
        <v>4.734848484848485E-3</v>
      </c>
      <c r="P146" s="20">
        <v>1.767123287671233E-2</v>
      </c>
      <c r="Q146" s="18">
        <v>1.7671232876712329E-4</v>
      </c>
      <c r="R146" s="18">
        <f t="shared" si="7"/>
        <v>4.5581361560813613E-3</v>
      </c>
      <c r="S146" s="20">
        <f>R146/_xlfn.STDEV.S($O$3:$O$242)</f>
        <v>0.1583187611662191</v>
      </c>
      <c r="T146" s="1" t="b">
        <f t="shared" si="8"/>
        <v>1</v>
      </c>
    </row>
    <row r="147" spans="1:20" x14ac:dyDescent="0.3">
      <c r="A147" t="s">
        <v>14</v>
      </c>
      <c r="B147" s="1">
        <v>43598</v>
      </c>
      <c r="C147" s="1">
        <v>43643</v>
      </c>
      <c r="D147">
        <v>52.45</v>
      </c>
      <c r="E147">
        <v>53.5</v>
      </c>
      <c r="F147">
        <v>50.8</v>
      </c>
      <c r="G147">
        <v>51.2</v>
      </c>
      <c r="H147">
        <v>50.85</v>
      </c>
      <c r="I147">
        <v>51.2</v>
      </c>
      <c r="J147">
        <v>211</v>
      </c>
      <c r="K147">
        <v>1330.7</v>
      </c>
      <c r="L147">
        <v>3300000</v>
      </c>
      <c r="M147">
        <v>408000</v>
      </c>
      <c r="N147">
        <v>50.75</v>
      </c>
      <c r="O147" s="16">
        <f t="shared" si="6"/>
        <v>-3.4872761545711485E-2</v>
      </c>
      <c r="P147" s="20">
        <v>1.767123287671233E-2</v>
      </c>
      <c r="Q147" s="18">
        <v>1.7671232876712329E-4</v>
      </c>
      <c r="R147" s="18">
        <f t="shared" si="7"/>
        <v>-3.5049473874478605E-2</v>
      </c>
      <c r="S147" s="20">
        <f>R147/_xlfn.STDEV.S($O$3:$O$242)</f>
        <v>-1.2173812043617609</v>
      </c>
      <c r="T147" s="1" t="b">
        <f t="shared" si="8"/>
        <v>1</v>
      </c>
    </row>
    <row r="148" spans="1:20" x14ac:dyDescent="0.3">
      <c r="A148" t="s">
        <v>14</v>
      </c>
      <c r="B148" s="1">
        <v>43599</v>
      </c>
      <c r="C148" s="1">
        <v>43643</v>
      </c>
      <c r="D148">
        <v>51.15</v>
      </c>
      <c r="E148">
        <v>51.15</v>
      </c>
      <c r="F148">
        <v>48.05</v>
      </c>
      <c r="G148">
        <v>48.3</v>
      </c>
      <c r="H148">
        <v>48.05</v>
      </c>
      <c r="I148">
        <v>48.3</v>
      </c>
      <c r="J148">
        <v>350</v>
      </c>
      <c r="K148">
        <v>2062.94</v>
      </c>
      <c r="L148">
        <v>4740000</v>
      </c>
      <c r="M148">
        <v>1440000</v>
      </c>
      <c r="N148">
        <v>47.75</v>
      </c>
      <c r="O148" s="16">
        <f t="shared" si="6"/>
        <v>-5.6640625000000111E-2</v>
      </c>
      <c r="P148" s="20">
        <v>1.7479452054794519E-2</v>
      </c>
      <c r="Q148" s="18">
        <v>1.747945205479452E-4</v>
      </c>
      <c r="R148" s="18">
        <f t="shared" si="7"/>
        <v>-5.6815419520548055E-2</v>
      </c>
      <c r="S148" s="20">
        <f>R148/_xlfn.STDEV.S($O$3:$O$242)</f>
        <v>-1.9733826558979239</v>
      </c>
      <c r="T148" s="1" t="b">
        <f t="shared" si="8"/>
        <v>1</v>
      </c>
    </row>
    <row r="149" spans="1:20" x14ac:dyDescent="0.3">
      <c r="A149" t="s">
        <v>14</v>
      </c>
      <c r="B149" s="1">
        <v>43600</v>
      </c>
      <c r="C149" s="1">
        <v>43643</v>
      </c>
      <c r="D149">
        <v>48.5</v>
      </c>
      <c r="E149">
        <v>49.3</v>
      </c>
      <c r="F149">
        <v>46.2</v>
      </c>
      <c r="G149">
        <v>46.5</v>
      </c>
      <c r="H149">
        <v>46.2</v>
      </c>
      <c r="I149">
        <v>46.5</v>
      </c>
      <c r="J149">
        <v>301</v>
      </c>
      <c r="K149">
        <v>1724.8</v>
      </c>
      <c r="L149">
        <v>5844000</v>
      </c>
      <c r="M149">
        <v>1104000</v>
      </c>
      <c r="N149">
        <v>46.2</v>
      </c>
      <c r="O149" s="16">
        <f t="shared" si="6"/>
        <v>-3.726708074534156E-2</v>
      </c>
      <c r="P149" s="20">
        <v>1.7506849315068494E-2</v>
      </c>
      <c r="Q149" s="18">
        <v>1.7506849315068493E-4</v>
      </c>
      <c r="R149" s="18">
        <f t="shared" si="7"/>
        <v>-3.7442149238492248E-2</v>
      </c>
      <c r="S149" s="20">
        <f>R149/_xlfn.STDEV.S($O$3:$O$242)</f>
        <v>-1.3004865321826902</v>
      </c>
      <c r="T149" s="1" t="b">
        <f t="shared" si="8"/>
        <v>1</v>
      </c>
    </row>
    <row r="150" spans="1:20" x14ac:dyDescent="0.3">
      <c r="A150" t="s">
        <v>14</v>
      </c>
      <c r="B150" s="1">
        <v>43601</v>
      </c>
      <c r="C150" s="1">
        <v>43643</v>
      </c>
      <c r="D150">
        <v>46.8</v>
      </c>
      <c r="E150">
        <v>48.65</v>
      </c>
      <c r="F150">
        <v>46.6</v>
      </c>
      <c r="G150">
        <v>48.45</v>
      </c>
      <c r="H150">
        <v>48.25</v>
      </c>
      <c r="I150">
        <v>48.45</v>
      </c>
      <c r="J150">
        <v>230</v>
      </c>
      <c r="K150">
        <v>1317.23</v>
      </c>
      <c r="L150">
        <v>5988000</v>
      </c>
      <c r="M150">
        <v>144000</v>
      </c>
      <c r="N150">
        <v>48</v>
      </c>
      <c r="O150" s="16">
        <f t="shared" si="6"/>
        <v>4.19354838709678E-2</v>
      </c>
      <c r="P150" s="20">
        <v>1.7479452054794519E-2</v>
      </c>
      <c r="Q150" s="18">
        <v>1.747945205479452E-4</v>
      </c>
      <c r="R150" s="18">
        <f t="shared" si="7"/>
        <v>4.1760689350419856E-2</v>
      </c>
      <c r="S150" s="20">
        <f>R150/_xlfn.STDEV.S($O$3:$O$242)</f>
        <v>1.4504833504336807</v>
      </c>
      <c r="T150" s="1" t="b">
        <f t="shared" si="8"/>
        <v>1</v>
      </c>
    </row>
    <row r="151" spans="1:20" x14ac:dyDescent="0.3">
      <c r="A151" t="s">
        <v>14</v>
      </c>
      <c r="B151" s="1">
        <v>43602</v>
      </c>
      <c r="C151" s="1">
        <v>43643</v>
      </c>
      <c r="D151">
        <v>48.3</v>
      </c>
      <c r="E151">
        <v>48.6</v>
      </c>
      <c r="F151">
        <v>47.55</v>
      </c>
      <c r="G151">
        <v>48.05</v>
      </c>
      <c r="H151">
        <v>48.2</v>
      </c>
      <c r="I151">
        <v>48.05</v>
      </c>
      <c r="J151">
        <v>361</v>
      </c>
      <c r="K151">
        <v>2077.06</v>
      </c>
      <c r="L151">
        <v>7344000</v>
      </c>
      <c r="M151">
        <v>1356000</v>
      </c>
      <c r="N151">
        <v>47.65</v>
      </c>
      <c r="O151" s="16">
        <f t="shared" si="6"/>
        <v>-8.2559339525284971E-3</v>
      </c>
      <c r="P151" s="20">
        <v>1.7397260273972603E-2</v>
      </c>
      <c r="Q151" s="18">
        <v>1.7397260273972602E-4</v>
      </c>
      <c r="R151" s="18">
        <f t="shared" si="7"/>
        <v>-8.4299065552682229E-3</v>
      </c>
      <c r="S151" s="20">
        <f>R151/_xlfn.STDEV.S($O$3:$O$242)</f>
        <v>-0.29279782719883107</v>
      </c>
      <c r="T151" s="1" t="b">
        <f t="shared" si="8"/>
        <v>1</v>
      </c>
    </row>
    <row r="152" spans="1:20" x14ac:dyDescent="0.3">
      <c r="A152" t="s">
        <v>14</v>
      </c>
      <c r="B152" s="1">
        <v>43605</v>
      </c>
      <c r="C152" s="1">
        <v>43643</v>
      </c>
      <c r="D152">
        <v>50</v>
      </c>
      <c r="E152">
        <v>52.15</v>
      </c>
      <c r="F152">
        <v>49.1</v>
      </c>
      <c r="G152">
        <v>52</v>
      </c>
      <c r="H152">
        <v>51.9</v>
      </c>
      <c r="I152">
        <v>52</v>
      </c>
      <c r="J152">
        <v>567</v>
      </c>
      <c r="K152">
        <v>3462.88</v>
      </c>
      <c r="L152">
        <v>7380000</v>
      </c>
      <c r="M152">
        <v>36000</v>
      </c>
      <c r="N152">
        <v>51.45</v>
      </c>
      <c r="O152" s="16">
        <f t="shared" si="6"/>
        <v>8.2206035379812761E-2</v>
      </c>
      <c r="P152" s="20">
        <v>1.7178082191780821E-2</v>
      </c>
      <c r="Q152" s="18">
        <v>1.7178082191780821E-4</v>
      </c>
      <c r="R152" s="18">
        <f t="shared" si="7"/>
        <v>8.2034254557894953E-2</v>
      </c>
      <c r="S152" s="20">
        <f>R152/_xlfn.STDEV.S($O$3:$O$242)</f>
        <v>2.8493140858621531</v>
      </c>
      <c r="T152" s="1" t="b">
        <f t="shared" si="8"/>
        <v>1</v>
      </c>
    </row>
    <row r="153" spans="1:20" x14ac:dyDescent="0.3">
      <c r="A153" t="s">
        <v>14</v>
      </c>
      <c r="B153" s="1">
        <v>43606</v>
      </c>
      <c r="C153" s="1">
        <v>43643</v>
      </c>
      <c r="D153">
        <v>52.3</v>
      </c>
      <c r="E153">
        <v>52.3</v>
      </c>
      <c r="F153">
        <v>50.5</v>
      </c>
      <c r="G153">
        <v>51</v>
      </c>
      <c r="H153">
        <v>51</v>
      </c>
      <c r="I153">
        <v>51</v>
      </c>
      <c r="J153">
        <v>318</v>
      </c>
      <c r="K153">
        <v>1955.46</v>
      </c>
      <c r="L153">
        <v>8100000</v>
      </c>
      <c r="M153">
        <v>720000</v>
      </c>
      <c r="N153">
        <v>50.4</v>
      </c>
      <c r="O153" s="16">
        <f t="shared" si="6"/>
        <v>-1.9230769230769232E-2</v>
      </c>
      <c r="P153" s="20">
        <v>1.7260273972602738E-2</v>
      </c>
      <c r="Q153" s="18">
        <v>1.7260273972602737E-4</v>
      </c>
      <c r="R153" s="18">
        <f t="shared" si="7"/>
        <v>-1.940337197049526E-2</v>
      </c>
      <c r="S153" s="20">
        <f>R153/_xlfn.STDEV.S($O$3:$O$242)</f>
        <v>-0.67394165238299575</v>
      </c>
      <c r="T153" s="1" t="b">
        <f t="shared" si="8"/>
        <v>1</v>
      </c>
    </row>
    <row r="154" spans="1:20" x14ac:dyDescent="0.3">
      <c r="A154" t="s">
        <v>14</v>
      </c>
      <c r="B154" s="1">
        <v>43607</v>
      </c>
      <c r="C154" s="1">
        <v>43643</v>
      </c>
      <c r="D154">
        <v>50.85</v>
      </c>
      <c r="E154">
        <v>51.6</v>
      </c>
      <c r="F154">
        <v>49.6</v>
      </c>
      <c r="G154">
        <v>51.35</v>
      </c>
      <c r="H154">
        <v>51.3</v>
      </c>
      <c r="I154">
        <v>51.35</v>
      </c>
      <c r="J154">
        <v>473</v>
      </c>
      <c r="K154">
        <v>2874.14</v>
      </c>
      <c r="L154">
        <v>9912000</v>
      </c>
      <c r="M154">
        <v>1812000</v>
      </c>
      <c r="N154">
        <v>50.85</v>
      </c>
      <c r="O154" s="16">
        <f t="shared" si="6"/>
        <v>6.8627450980392433E-3</v>
      </c>
      <c r="P154" s="20">
        <v>1.7397260273972603E-2</v>
      </c>
      <c r="Q154" s="18">
        <v>1.7397260273972602E-4</v>
      </c>
      <c r="R154" s="18">
        <f t="shared" si="7"/>
        <v>6.6887724952995175E-3</v>
      </c>
      <c r="S154" s="20">
        <f>R154/_xlfn.STDEV.S($O$3:$O$242)</f>
        <v>0.23232262901266384</v>
      </c>
      <c r="T154" s="1" t="b">
        <f t="shared" si="8"/>
        <v>1</v>
      </c>
    </row>
    <row r="155" spans="1:20" x14ac:dyDescent="0.3">
      <c r="A155" t="s">
        <v>14</v>
      </c>
      <c r="B155" s="1">
        <v>43608</v>
      </c>
      <c r="C155" s="1">
        <v>43643</v>
      </c>
      <c r="D155">
        <v>52.4</v>
      </c>
      <c r="E155">
        <v>53.3</v>
      </c>
      <c r="F155">
        <v>49.1</v>
      </c>
      <c r="G155">
        <v>49.5</v>
      </c>
      <c r="H155">
        <v>49.55</v>
      </c>
      <c r="I155">
        <v>49.5</v>
      </c>
      <c r="J155">
        <v>1100</v>
      </c>
      <c r="K155">
        <v>6761.46</v>
      </c>
      <c r="L155">
        <v>14616000</v>
      </c>
      <c r="M155">
        <v>4704000</v>
      </c>
      <c r="N155">
        <v>49.05</v>
      </c>
      <c r="O155" s="16">
        <f t="shared" si="6"/>
        <v>-3.6027263875365166E-2</v>
      </c>
      <c r="P155" s="20">
        <v>1.7205479452054796E-2</v>
      </c>
      <c r="Q155" s="18">
        <v>1.7205479452054795E-4</v>
      </c>
      <c r="R155" s="18">
        <f t="shared" si="7"/>
        <v>-3.6199318669885718E-2</v>
      </c>
      <c r="S155" s="20">
        <f>R155/_xlfn.STDEV.S($O$3:$O$242)</f>
        <v>-1.2573190204577989</v>
      </c>
      <c r="T155" s="1" t="b">
        <f t="shared" si="8"/>
        <v>1</v>
      </c>
    </row>
    <row r="156" spans="1:20" x14ac:dyDescent="0.3">
      <c r="A156" t="s">
        <v>14</v>
      </c>
      <c r="B156" s="1">
        <v>43609</v>
      </c>
      <c r="C156" s="1">
        <v>43643</v>
      </c>
      <c r="D156">
        <v>50.05</v>
      </c>
      <c r="E156">
        <v>52.4</v>
      </c>
      <c r="F156">
        <v>49.2</v>
      </c>
      <c r="G156">
        <v>52.2</v>
      </c>
      <c r="H156">
        <v>52.35</v>
      </c>
      <c r="I156">
        <v>52.2</v>
      </c>
      <c r="J156">
        <v>1495</v>
      </c>
      <c r="K156">
        <v>9133.1200000000008</v>
      </c>
      <c r="L156">
        <v>20124000</v>
      </c>
      <c r="M156">
        <v>5508000</v>
      </c>
      <c r="N156">
        <v>51.65</v>
      </c>
      <c r="O156" s="16">
        <f t="shared" si="6"/>
        <v>5.4545454545454605E-2</v>
      </c>
      <c r="P156" s="20">
        <v>1.7123287671232876E-2</v>
      </c>
      <c r="Q156" s="18">
        <v>1.7123287671232877E-4</v>
      </c>
      <c r="R156" s="18">
        <f t="shared" si="7"/>
        <v>5.4374221668742277E-2</v>
      </c>
      <c r="S156" s="20">
        <f>R156/_xlfn.STDEV.S($O$3:$O$242)</f>
        <v>1.8885919856710411</v>
      </c>
      <c r="T156" s="1" t="b">
        <f t="shared" si="8"/>
        <v>1</v>
      </c>
    </row>
    <row r="157" spans="1:20" x14ac:dyDescent="0.3">
      <c r="A157" t="s">
        <v>14</v>
      </c>
      <c r="B157" s="1">
        <v>43612</v>
      </c>
      <c r="C157" s="1">
        <v>43643</v>
      </c>
      <c r="D157">
        <v>52.4</v>
      </c>
      <c r="E157">
        <v>54.2</v>
      </c>
      <c r="F157">
        <v>52.05</v>
      </c>
      <c r="G157">
        <v>53.95</v>
      </c>
      <c r="H157">
        <v>53.8</v>
      </c>
      <c r="I157">
        <v>53.95</v>
      </c>
      <c r="J157">
        <v>2607</v>
      </c>
      <c r="K157">
        <v>16678.27</v>
      </c>
      <c r="L157">
        <v>33012000</v>
      </c>
      <c r="M157">
        <v>12888000</v>
      </c>
      <c r="N157">
        <v>53.6</v>
      </c>
      <c r="O157" s="16">
        <f t="shared" si="6"/>
        <v>3.3524904214559385E-2</v>
      </c>
      <c r="P157" s="20">
        <v>1.6986301369863014E-2</v>
      </c>
      <c r="Q157" s="18">
        <v>1.6986301369863014E-4</v>
      </c>
      <c r="R157" s="18">
        <f t="shared" si="7"/>
        <v>3.3355041200860754E-2</v>
      </c>
      <c r="S157" s="20">
        <f>R157/_xlfn.STDEV.S($O$3:$O$242)</f>
        <v>1.1585280958584452</v>
      </c>
      <c r="T157" s="1" t="b">
        <f t="shared" si="8"/>
        <v>1</v>
      </c>
    </row>
    <row r="158" spans="1:20" x14ac:dyDescent="0.3">
      <c r="A158" t="s">
        <v>14</v>
      </c>
      <c r="B158" s="1">
        <v>43613</v>
      </c>
      <c r="C158" s="1">
        <v>43643</v>
      </c>
      <c r="D158">
        <v>54.15</v>
      </c>
      <c r="E158">
        <v>54.65</v>
      </c>
      <c r="F158">
        <v>53.1</v>
      </c>
      <c r="G158">
        <v>53.55</v>
      </c>
      <c r="H158">
        <v>53.55</v>
      </c>
      <c r="I158">
        <v>53.55</v>
      </c>
      <c r="J158">
        <v>3247</v>
      </c>
      <c r="K158">
        <v>20957.21</v>
      </c>
      <c r="L158">
        <v>49140000</v>
      </c>
      <c r="M158">
        <v>16128000</v>
      </c>
      <c r="N158">
        <v>53.25</v>
      </c>
      <c r="O158" s="16">
        <f t="shared" si="6"/>
        <v>-7.4142724745135434E-3</v>
      </c>
      <c r="P158" s="20">
        <v>1.7041095890410959E-2</v>
      </c>
      <c r="Q158" s="18">
        <v>1.7041095890410959E-4</v>
      </c>
      <c r="R158" s="18">
        <f t="shared" si="7"/>
        <v>-7.5846834334176534E-3</v>
      </c>
      <c r="S158" s="20">
        <f>R158/_xlfn.STDEV.S($O$3:$O$242)</f>
        <v>-0.26344050372750522</v>
      </c>
      <c r="T158" s="1" t="b">
        <f t="shared" si="8"/>
        <v>1</v>
      </c>
    </row>
    <row r="159" spans="1:20" x14ac:dyDescent="0.3">
      <c r="A159" t="s">
        <v>14</v>
      </c>
      <c r="B159" s="1">
        <v>43614</v>
      </c>
      <c r="C159" s="1">
        <v>43643</v>
      </c>
      <c r="D159">
        <v>53.25</v>
      </c>
      <c r="E159">
        <v>53.25</v>
      </c>
      <c r="F159">
        <v>51.1</v>
      </c>
      <c r="G159">
        <v>51.65</v>
      </c>
      <c r="H159">
        <v>51.7</v>
      </c>
      <c r="I159">
        <v>51.65</v>
      </c>
      <c r="J159">
        <v>3129</v>
      </c>
      <c r="K159">
        <v>19539.490000000002</v>
      </c>
      <c r="L159">
        <v>64572000</v>
      </c>
      <c r="M159">
        <v>15432000</v>
      </c>
      <c r="N159">
        <v>51.35</v>
      </c>
      <c r="O159" s="16">
        <f t="shared" si="6"/>
        <v>-3.5480859010270753E-2</v>
      </c>
      <c r="P159" s="20">
        <v>1.7013698630136985E-2</v>
      </c>
      <c r="Q159" s="18">
        <v>1.7013698630136985E-4</v>
      </c>
      <c r="R159" s="18">
        <f t="shared" si="7"/>
        <v>-3.5650995996572121E-2</v>
      </c>
      <c r="S159" s="20">
        <f>R159/_xlfn.STDEV.S($O$3:$O$242)</f>
        <v>-1.2382740065780491</v>
      </c>
      <c r="T159" s="1" t="b">
        <f t="shared" si="8"/>
        <v>1</v>
      </c>
    </row>
    <row r="160" spans="1:20" x14ac:dyDescent="0.3">
      <c r="A160" t="s">
        <v>14</v>
      </c>
      <c r="B160" s="1">
        <v>43615</v>
      </c>
      <c r="C160" s="1">
        <v>43643</v>
      </c>
      <c r="D160">
        <v>51.95</v>
      </c>
      <c r="E160">
        <v>51.95</v>
      </c>
      <c r="F160">
        <v>49.95</v>
      </c>
      <c r="G160">
        <v>50.9</v>
      </c>
      <c r="H160">
        <v>50.85</v>
      </c>
      <c r="I160">
        <v>50.9</v>
      </c>
      <c r="J160">
        <v>6189</v>
      </c>
      <c r="K160">
        <v>37711.279999999999</v>
      </c>
      <c r="L160">
        <v>84696000</v>
      </c>
      <c r="M160">
        <v>20124000</v>
      </c>
      <c r="N160">
        <v>50.55</v>
      </c>
      <c r="O160" s="16">
        <f t="shared" si="6"/>
        <v>-1.452081316553727E-2</v>
      </c>
      <c r="P160" s="20">
        <v>1.7041095890410959E-2</v>
      </c>
      <c r="Q160" s="18">
        <v>1.7041095890410959E-4</v>
      </c>
      <c r="R160" s="18">
        <f t="shared" si="7"/>
        <v>-1.469122412444138E-2</v>
      </c>
      <c r="S160" s="20">
        <f>R160/_xlfn.STDEV.S($O$3:$O$242)</f>
        <v>-0.51027356879054031</v>
      </c>
      <c r="T160" s="1" t="b">
        <f t="shared" si="8"/>
        <v>1</v>
      </c>
    </row>
    <row r="161" spans="1:20" x14ac:dyDescent="0.3">
      <c r="A161" t="s">
        <v>14</v>
      </c>
      <c r="B161" s="1">
        <v>43616</v>
      </c>
      <c r="C161" s="1">
        <v>43671</v>
      </c>
      <c r="D161">
        <v>51.35</v>
      </c>
      <c r="E161">
        <v>51.65</v>
      </c>
      <c r="F161">
        <v>48.65</v>
      </c>
      <c r="G161">
        <v>50.5</v>
      </c>
      <c r="H161">
        <v>50.45</v>
      </c>
      <c r="I161">
        <v>50.5</v>
      </c>
      <c r="J161">
        <v>108</v>
      </c>
      <c r="K161">
        <v>651.79999999999995</v>
      </c>
      <c r="L161">
        <v>1296000</v>
      </c>
      <c r="M161">
        <v>312000</v>
      </c>
      <c r="N161">
        <v>50.15</v>
      </c>
      <c r="O161" s="16">
        <f t="shared" si="6"/>
        <v>-7.8585461689587143E-3</v>
      </c>
      <c r="P161" s="20">
        <v>1.6767123287671232E-2</v>
      </c>
      <c r="Q161" s="18">
        <v>1.6767123287671231E-4</v>
      </c>
      <c r="R161" s="18">
        <f t="shared" si="7"/>
        <v>-8.0262174018354265E-3</v>
      </c>
      <c r="S161" s="20">
        <f>R161/_xlfn.STDEV.S($O$3:$O$242)</f>
        <v>-0.27877640166891343</v>
      </c>
      <c r="T161" s="1" t="b">
        <f t="shared" si="8"/>
        <v>1</v>
      </c>
    </row>
    <row r="162" spans="1:20" x14ac:dyDescent="0.3">
      <c r="A162" t="s">
        <v>14</v>
      </c>
      <c r="B162" s="1">
        <v>43619</v>
      </c>
      <c r="C162" s="1">
        <v>43671</v>
      </c>
      <c r="D162">
        <v>49.9</v>
      </c>
      <c r="E162">
        <v>52.05</v>
      </c>
      <c r="F162">
        <v>49.65</v>
      </c>
      <c r="G162">
        <v>51.8</v>
      </c>
      <c r="H162">
        <v>51.75</v>
      </c>
      <c r="I162">
        <v>51.8</v>
      </c>
      <c r="J162">
        <v>73</v>
      </c>
      <c r="K162">
        <v>449.89</v>
      </c>
      <c r="L162">
        <v>1368000</v>
      </c>
      <c r="M162">
        <v>72000</v>
      </c>
      <c r="N162">
        <v>51.25</v>
      </c>
      <c r="O162" s="16">
        <f t="shared" si="6"/>
        <v>2.5742574257425686E-2</v>
      </c>
      <c r="P162" s="20">
        <v>1.6575342465753425E-2</v>
      </c>
      <c r="Q162" s="18">
        <v>1.6575342465753425E-4</v>
      </c>
      <c r="R162" s="18">
        <f t="shared" si="7"/>
        <v>2.557682083276815E-2</v>
      </c>
      <c r="S162" s="20">
        <f>R162/_xlfn.STDEV.S($O$3:$O$242)</f>
        <v>0.8883654305525136</v>
      </c>
      <c r="T162" s="1" t="b">
        <f t="shared" si="8"/>
        <v>1</v>
      </c>
    </row>
    <row r="163" spans="1:20" x14ac:dyDescent="0.3">
      <c r="A163" t="s">
        <v>14</v>
      </c>
      <c r="B163" s="1">
        <v>43620</v>
      </c>
      <c r="C163" s="1">
        <v>43671</v>
      </c>
      <c r="D163">
        <v>52.25</v>
      </c>
      <c r="E163">
        <v>52.8</v>
      </c>
      <c r="F163">
        <v>50.65</v>
      </c>
      <c r="G163">
        <v>51.05</v>
      </c>
      <c r="H163">
        <v>51.1</v>
      </c>
      <c r="I163">
        <v>51.05</v>
      </c>
      <c r="J163">
        <v>117</v>
      </c>
      <c r="K163">
        <v>723.5</v>
      </c>
      <c r="L163">
        <v>1740000</v>
      </c>
      <c r="M163">
        <v>372000</v>
      </c>
      <c r="N163">
        <v>50.5</v>
      </c>
      <c r="O163" s="16">
        <f t="shared" si="6"/>
        <v>-1.4478764478764479E-2</v>
      </c>
      <c r="P163" s="20">
        <v>1.6630136986301371E-2</v>
      </c>
      <c r="Q163" s="18">
        <v>1.6630136986301372E-4</v>
      </c>
      <c r="R163" s="18">
        <f t="shared" si="7"/>
        <v>-1.4645065848627493E-2</v>
      </c>
      <c r="S163" s="20">
        <f>R163/_xlfn.STDEV.S($O$3:$O$242)</f>
        <v>-0.50867034308727266</v>
      </c>
      <c r="T163" s="1" t="b">
        <f t="shared" si="8"/>
        <v>1</v>
      </c>
    </row>
    <row r="164" spans="1:20" x14ac:dyDescent="0.3">
      <c r="A164" t="s">
        <v>14</v>
      </c>
      <c r="B164" s="1">
        <v>43622</v>
      </c>
      <c r="C164" s="1">
        <v>43671</v>
      </c>
      <c r="D164">
        <v>51</v>
      </c>
      <c r="E164">
        <v>51.2</v>
      </c>
      <c r="F164">
        <v>48.75</v>
      </c>
      <c r="G164">
        <v>49</v>
      </c>
      <c r="H164">
        <v>49.05</v>
      </c>
      <c r="I164">
        <v>49</v>
      </c>
      <c r="J164">
        <v>100</v>
      </c>
      <c r="K164">
        <v>597.16999999999996</v>
      </c>
      <c r="L164">
        <v>1968000</v>
      </c>
      <c r="M164">
        <v>228000</v>
      </c>
      <c r="N164">
        <v>48.7</v>
      </c>
      <c r="O164" s="16">
        <f t="shared" si="6"/>
        <v>-4.0156709108716888E-2</v>
      </c>
      <c r="P164" s="20">
        <v>1.6109589041095891E-2</v>
      </c>
      <c r="Q164" s="18">
        <v>1.610958904109589E-4</v>
      </c>
      <c r="R164" s="18">
        <f t="shared" si="7"/>
        <v>-4.0317804999127849E-2</v>
      </c>
      <c r="S164" s="20">
        <f>R164/_xlfn.STDEV.S($O$3:$O$242)</f>
        <v>-1.4003673259928791</v>
      </c>
      <c r="T164" s="1" t="b">
        <f t="shared" si="8"/>
        <v>1</v>
      </c>
    </row>
    <row r="165" spans="1:20" x14ac:dyDescent="0.3">
      <c r="A165" t="s">
        <v>14</v>
      </c>
      <c r="B165" s="1">
        <v>43623</v>
      </c>
      <c r="C165" s="1">
        <v>43671</v>
      </c>
      <c r="D165">
        <v>49.45</v>
      </c>
      <c r="E165">
        <v>50.1</v>
      </c>
      <c r="F165">
        <v>48.05</v>
      </c>
      <c r="G165">
        <v>48.65</v>
      </c>
      <c r="H165">
        <v>48.75</v>
      </c>
      <c r="I165">
        <v>48.65</v>
      </c>
      <c r="J165">
        <v>154</v>
      </c>
      <c r="K165">
        <v>904.18</v>
      </c>
      <c r="L165">
        <v>2520000</v>
      </c>
      <c r="M165">
        <v>552000</v>
      </c>
      <c r="N165">
        <v>48.3</v>
      </c>
      <c r="O165" s="16">
        <f t="shared" si="6"/>
        <v>-7.1428571428571721E-3</v>
      </c>
      <c r="P165" s="20">
        <v>1.6219178082191782E-2</v>
      </c>
      <c r="Q165" s="18">
        <v>1.6219178082191782E-4</v>
      </c>
      <c r="R165" s="18">
        <f t="shared" si="7"/>
        <v>-7.3050489236790896E-3</v>
      </c>
      <c r="S165" s="20">
        <f>R165/_xlfn.STDEV.S($O$3:$O$242)</f>
        <v>-0.25372789584455147</v>
      </c>
      <c r="T165" s="1" t="b">
        <f t="shared" si="8"/>
        <v>1</v>
      </c>
    </row>
    <row r="166" spans="1:20" x14ac:dyDescent="0.3">
      <c r="A166" t="s">
        <v>14</v>
      </c>
      <c r="B166" s="1">
        <v>43626</v>
      </c>
      <c r="C166" s="1">
        <v>43671</v>
      </c>
      <c r="D166">
        <v>49.25</v>
      </c>
      <c r="E166">
        <v>49.7</v>
      </c>
      <c r="F166">
        <v>47.9</v>
      </c>
      <c r="G166">
        <v>48.7</v>
      </c>
      <c r="H166">
        <v>48.8</v>
      </c>
      <c r="I166">
        <v>48.7</v>
      </c>
      <c r="J166">
        <v>101</v>
      </c>
      <c r="K166">
        <v>588.85</v>
      </c>
      <c r="L166">
        <v>2868000</v>
      </c>
      <c r="M166">
        <v>348000</v>
      </c>
      <c r="N166">
        <v>48.2</v>
      </c>
      <c r="O166" s="16">
        <f t="shared" si="6"/>
        <v>1.0277492291881657E-3</v>
      </c>
      <c r="P166" s="20">
        <v>1.6273972602739727E-2</v>
      </c>
      <c r="Q166" s="18">
        <v>1.6273972602739726E-4</v>
      </c>
      <c r="R166" s="18">
        <f t="shared" si="7"/>
        <v>8.650095031607685E-4</v>
      </c>
      <c r="S166" s="20">
        <f>R166/_xlfn.STDEV.S($O$3:$O$242)</f>
        <v>3.0044568272649706E-2</v>
      </c>
      <c r="T166" s="1" t="b">
        <f t="shared" si="8"/>
        <v>1</v>
      </c>
    </row>
    <row r="167" spans="1:20" x14ac:dyDescent="0.3">
      <c r="A167" t="s">
        <v>14</v>
      </c>
      <c r="B167" s="1">
        <v>43627</v>
      </c>
      <c r="C167" s="1">
        <v>43671</v>
      </c>
      <c r="D167">
        <v>49.1</v>
      </c>
      <c r="E167">
        <v>50.45</v>
      </c>
      <c r="F167">
        <v>48.6</v>
      </c>
      <c r="G167">
        <v>50.05</v>
      </c>
      <c r="H167">
        <v>50.1</v>
      </c>
      <c r="I167">
        <v>50.05</v>
      </c>
      <c r="J167">
        <v>158</v>
      </c>
      <c r="K167">
        <v>942.82</v>
      </c>
      <c r="L167">
        <v>3240000</v>
      </c>
      <c r="M167">
        <v>372000</v>
      </c>
      <c r="N167">
        <v>49.6</v>
      </c>
      <c r="O167" s="16">
        <f t="shared" si="6"/>
        <v>2.7720739219712406E-2</v>
      </c>
      <c r="P167" s="20">
        <v>1.6356164383561644E-2</v>
      </c>
      <c r="Q167" s="18">
        <v>1.6356164383561644E-4</v>
      </c>
      <c r="R167" s="18">
        <f t="shared" si="7"/>
        <v>2.7557177575876789E-2</v>
      </c>
      <c r="S167" s="20">
        <f>R167/_xlfn.STDEV.S($O$3:$O$242)</f>
        <v>0.95714960362242663</v>
      </c>
      <c r="T167" s="1" t="b">
        <f t="shared" si="8"/>
        <v>1</v>
      </c>
    </row>
    <row r="168" spans="1:20" x14ac:dyDescent="0.3">
      <c r="A168" t="s">
        <v>14</v>
      </c>
      <c r="B168" s="1">
        <v>43628</v>
      </c>
      <c r="C168" s="1">
        <v>43671</v>
      </c>
      <c r="D168">
        <v>50.15</v>
      </c>
      <c r="E168">
        <v>52</v>
      </c>
      <c r="F168">
        <v>50.15</v>
      </c>
      <c r="G168">
        <v>50.7</v>
      </c>
      <c r="H168">
        <v>50.75</v>
      </c>
      <c r="I168">
        <v>50.7</v>
      </c>
      <c r="J168">
        <v>171</v>
      </c>
      <c r="K168">
        <v>1048.8900000000001</v>
      </c>
      <c r="L168">
        <v>3672000</v>
      </c>
      <c r="M168">
        <v>432000</v>
      </c>
      <c r="N168">
        <v>50.35</v>
      </c>
      <c r="O168" s="16">
        <f t="shared" si="6"/>
        <v>1.2987012987013101E-2</v>
      </c>
      <c r="P168" s="20">
        <v>1.6356164383561644E-2</v>
      </c>
      <c r="Q168" s="18">
        <v>1.6356164383561644E-4</v>
      </c>
      <c r="R168" s="18">
        <f t="shared" si="7"/>
        <v>1.2823451343177484E-2</v>
      </c>
      <c r="S168" s="20">
        <f>R168/_xlfn.STDEV.S($O$3:$O$242)</f>
        <v>0.44539979961294279</v>
      </c>
      <c r="T168" s="1" t="b">
        <f t="shared" si="8"/>
        <v>1</v>
      </c>
    </row>
    <row r="169" spans="1:20" x14ac:dyDescent="0.3">
      <c r="A169" t="s">
        <v>14</v>
      </c>
      <c r="B169" s="1">
        <v>43629</v>
      </c>
      <c r="C169" s="1">
        <v>43671</v>
      </c>
      <c r="D169">
        <v>51.25</v>
      </c>
      <c r="E169">
        <v>52.1</v>
      </c>
      <c r="F169">
        <v>50.15</v>
      </c>
      <c r="G169">
        <v>51.85</v>
      </c>
      <c r="H169">
        <v>51.8</v>
      </c>
      <c r="I169">
        <v>51.85</v>
      </c>
      <c r="J169">
        <v>192</v>
      </c>
      <c r="K169">
        <v>1181.83</v>
      </c>
      <c r="L169">
        <v>4152000</v>
      </c>
      <c r="M169">
        <v>480000</v>
      </c>
      <c r="N169">
        <v>51.45</v>
      </c>
      <c r="O169" s="16">
        <f t="shared" si="6"/>
        <v>2.2682445759368806E-2</v>
      </c>
      <c r="P169" s="20">
        <v>1.6301369863013698E-2</v>
      </c>
      <c r="Q169" s="18">
        <v>1.6301369863013697E-4</v>
      </c>
      <c r="R169" s="18">
        <f t="shared" si="7"/>
        <v>2.251943206073867E-2</v>
      </c>
      <c r="S169" s="20">
        <f>R169/_xlfn.STDEV.S($O$3:$O$242)</f>
        <v>0.78217246346761926</v>
      </c>
      <c r="T169" s="1" t="b">
        <f t="shared" si="8"/>
        <v>1</v>
      </c>
    </row>
    <row r="170" spans="1:20" x14ac:dyDescent="0.3">
      <c r="A170" t="s">
        <v>14</v>
      </c>
      <c r="B170" s="1">
        <v>43630</v>
      </c>
      <c r="C170" s="1">
        <v>43671</v>
      </c>
      <c r="D170">
        <v>51.8</v>
      </c>
      <c r="E170">
        <v>52.3</v>
      </c>
      <c r="F170">
        <v>50.5</v>
      </c>
      <c r="G170">
        <v>50.75</v>
      </c>
      <c r="H170">
        <v>50.6</v>
      </c>
      <c r="I170">
        <v>50.75</v>
      </c>
      <c r="J170">
        <v>303</v>
      </c>
      <c r="K170">
        <v>1871.9</v>
      </c>
      <c r="L170">
        <v>5196000</v>
      </c>
      <c r="M170">
        <v>1044000</v>
      </c>
      <c r="N170">
        <v>50.4</v>
      </c>
      <c r="O170" s="16">
        <f t="shared" si="6"/>
        <v>-2.1215043394406968E-2</v>
      </c>
      <c r="P170" s="20">
        <v>1.6383561643835618E-2</v>
      </c>
      <c r="Q170" s="18">
        <v>1.6383561643835618E-4</v>
      </c>
      <c r="R170" s="18">
        <f t="shared" si="7"/>
        <v>-2.1378879010845325E-2</v>
      </c>
      <c r="S170" s="20">
        <f>R170/_xlfn.STDEV.S($O$3:$O$242)</f>
        <v>-0.74255737964381685</v>
      </c>
      <c r="T170" s="1" t="b">
        <f t="shared" si="8"/>
        <v>1</v>
      </c>
    </row>
    <row r="171" spans="1:20" x14ac:dyDescent="0.3">
      <c r="A171" t="s">
        <v>14</v>
      </c>
      <c r="B171" s="1">
        <v>43633</v>
      </c>
      <c r="C171" s="1">
        <v>43671</v>
      </c>
      <c r="D171">
        <v>50</v>
      </c>
      <c r="E171">
        <v>50.3</v>
      </c>
      <c r="F171">
        <v>47.85</v>
      </c>
      <c r="G171">
        <v>48.05</v>
      </c>
      <c r="H171">
        <v>48.1</v>
      </c>
      <c r="I171">
        <v>48.05</v>
      </c>
      <c r="J171">
        <v>486</v>
      </c>
      <c r="K171">
        <v>2844.43</v>
      </c>
      <c r="L171">
        <v>7092000</v>
      </c>
      <c r="M171">
        <v>1896000</v>
      </c>
      <c r="N171">
        <v>47.7</v>
      </c>
      <c r="O171" s="16">
        <f t="shared" si="6"/>
        <v>-5.3201970443349809E-2</v>
      </c>
      <c r="P171" s="20">
        <v>1.6383561643835618E-2</v>
      </c>
      <c r="Q171" s="18">
        <v>1.6383561643835618E-4</v>
      </c>
      <c r="R171" s="18">
        <f t="shared" si="7"/>
        <v>-5.3365806059788162E-2</v>
      </c>
      <c r="S171" s="20">
        <f>R171/_xlfn.STDEV.S($O$3:$O$242)</f>
        <v>-1.8535664610962013</v>
      </c>
      <c r="T171" s="1" t="b">
        <f t="shared" si="8"/>
        <v>1</v>
      </c>
    </row>
    <row r="172" spans="1:20" x14ac:dyDescent="0.3">
      <c r="A172" t="s">
        <v>14</v>
      </c>
      <c r="B172" s="1">
        <v>43634</v>
      </c>
      <c r="C172" s="1">
        <v>43671</v>
      </c>
      <c r="D172">
        <v>47.85</v>
      </c>
      <c r="E172">
        <v>48.65</v>
      </c>
      <c r="F172">
        <v>47.4</v>
      </c>
      <c r="G172">
        <v>47.95</v>
      </c>
      <c r="H172">
        <v>48.15</v>
      </c>
      <c r="I172">
        <v>47.95</v>
      </c>
      <c r="J172">
        <v>479</v>
      </c>
      <c r="K172">
        <v>2758.07</v>
      </c>
      <c r="L172">
        <v>8772000</v>
      </c>
      <c r="M172">
        <v>1680000</v>
      </c>
      <c r="N172">
        <v>47.65</v>
      </c>
      <c r="O172" s="16">
        <f t="shared" si="6"/>
        <v>-2.0811654526533678E-3</v>
      </c>
      <c r="P172" s="20">
        <v>1.6383561643835618E-2</v>
      </c>
      <c r="Q172" s="18">
        <v>1.6383561643835618E-4</v>
      </c>
      <c r="R172" s="18">
        <f t="shared" si="7"/>
        <v>-2.245001069091724E-3</v>
      </c>
      <c r="S172" s="20">
        <f>R172/_xlfn.STDEV.S($O$3:$O$242)</f>
        <v>-7.7976123552438922E-2</v>
      </c>
      <c r="T172" s="1" t="b">
        <f t="shared" si="8"/>
        <v>1</v>
      </c>
    </row>
    <row r="173" spans="1:20" x14ac:dyDescent="0.3">
      <c r="A173" t="s">
        <v>14</v>
      </c>
      <c r="B173" s="1">
        <v>43635</v>
      </c>
      <c r="C173" s="1">
        <v>43671</v>
      </c>
      <c r="D173">
        <v>49.15</v>
      </c>
      <c r="E173">
        <v>49.9</v>
      </c>
      <c r="F173">
        <v>47.1</v>
      </c>
      <c r="G173">
        <v>48.15</v>
      </c>
      <c r="H173">
        <v>48.15</v>
      </c>
      <c r="I173">
        <v>48.15</v>
      </c>
      <c r="J173">
        <v>936</v>
      </c>
      <c r="K173">
        <v>5463.67</v>
      </c>
      <c r="L173">
        <v>11136000</v>
      </c>
      <c r="M173">
        <v>2364000</v>
      </c>
      <c r="N173">
        <v>47.75</v>
      </c>
      <c r="O173" s="16">
        <f t="shared" si="6"/>
        <v>4.171011470281454E-3</v>
      </c>
      <c r="P173" s="20">
        <v>1.6383561643835618E-2</v>
      </c>
      <c r="Q173" s="18">
        <v>1.6383561643835618E-4</v>
      </c>
      <c r="R173" s="18">
        <f t="shared" si="7"/>
        <v>4.0071758538430978E-3</v>
      </c>
      <c r="S173" s="20">
        <f>R173/_xlfn.STDEV.S($O$3:$O$242)</f>
        <v>0.13918213393191617</v>
      </c>
      <c r="T173" s="1" t="b">
        <f t="shared" si="8"/>
        <v>1</v>
      </c>
    </row>
    <row r="174" spans="1:20" x14ac:dyDescent="0.3">
      <c r="A174" t="s">
        <v>14</v>
      </c>
      <c r="B174" s="1">
        <v>43636</v>
      </c>
      <c r="C174" s="1">
        <v>43671</v>
      </c>
      <c r="D174">
        <v>48.3</v>
      </c>
      <c r="E174">
        <v>50.3</v>
      </c>
      <c r="F174">
        <v>47.55</v>
      </c>
      <c r="G174">
        <v>50.05</v>
      </c>
      <c r="H174">
        <v>50.2</v>
      </c>
      <c r="I174">
        <v>50.05</v>
      </c>
      <c r="J174">
        <v>1230</v>
      </c>
      <c r="K174">
        <v>7256.17</v>
      </c>
      <c r="L174">
        <v>14112000</v>
      </c>
      <c r="M174">
        <v>2976000</v>
      </c>
      <c r="N174">
        <v>49.6</v>
      </c>
      <c r="O174" s="16">
        <f t="shared" si="6"/>
        <v>3.9460020768431955E-2</v>
      </c>
      <c r="P174" s="20">
        <v>1.6301369863013698E-2</v>
      </c>
      <c r="Q174" s="18">
        <v>1.6301369863013697E-4</v>
      </c>
      <c r="R174" s="18">
        <f t="shared" si="7"/>
        <v>3.9297007069801819E-2</v>
      </c>
      <c r="S174" s="20">
        <f>R174/_xlfn.STDEV.S($O$3:$O$242)</f>
        <v>1.3649117235189776</v>
      </c>
      <c r="T174" s="1" t="b">
        <f t="shared" si="8"/>
        <v>1</v>
      </c>
    </row>
    <row r="175" spans="1:20" x14ac:dyDescent="0.3">
      <c r="A175" t="s">
        <v>14</v>
      </c>
      <c r="B175" s="1">
        <v>43637</v>
      </c>
      <c r="C175" s="1">
        <v>43671</v>
      </c>
      <c r="D175">
        <v>49.6</v>
      </c>
      <c r="E175">
        <v>50.85</v>
      </c>
      <c r="F175">
        <v>49.55</v>
      </c>
      <c r="G175">
        <v>50.45</v>
      </c>
      <c r="H175">
        <v>50.4</v>
      </c>
      <c r="I175">
        <v>50.45</v>
      </c>
      <c r="J175">
        <v>1654</v>
      </c>
      <c r="K175">
        <v>9992.48</v>
      </c>
      <c r="L175">
        <v>23172000</v>
      </c>
      <c r="M175">
        <v>9060000</v>
      </c>
      <c r="N175">
        <v>50.05</v>
      </c>
      <c r="O175" s="16">
        <f t="shared" si="6"/>
        <v>7.9920079920081065E-3</v>
      </c>
      <c r="P175" s="20">
        <v>1.6356164383561644E-2</v>
      </c>
      <c r="Q175" s="18">
        <v>1.6356164383561644E-4</v>
      </c>
      <c r="R175" s="18">
        <f t="shared" si="7"/>
        <v>7.8284463481724902E-3</v>
      </c>
      <c r="S175" s="20">
        <f>R175/_xlfn.STDEV.S($O$3:$O$242)</f>
        <v>0.27190717548998944</v>
      </c>
      <c r="T175" s="1" t="b">
        <f t="shared" si="8"/>
        <v>1</v>
      </c>
    </row>
    <row r="176" spans="1:20" x14ac:dyDescent="0.3">
      <c r="A176" t="s">
        <v>14</v>
      </c>
      <c r="B176" s="1">
        <v>43640</v>
      </c>
      <c r="C176" s="1">
        <v>43671</v>
      </c>
      <c r="D176">
        <v>50.4</v>
      </c>
      <c r="E176">
        <v>51.15</v>
      </c>
      <c r="F176">
        <v>48.85</v>
      </c>
      <c r="G176">
        <v>49.5</v>
      </c>
      <c r="H176">
        <v>49.3</v>
      </c>
      <c r="I176">
        <v>49.5</v>
      </c>
      <c r="J176">
        <v>2951</v>
      </c>
      <c r="K176">
        <v>17722.689999999999</v>
      </c>
      <c r="L176">
        <v>41844000</v>
      </c>
      <c r="M176">
        <v>18672000</v>
      </c>
      <c r="N176">
        <v>49.15</v>
      </c>
      <c r="O176" s="16">
        <f t="shared" si="6"/>
        <v>-1.8830525272547131E-2</v>
      </c>
      <c r="P176" s="20">
        <v>1.6301369863013698E-2</v>
      </c>
      <c r="Q176" s="18">
        <v>1.6301369863013697E-4</v>
      </c>
      <c r="R176" s="18">
        <f t="shared" si="7"/>
        <v>-1.8993538971177268E-2</v>
      </c>
      <c r="S176" s="20">
        <f>R176/_xlfn.STDEV.S($O$3:$O$242)</f>
        <v>-0.65970683128172314</v>
      </c>
      <c r="T176" s="1" t="b">
        <f t="shared" si="8"/>
        <v>1</v>
      </c>
    </row>
    <row r="177" spans="1:20" x14ac:dyDescent="0.3">
      <c r="A177" t="s">
        <v>14</v>
      </c>
      <c r="B177" s="1">
        <v>43641</v>
      </c>
      <c r="C177" s="1">
        <v>43671</v>
      </c>
      <c r="D177">
        <v>48.7</v>
      </c>
      <c r="E177">
        <v>51</v>
      </c>
      <c r="F177">
        <v>48.7</v>
      </c>
      <c r="G177">
        <v>50.8</v>
      </c>
      <c r="H177">
        <v>50.6</v>
      </c>
      <c r="I177">
        <v>50.8</v>
      </c>
      <c r="J177">
        <v>4842</v>
      </c>
      <c r="K177">
        <v>29166.43</v>
      </c>
      <c r="L177">
        <v>62244000</v>
      </c>
      <c r="M177">
        <v>20400000</v>
      </c>
      <c r="N177">
        <v>50.35</v>
      </c>
      <c r="O177" s="16">
        <f t="shared" si="6"/>
        <v>2.6262626262626206E-2</v>
      </c>
      <c r="P177" s="20">
        <v>1.6328767123287673E-2</v>
      </c>
      <c r="Q177" s="18">
        <v>1.6328767123287673E-4</v>
      </c>
      <c r="R177" s="18">
        <f t="shared" si="7"/>
        <v>2.609933859139333E-2</v>
      </c>
      <c r="S177" s="20">
        <f>R177/_xlfn.STDEV.S($O$3:$O$242)</f>
        <v>0.90651415656687784</v>
      </c>
      <c r="T177" s="1" t="b">
        <f t="shared" si="8"/>
        <v>1</v>
      </c>
    </row>
    <row r="178" spans="1:20" x14ac:dyDescent="0.3">
      <c r="A178" t="s">
        <v>14</v>
      </c>
      <c r="B178" s="1">
        <v>43642</v>
      </c>
      <c r="C178" s="1">
        <v>43671</v>
      </c>
      <c r="D178">
        <v>50.45</v>
      </c>
      <c r="E178">
        <v>53.25</v>
      </c>
      <c r="F178">
        <v>50.25</v>
      </c>
      <c r="G178">
        <v>53</v>
      </c>
      <c r="H178">
        <v>52.8</v>
      </c>
      <c r="I178">
        <v>53</v>
      </c>
      <c r="J178">
        <v>5142</v>
      </c>
      <c r="K178">
        <v>32038.240000000002</v>
      </c>
      <c r="L178">
        <v>79008000</v>
      </c>
      <c r="M178">
        <v>16764000</v>
      </c>
      <c r="N178">
        <v>52.55</v>
      </c>
      <c r="O178" s="16">
        <f t="shared" si="6"/>
        <v>4.3307086614173283E-2</v>
      </c>
      <c r="P178" s="20">
        <v>1.6383561643835618E-2</v>
      </c>
      <c r="Q178" s="18">
        <v>1.6383561643835618E-4</v>
      </c>
      <c r="R178" s="18">
        <f t="shared" si="7"/>
        <v>4.314325099773493E-2</v>
      </c>
      <c r="S178" s="20">
        <f>R178/_xlfn.STDEV.S($O$3:$O$242)</f>
        <v>1.4985041729242106</v>
      </c>
      <c r="T178" s="1" t="b">
        <f t="shared" si="8"/>
        <v>1</v>
      </c>
    </row>
    <row r="179" spans="1:20" x14ac:dyDescent="0.3">
      <c r="A179" t="s">
        <v>14</v>
      </c>
      <c r="B179" s="1">
        <v>43643</v>
      </c>
      <c r="C179" s="1">
        <v>43671</v>
      </c>
      <c r="D179">
        <v>53.1</v>
      </c>
      <c r="E179">
        <v>53.15</v>
      </c>
      <c r="F179">
        <v>51.8</v>
      </c>
      <c r="G179">
        <v>52.35</v>
      </c>
      <c r="H179">
        <v>52.55</v>
      </c>
      <c r="I179">
        <v>52.35</v>
      </c>
      <c r="J179">
        <v>6454</v>
      </c>
      <c r="K179">
        <v>40595.769999999997</v>
      </c>
      <c r="L179">
        <v>89460000</v>
      </c>
      <c r="M179">
        <v>10452000</v>
      </c>
      <c r="N179">
        <v>52.2</v>
      </c>
      <c r="O179" s="16">
        <f t="shared" si="6"/>
        <v>-1.2264150943396199E-2</v>
      </c>
      <c r="P179" s="20">
        <v>1.6410958904109589E-2</v>
      </c>
      <c r="Q179" s="18">
        <v>1.6410958904109589E-4</v>
      </c>
      <c r="R179" s="18">
        <f t="shared" si="7"/>
        <v>-1.2428260532437296E-2</v>
      </c>
      <c r="S179" s="20">
        <f>R179/_xlfn.STDEV.S($O$3:$O$242)</f>
        <v>-0.43167354891786736</v>
      </c>
      <c r="T179" s="1" t="b">
        <f t="shared" si="8"/>
        <v>1</v>
      </c>
    </row>
    <row r="180" spans="1:20" x14ac:dyDescent="0.3">
      <c r="A180" t="s">
        <v>14</v>
      </c>
      <c r="B180" s="1">
        <v>43644</v>
      </c>
      <c r="C180" s="1">
        <v>43706</v>
      </c>
      <c r="D180">
        <v>52.9</v>
      </c>
      <c r="E180">
        <v>53</v>
      </c>
      <c r="F180">
        <v>50.4</v>
      </c>
      <c r="G180">
        <v>50.9</v>
      </c>
      <c r="H180">
        <v>50.85</v>
      </c>
      <c r="I180">
        <v>50.9</v>
      </c>
      <c r="J180">
        <v>209</v>
      </c>
      <c r="K180">
        <v>1297.8699999999999</v>
      </c>
      <c r="L180">
        <v>3072000</v>
      </c>
      <c r="M180">
        <v>780000</v>
      </c>
      <c r="N180">
        <v>50.75</v>
      </c>
      <c r="O180" s="16">
        <f t="shared" si="6"/>
        <v>-2.7698185291308554E-2</v>
      </c>
      <c r="P180" s="20">
        <v>1.6465753424657534E-2</v>
      </c>
      <c r="Q180" s="18">
        <v>1.6465753424657536E-4</v>
      </c>
      <c r="R180" s="18">
        <f t="shared" si="7"/>
        <v>-2.786284282555513E-2</v>
      </c>
      <c r="S180" s="20">
        <f>R180/_xlfn.STDEV.S($O$3:$O$242)</f>
        <v>-0.96776634300965925</v>
      </c>
      <c r="T180" s="1" t="b">
        <f t="shared" si="8"/>
        <v>1</v>
      </c>
    </row>
    <row r="181" spans="1:20" x14ac:dyDescent="0.3">
      <c r="A181" t="s">
        <v>14</v>
      </c>
      <c r="B181" s="1">
        <v>43647</v>
      </c>
      <c r="C181" s="1">
        <v>43706</v>
      </c>
      <c r="D181">
        <v>51.6</v>
      </c>
      <c r="E181">
        <v>52</v>
      </c>
      <c r="F181">
        <v>50.3</v>
      </c>
      <c r="G181">
        <v>51.3</v>
      </c>
      <c r="H181">
        <v>51.2</v>
      </c>
      <c r="I181">
        <v>51.3</v>
      </c>
      <c r="J181">
        <v>159</v>
      </c>
      <c r="K181">
        <v>976.1</v>
      </c>
      <c r="L181">
        <v>3624000</v>
      </c>
      <c r="M181">
        <v>552000</v>
      </c>
      <c r="N181">
        <v>51.1</v>
      </c>
      <c r="O181" s="16">
        <f t="shared" si="6"/>
        <v>7.8585461689587143E-3</v>
      </c>
      <c r="P181" s="20">
        <v>1.6383561643835618E-2</v>
      </c>
      <c r="Q181" s="18">
        <v>1.6383561643835618E-4</v>
      </c>
      <c r="R181" s="18">
        <f t="shared" si="7"/>
        <v>7.694710552520358E-3</v>
      </c>
      <c r="S181" s="20">
        <f>R181/_xlfn.STDEV.S($O$3:$O$242)</f>
        <v>0.26726210022979219</v>
      </c>
      <c r="T181" s="1" t="b">
        <f t="shared" si="8"/>
        <v>1</v>
      </c>
    </row>
    <row r="182" spans="1:20" x14ac:dyDescent="0.3">
      <c r="A182" t="s">
        <v>14</v>
      </c>
      <c r="B182" s="1">
        <v>43648</v>
      </c>
      <c r="C182" s="1">
        <v>43706</v>
      </c>
      <c r="D182">
        <v>51.35</v>
      </c>
      <c r="E182">
        <v>51.65</v>
      </c>
      <c r="F182">
        <v>50.85</v>
      </c>
      <c r="G182">
        <v>51.35</v>
      </c>
      <c r="H182">
        <v>51.1</v>
      </c>
      <c r="I182">
        <v>51.35</v>
      </c>
      <c r="J182">
        <v>68</v>
      </c>
      <c r="K182">
        <v>418.47</v>
      </c>
      <c r="L182">
        <v>3756000</v>
      </c>
      <c r="M182">
        <v>132000</v>
      </c>
      <c r="N182">
        <v>51.25</v>
      </c>
      <c r="O182" s="16">
        <f t="shared" si="6"/>
        <v>9.7465886939579471E-4</v>
      </c>
      <c r="P182" s="20">
        <v>1.6328767123287673E-2</v>
      </c>
      <c r="Q182" s="18">
        <v>1.6328767123287673E-4</v>
      </c>
      <c r="R182" s="18">
        <f t="shared" si="7"/>
        <v>8.1137119816291801E-4</v>
      </c>
      <c r="S182" s="20">
        <f>R182/_xlfn.STDEV.S($O$3:$O$242)</f>
        <v>2.8181537045075308E-2</v>
      </c>
      <c r="T182" s="1" t="b">
        <f t="shared" si="8"/>
        <v>1</v>
      </c>
    </row>
    <row r="183" spans="1:20" x14ac:dyDescent="0.3">
      <c r="A183" t="s">
        <v>14</v>
      </c>
      <c r="B183" s="1">
        <v>43649</v>
      </c>
      <c r="C183" s="1">
        <v>43706</v>
      </c>
      <c r="D183">
        <v>51</v>
      </c>
      <c r="E183">
        <v>52.5</v>
      </c>
      <c r="F183">
        <v>50.5</v>
      </c>
      <c r="G183">
        <v>51.75</v>
      </c>
      <c r="H183">
        <v>51.8</v>
      </c>
      <c r="I183">
        <v>51.75</v>
      </c>
      <c r="J183">
        <v>131</v>
      </c>
      <c r="K183">
        <v>810.6</v>
      </c>
      <c r="L183">
        <v>3864000</v>
      </c>
      <c r="M183">
        <v>108000</v>
      </c>
      <c r="N183">
        <v>51.7</v>
      </c>
      <c r="O183" s="16">
        <f t="shared" si="6"/>
        <v>7.7896786757545976E-3</v>
      </c>
      <c r="P183" s="20">
        <v>1.6328767123287673E-2</v>
      </c>
      <c r="Q183" s="18">
        <v>1.6328767123287673E-4</v>
      </c>
      <c r="R183" s="18">
        <f t="shared" si="7"/>
        <v>7.6263910045217213E-3</v>
      </c>
      <c r="S183" s="20">
        <f>R183/_xlfn.STDEV.S($O$3:$O$242)</f>
        <v>0.26488914211002446</v>
      </c>
      <c r="T183" s="1" t="b">
        <f t="shared" si="8"/>
        <v>1</v>
      </c>
    </row>
    <row r="184" spans="1:20" x14ac:dyDescent="0.3">
      <c r="A184" t="s">
        <v>14</v>
      </c>
      <c r="B184" s="1">
        <v>43650</v>
      </c>
      <c r="C184" s="1">
        <v>43706</v>
      </c>
      <c r="D184">
        <v>51.75</v>
      </c>
      <c r="E184">
        <v>52.3</v>
      </c>
      <c r="F184">
        <v>51.3</v>
      </c>
      <c r="G184">
        <v>52.05</v>
      </c>
      <c r="H184">
        <v>51.95</v>
      </c>
      <c r="I184">
        <v>52.05</v>
      </c>
      <c r="J184">
        <v>73</v>
      </c>
      <c r="K184">
        <v>454.75</v>
      </c>
      <c r="L184">
        <v>3984000</v>
      </c>
      <c r="M184">
        <v>120000</v>
      </c>
      <c r="N184">
        <v>51.9</v>
      </c>
      <c r="O184" s="16">
        <f t="shared" si="6"/>
        <v>5.7971014492753077E-3</v>
      </c>
      <c r="P184" s="20">
        <v>1.6383561643835618E-2</v>
      </c>
      <c r="Q184" s="18">
        <v>1.6383561643835618E-4</v>
      </c>
      <c r="R184" s="18">
        <f t="shared" si="7"/>
        <v>5.6332658328369515E-3</v>
      </c>
      <c r="S184" s="20">
        <f>R184/_xlfn.STDEV.S($O$3:$O$242)</f>
        <v>0.19566148035855566</v>
      </c>
      <c r="T184" s="1" t="b">
        <f t="shared" si="8"/>
        <v>1</v>
      </c>
    </row>
    <row r="185" spans="1:20" x14ac:dyDescent="0.3">
      <c r="A185" t="s">
        <v>14</v>
      </c>
      <c r="B185" s="1">
        <v>43651</v>
      </c>
      <c r="C185" s="1">
        <v>43706</v>
      </c>
      <c r="D185">
        <v>51.95</v>
      </c>
      <c r="E185">
        <v>52.15</v>
      </c>
      <c r="F185">
        <v>47.85</v>
      </c>
      <c r="G185">
        <v>48.4</v>
      </c>
      <c r="H185">
        <v>48.35</v>
      </c>
      <c r="I185">
        <v>48.4</v>
      </c>
      <c r="J185">
        <v>313</v>
      </c>
      <c r="K185">
        <v>1860.56</v>
      </c>
      <c r="L185">
        <v>5604000</v>
      </c>
      <c r="M185">
        <v>1620000</v>
      </c>
      <c r="N185">
        <v>48.35</v>
      </c>
      <c r="O185" s="16">
        <f t="shared" si="6"/>
        <v>-7.0124879923150793E-2</v>
      </c>
      <c r="P185" s="20">
        <v>1.6136986301369862E-2</v>
      </c>
      <c r="Q185" s="18">
        <v>1.6136986301369861E-4</v>
      </c>
      <c r="R185" s="18">
        <f t="shared" si="7"/>
        <v>-7.028624978616449E-2</v>
      </c>
      <c r="S185" s="20">
        <f>R185/_xlfn.STDEV.S($O$3:$O$242)</f>
        <v>-2.4412680122156427</v>
      </c>
      <c r="T185" s="1" t="b">
        <f t="shared" si="8"/>
        <v>1</v>
      </c>
    </row>
    <row r="186" spans="1:20" x14ac:dyDescent="0.3">
      <c r="A186" t="s">
        <v>14</v>
      </c>
      <c r="B186" s="1">
        <v>43654</v>
      </c>
      <c r="C186" s="1">
        <v>43706</v>
      </c>
      <c r="D186">
        <v>48</v>
      </c>
      <c r="E186">
        <v>48.9</v>
      </c>
      <c r="F186">
        <v>46.25</v>
      </c>
      <c r="G186">
        <v>46.5</v>
      </c>
      <c r="H186">
        <v>46.7</v>
      </c>
      <c r="I186">
        <v>46.5</v>
      </c>
      <c r="J186">
        <v>414</v>
      </c>
      <c r="K186">
        <v>2343.39</v>
      </c>
      <c r="L186">
        <v>7308000</v>
      </c>
      <c r="M186">
        <v>1704000</v>
      </c>
      <c r="N186">
        <v>46.3</v>
      </c>
      <c r="O186" s="16">
        <f t="shared" si="6"/>
        <v>-3.9256198347107411E-2</v>
      </c>
      <c r="P186" s="20">
        <v>1.6109589041095891E-2</v>
      </c>
      <c r="Q186" s="18">
        <v>1.610958904109589E-4</v>
      </c>
      <c r="R186" s="18">
        <f t="shared" si="7"/>
        <v>-3.9417294237518372E-2</v>
      </c>
      <c r="S186" s="20">
        <f>R186/_xlfn.STDEV.S($O$3:$O$242)</f>
        <v>-1.3690896845813452</v>
      </c>
      <c r="T186" s="1" t="b">
        <f t="shared" si="8"/>
        <v>1</v>
      </c>
    </row>
    <row r="187" spans="1:20" x14ac:dyDescent="0.3">
      <c r="A187" t="s">
        <v>14</v>
      </c>
      <c r="B187" s="1">
        <v>43655</v>
      </c>
      <c r="C187" s="1">
        <v>43706</v>
      </c>
      <c r="D187">
        <v>46.7</v>
      </c>
      <c r="E187">
        <v>47.1</v>
      </c>
      <c r="F187">
        <v>46.25</v>
      </c>
      <c r="G187">
        <v>47</v>
      </c>
      <c r="H187">
        <v>46.95</v>
      </c>
      <c r="I187">
        <v>47</v>
      </c>
      <c r="J187">
        <v>188</v>
      </c>
      <c r="K187">
        <v>1052.44</v>
      </c>
      <c r="L187">
        <v>7380000</v>
      </c>
      <c r="M187">
        <v>72000</v>
      </c>
      <c r="N187">
        <v>46.9</v>
      </c>
      <c r="O187" s="16">
        <f t="shared" si="6"/>
        <v>1.0752688172043012E-2</v>
      </c>
      <c r="P187" s="20">
        <v>1.6164383561643837E-2</v>
      </c>
      <c r="Q187" s="18">
        <v>1.6164383561643837E-4</v>
      </c>
      <c r="R187" s="18">
        <f t="shared" si="7"/>
        <v>1.0591044336426573E-2</v>
      </c>
      <c r="S187" s="20">
        <f>R187/_xlfn.STDEV.S($O$3:$O$242)</f>
        <v>0.36786110844066383</v>
      </c>
      <c r="T187" s="1" t="b">
        <f t="shared" si="8"/>
        <v>1</v>
      </c>
    </row>
    <row r="188" spans="1:20" x14ac:dyDescent="0.3">
      <c r="A188" t="s">
        <v>14</v>
      </c>
      <c r="B188" s="1">
        <v>43656</v>
      </c>
      <c r="C188" s="1">
        <v>43706</v>
      </c>
      <c r="D188">
        <v>47</v>
      </c>
      <c r="E188">
        <v>47.25</v>
      </c>
      <c r="F188">
        <v>45.1</v>
      </c>
      <c r="G188">
        <v>45.9</v>
      </c>
      <c r="H188">
        <v>45.8</v>
      </c>
      <c r="I188">
        <v>45.9</v>
      </c>
      <c r="J188">
        <v>337</v>
      </c>
      <c r="K188">
        <v>1857.93</v>
      </c>
      <c r="L188">
        <v>9036000</v>
      </c>
      <c r="M188">
        <v>1656000</v>
      </c>
      <c r="N188">
        <v>45.8</v>
      </c>
      <c r="O188" s="16">
        <f t="shared" si="6"/>
        <v>-2.3404255319148966E-2</v>
      </c>
      <c r="P188" s="20">
        <v>1.6109589041095891E-2</v>
      </c>
      <c r="Q188" s="18">
        <v>1.610958904109589E-4</v>
      </c>
      <c r="R188" s="18">
        <f t="shared" si="7"/>
        <v>-2.3565351209559927E-2</v>
      </c>
      <c r="S188" s="20">
        <f>R188/_xlfn.STDEV.S($O$3:$O$242)</f>
        <v>-0.81850060686905823</v>
      </c>
      <c r="T188" s="1" t="b">
        <f t="shared" si="8"/>
        <v>1</v>
      </c>
    </row>
    <row r="189" spans="1:20" x14ac:dyDescent="0.3">
      <c r="A189" t="s">
        <v>14</v>
      </c>
      <c r="B189" s="1">
        <v>43657</v>
      </c>
      <c r="C189" s="1">
        <v>43706</v>
      </c>
      <c r="D189">
        <v>46.65</v>
      </c>
      <c r="E189">
        <v>47</v>
      </c>
      <c r="F189">
        <v>45.55</v>
      </c>
      <c r="G189">
        <v>46.85</v>
      </c>
      <c r="H189">
        <v>46.75</v>
      </c>
      <c r="I189">
        <v>46.85</v>
      </c>
      <c r="J189">
        <v>326</v>
      </c>
      <c r="K189">
        <v>1812.59</v>
      </c>
      <c r="L189">
        <v>9360000</v>
      </c>
      <c r="M189">
        <v>324000</v>
      </c>
      <c r="N189">
        <v>46.75</v>
      </c>
      <c r="O189" s="16">
        <f t="shared" si="6"/>
        <v>2.0697167755991348E-2</v>
      </c>
      <c r="P189" s="20">
        <v>1.6027397260273971E-2</v>
      </c>
      <c r="Q189" s="18">
        <v>1.6027397260273972E-4</v>
      </c>
      <c r="R189" s="18">
        <f t="shared" si="7"/>
        <v>2.0536893783388608E-2</v>
      </c>
      <c r="S189" s="20">
        <f>R189/_xlfn.STDEV.S($O$3:$O$242)</f>
        <v>0.71331251868165457</v>
      </c>
      <c r="T189" s="1" t="b">
        <f t="shared" si="8"/>
        <v>1</v>
      </c>
    </row>
    <row r="190" spans="1:20" x14ac:dyDescent="0.3">
      <c r="A190" t="s">
        <v>14</v>
      </c>
      <c r="B190" s="1">
        <v>43658</v>
      </c>
      <c r="C190" s="1">
        <v>43706</v>
      </c>
      <c r="D190">
        <v>46.55</v>
      </c>
      <c r="E190">
        <v>48.3</v>
      </c>
      <c r="F190">
        <v>46.35</v>
      </c>
      <c r="G190">
        <v>47.25</v>
      </c>
      <c r="H190">
        <v>47.25</v>
      </c>
      <c r="I190">
        <v>47.25</v>
      </c>
      <c r="J190">
        <v>364</v>
      </c>
      <c r="K190">
        <v>2071.19</v>
      </c>
      <c r="L190">
        <v>10140000</v>
      </c>
      <c r="M190">
        <v>780000</v>
      </c>
      <c r="N190">
        <v>47.2</v>
      </c>
      <c r="O190" s="16">
        <f t="shared" si="6"/>
        <v>8.5378868729989021E-3</v>
      </c>
      <c r="P190" s="20">
        <v>1.6027397260273971E-2</v>
      </c>
      <c r="Q190" s="18">
        <v>1.6027397260273972E-4</v>
      </c>
      <c r="R190" s="18">
        <f t="shared" si="7"/>
        <v>8.3776129003961617E-3</v>
      </c>
      <c r="S190" s="20">
        <f>R190/_xlfn.STDEV.S($O$3:$O$242)</f>
        <v>0.29098150000440254</v>
      </c>
      <c r="T190" s="1" t="b">
        <f t="shared" si="8"/>
        <v>1</v>
      </c>
    </row>
    <row r="191" spans="1:20" x14ac:dyDescent="0.3">
      <c r="A191" t="s">
        <v>14</v>
      </c>
      <c r="B191" s="1">
        <v>43661</v>
      </c>
      <c r="C191" s="1">
        <v>43706</v>
      </c>
      <c r="D191">
        <v>47.1</v>
      </c>
      <c r="E191">
        <v>47.2</v>
      </c>
      <c r="F191">
        <v>46.1</v>
      </c>
      <c r="G191">
        <v>46.55</v>
      </c>
      <c r="H191">
        <v>46.6</v>
      </c>
      <c r="I191">
        <v>46.55</v>
      </c>
      <c r="J191">
        <v>225</v>
      </c>
      <c r="K191">
        <v>1258.22</v>
      </c>
      <c r="L191">
        <v>10788000</v>
      </c>
      <c r="M191">
        <v>648000</v>
      </c>
      <c r="N191">
        <v>46.6</v>
      </c>
      <c r="O191" s="16">
        <f t="shared" si="6"/>
        <v>-1.4814814814814874E-2</v>
      </c>
      <c r="P191" s="20">
        <v>1.5945205479452055E-2</v>
      </c>
      <c r="Q191" s="18">
        <v>1.5945205479452054E-4</v>
      </c>
      <c r="R191" s="18">
        <f t="shared" si="7"/>
        <v>-1.4974266869609395E-2</v>
      </c>
      <c r="S191" s="20">
        <f>R191/_xlfn.STDEV.S($O$3:$O$242)</f>
        <v>-0.52010455567589253</v>
      </c>
      <c r="T191" s="1" t="b">
        <f t="shared" si="8"/>
        <v>1</v>
      </c>
    </row>
    <row r="192" spans="1:20" x14ac:dyDescent="0.3">
      <c r="A192" t="s">
        <v>14</v>
      </c>
      <c r="B192" s="1">
        <v>43662</v>
      </c>
      <c r="C192" s="1">
        <v>43706</v>
      </c>
      <c r="D192">
        <v>46.6</v>
      </c>
      <c r="E192">
        <v>47.35</v>
      </c>
      <c r="F192">
        <v>46.55</v>
      </c>
      <c r="G192">
        <v>47.2</v>
      </c>
      <c r="H192">
        <v>47.15</v>
      </c>
      <c r="I192">
        <v>47.2</v>
      </c>
      <c r="J192">
        <v>342</v>
      </c>
      <c r="K192">
        <v>1925.11</v>
      </c>
      <c r="L192">
        <v>12756000</v>
      </c>
      <c r="M192">
        <v>1968000</v>
      </c>
      <c r="N192">
        <v>47.25</v>
      </c>
      <c r="O192" s="16">
        <f t="shared" si="6"/>
        <v>1.3963480128893785E-2</v>
      </c>
      <c r="P192" s="20">
        <v>1.6E-2</v>
      </c>
      <c r="Q192" s="18">
        <v>1.6000000000000001E-4</v>
      </c>
      <c r="R192" s="18">
        <f t="shared" si="7"/>
        <v>1.3803480128893784E-2</v>
      </c>
      <c r="S192" s="20">
        <f>R192/_xlfn.STDEV.S($O$3:$O$242)</f>
        <v>0.47943935831608331</v>
      </c>
      <c r="T192" s="1" t="b">
        <f t="shared" si="8"/>
        <v>0</v>
      </c>
    </row>
    <row r="193" spans="1:20" x14ac:dyDescent="0.3">
      <c r="A193" t="s">
        <v>14</v>
      </c>
      <c r="B193" s="1">
        <v>43663</v>
      </c>
      <c r="C193" s="1">
        <v>43706</v>
      </c>
      <c r="D193">
        <v>47.1</v>
      </c>
      <c r="E193">
        <v>47.65</v>
      </c>
      <c r="F193">
        <v>46.7</v>
      </c>
      <c r="G193">
        <v>47.2</v>
      </c>
      <c r="H193">
        <v>47.05</v>
      </c>
      <c r="I193">
        <v>47.2</v>
      </c>
      <c r="J193">
        <v>391</v>
      </c>
      <c r="K193">
        <v>2213.44</v>
      </c>
      <c r="L193">
        <v>15048000</v>
      </c>
      <c r="M193">
        <v>2292000</v>
      </c>
      <c r="N193">
        <v>47.15</v>
      </c>
      <c r="O193" s="16">
        <f t="shared" si="6"/>
        <v>0</v>
      </c>
      <c r="P193" s="20">
        <v>1.589041095890411E-2</v>
      </c>
      <c r="Q193" s="18">
        <v>1.589041095890411E-4</v>
      </c>
      <c r="R193" s="18">
        <f t="shared" si="7"/>
        <v>-1.589041095890411E-4</v>
      </c>
      <c r="S193" s="20">
        <f>R193/_xlfn.STDEV.S($O$3:$O$242)</f>
        <v>-5.5192519294961252E-3</v>
      </c>
      <c r="T193" s="1" t="b">
        <f t="shared" si="8"/>
        <v>0</v>
      </c>
    </row>
    <row r="194" spans="1:20" x14ac:dyDescent="0.3">
      <c r="A194" t="s">
        <v>14</v>
      </c>
      <c r="B194" s="1">
        <v>43664</v>
      </c>
      <c r="C194" s="1">
        <v>43706</v>
      </c>
      <c r="D194">
        <v>47.05</v>
      </c>
      <c r="E194">
        <v>47.05</v>
      </c>
      <c r="F194">
        <v>45.4</v>
      </c>
      <c r="G194">
        <v>45.55</v>
      </c>
      <c r="H194">
        <v>45.6</v>
      </c>
      <c r="I194">
        <v>45.55</v>
      </c>
      <c r="J194">
        <v>614</v>
      </c>
      <c r="K194">
        <v>3401.22</v>
      </c>
      <c r="L194">
        <v>19956000</v>
      </c>
      <c r="M194">
        <v>4908000</v>
      </c>
      <c r="N194">
        <v>45.55</v>
      </c>
      <c r="O194" s="16">
        <f t="shared" si="6"/>
        <v>-3.4957627118644183E-2</v>
      </c>
      <c r="P194" s="20">
        <v>1.5616438356164384E-2</v>
      </c>
      <c r="Q194" s="18">
        <v>1.5616438356164385E-4</v>
      </c>
      <c r="R194" s="18">
        <f t="shared" si="7"/>
        <v>-3.5113791502205824E-2</v>
      </c>
      <c r="S194" s="20">
        <f>R194/_xlfn.STDEV.S($O$3:$O$242)</f>
        <v>-1.2196151628909149</v>
      </c>
      <c r="T194" s="1" t="b">
        <f t="shared" si="8"/>
        <v>1</v>
      </c>
    </row>
    <row r="195" spans="1:20" x14ac:dyDescent="0.3">
      <c r="A195" t="s">
        <v>14</v>
      </c>
      <c r="B195" s="1">
        <v>43665</v>
      </c>
      <c r="C195" s="1">
        <v>43706</v>
      </c>
      <c r="D195">
        <v>46</v>
      </c>
      <c r="E195">
        <v>46</v>
      </c>
      <c r="F195">
        <v>44.25</v>
      </c>
      <c r="G195">
        <v>44.6</v>
      </c>
      <c r="H195">
        <v>44.8</v>
      </c>
      <c r="I195">
        <v>44.6</v>
      </c>
      <c r="J195">
        <v>1411</v>
      </c>
      <c r="K195">
        <v>7587.59</v>
      </c>
      <c r="L195">
        <v>29292000</v>
      </c>
      <c r="M195">
        <v>9336000</v>
      </c>
      <c r="N195">
        <v>44.6</v>
      </c>
      <c r="O195" s="16">
        <f t="shared" si="6"/>
        <v>-2.085620197585062E-2</v>
      </c>
      <c r="P195" s="20">
        <v>1.5698630136986302E-2</v>
      </c>
      <c r="Q195" s="18">
        <v>1.5698630136986303E-4</v>
      </c>
      <c r="R195" s="18">
        <f t="shared" si="7"/>
        <v>-2.1013188277220485E-2</v>
      </c>
      <c r="S195" s="20">
        <f>R195/_xlfn.STDEV.S($O$3:$O$242)</f>
        <v>-0.72985576171601374</v>
      </c>
      <c r="T195" s="1" t="b">
        <f t="shared" si="8"/>
        <v>0</v>
      </c>
    </row>
    <row r="196" spans="1:20" x14ac:dyDescent="0.3">
      <c r="A196" t="s">
        <v>14</v>
      </c>
      <c r="B196" s="1">
        <v>43668</v>
      </c>
      <c r="C196" s="1">
        <v>43706</v>
      </c>
      <c r="D196">
        <v>44.4</v>
      </c>
      <c r="E196">
        <v>46.45</v>
      </c>
      <c r="F196">
        <v>44.2</v>
      </c>
      <c r="G196">
        <v>46.3</v>
      </c>
      <c r="H196">
        <v>46.25</v>
      </c>
      <c r="I196">
        <v>46.3</v>
      </c>
      <c r="J196">
        <v>2174</v>
      </c>
      <c r="K196">
        <v>11911.4</v>
      </c>
      <c r="L196">
        <v>40380000</v>
      </c>
      <c r="M196">
        <v>11088000</v>
      </c>
      <c r="N196">
        <v>46.25</v>
      </c>
      <c r="O196" s="16">
        <f t="shared" ref="O196:O242" si="9">(I196-I195)/I195</f>
        <v>3.8116591928251023E-2</v>
      </c>
      <c r="P196" s="20">
        <v>1.580821917808219E-2</v>
      </c>
      <c r="Q196" s="18">
        <v>1.5808219178082189E-4</v>
      </c>
      <c r="R196" s="18">
        <f t="shared" ref="R196:R242" si="10">O196-Q196</f>
        <v>3.7958509736470199E-2</v>
      </c>
      <c r="S196" s="20">
        <f>R196/_xlfn.STDEV.S($O$3:$O$242)</f>
        <v>1.3184213966877736</v>
      </c>
      <c r="T196" s="1" t="b">
        <f t="shared" ref="T196:T242" si="11">N195&lt;I195</f>
        <v>0</v>
      </c>
    </row>
    <row r="197" spans="1:20" x14ac:dyDescent="0.3">
      <c r="A197" t="s">
        <v>14</v>
      </c>
      <c r="B197" s="1">
        <v>43669</v>
      </c>
      <c r="C197" s="1">
        <v>43706</v>
      </c>
      <c r="D197">
        <v>46.25</v>
      </c>
      <c r="E197">
        <v>46.45</v>
      </c>
      <c r="F197">
        <v>45.4</v>
      </c>
      <c r="G197">
        <v>45.85</v>
      </c>
      <c r="H197">
        <v>45.8</v>
      </c>
      <c r="I197">
        <v>45.85</v>
      </c>
      <c r="J197">
        <v>3451</v>
      </c>
      <c r="K197">
        <v>19000.28</v>
      </c>
      <c r="L197">
        <v>55320000</v>
      </c>
      <c r="M197">
        <v>14940000</v>
      </c>
      <c r="N197">
        <v>46.05</v>
      </c>
      <c r="O197" s="16">
        <f t="shared" si="9"/>
        <v>-9.7192224622029318E-3</v>
      </c>
      <c r="P197" s="20">
        <v>1.5780821917808219E-2</v>
      </c>
      <c r="Q197" s="18">
        <v>1.5780821917808218E-4</v>
      </c>
      <c r="R197" s="18">
        <f t="shared" si="10"/>
        <v>-9.8770306813810143E-3</v>
      </c>
      <c r="S197" s="20">
        <f>R197/_xlfn.STDEV.S($O$3:$O$242)</f>
        <v>-0.34306111268543404</v>
      </c>
      <c r="T197" s="1" t="b">
        <f t="shared" si="11"/>
        <v>1</v>
      </c>
    </row>
    <row r="198" spans="1:20" x14ac:dyDescent="0.3">
      <c r="A198" t="s">
        <v>14</v>
      </c>
      <c r="B198" s="1">
        <v>43670</v>
      </c>
      <c r="C198" s="1">
        <v>43706</v>
      </c>
      <c r="D198">
        <v>45.85</v>
      </c>
      <c r="E198">
        <v>46</v>
      </c>
      <c r="F198">
        <v>43.1</v>
      </c>
      <c r="G198">
        <v>43.45</v>
      </c>
      <c r="H198">
        <v>43.6</v>
      </c>
      <c r="I198">
        <v>43.45</v>
      </c>
      <c r="J198">
        <v>4663</v>
      </c>
      <c r="K198">
        <v>24633.72</v>
      </c>
      <c r="L198">
        <v>75660000</v>
      </c>
      <c r="M198">
        <v>20340000</v>
      </c>
      <c r="N198">
        <v>43.6</v>
      </c>
      <c r="O198" s="16">
        <f t="shared" si="9"/>
        <v>-5.2344601962922538E-2</v>
      </c>
      <c r="P198" s="20">
        <v>1.580821917808219E-2</v>
      </c>
      <c r="Q198" s="18">
        <v>1.5808219178082189E-4</v>
      </c>
      <c r="R198" s="18">
        <f t="shared" si="10"/>
        <v>-5.2502684154703362E-2</v>
      </c>
      <c r="S198" s="20">
        <f>R198/_xlfn.STDEV.S($O$3:$O$242)</f>
        <v>-1.823587455189118</v>
      </c>
      <c r="T198" s="1" t="b">
        <f t="shared" si="11"/>
        <v>0</v>
      </c>
    </row>
    <row r="199" spans="1:20" x14ac:dyDescent="0.3">
      <c r="A199" t="s">
        <v>14</v>
      </c>
      <c r="B199" s="1">
        <v>43671</v>
      </c>
      <c r="C199" s="1">
        <v>43706</v>
      </c>
      <c r="D199">
        <v>43.6</v>
      </c>
      <c r="E199">
        <v>44.15</v>
      </c>
      <c r="F199">
        <v>42.8</v>
      </c>
      <c r="G199">
        <v>43.1</v>
      </c>
      <c r="H199">
        <v>43.05</v>
      </c>
      <c r="I199">
        <v>43.1</v>
      </c>
      <c r="J199">
        <v>5186</v>
      </c>
      <c r="K199">
        <v>27030.400000000001</v>
      </c>
      <c r="L199">
        <v>88188000</v>
      </c>
      <c r="M199">
        <v>12528000</v>
      </c>
      <c r="N199">
        <v>43.15</v>
      </c>
      <c r="O199" s="16">
        <f t="shared" si="9"/>
        <v>-8.055235903337201E-3</v>
      </c>
      <c r="P199" s="20">
        <v>1.5726027397260273E-2</v>
      </c>
      <c r="Q199" s="18">
        <v>1.5726027397260274E-4</v>
      </c>
      <c r="R199" s="18">
        <f t="shared" si="10"/>
        <v>-8.2124961773098037E-3</v>
      </c>
      <c r="S199" s="20">
        <f>R199/_xlfn.STDEV.S($O$3:$O$242)</f>
        <v>-0.28524646398272052</v>
      </c>
      <c r="T199" s="1" t="b">
        <f t="shared" si="11"/>
        <v>0</v>
      </c>
    </row>
    <row r="200" spans="1:20" x14ac:dyDescent="0.3">
      <c r="A200" t="s">
        <v>14</v>
      </c>
      <c r="B200" s="1">
        <v>43672</v>
      </c>
      <c r="C200" s="1">
        <v>43734</v>
      </c>
      <c r="D200">
        <v>43.3</v>
      </c>
      <c r="E200">
        <v>45.5</v>
      </c>
      <c r="F200">
        <v>42.9</v>
      </c>
      <c r="G200">
        <v>45</v>
      </c>
      <c r="H200">
        <v>45</v>
      </c>
      <c r="I200">
        <v>45</v>
      </c>
      <c r="J200">
        <v>76</v>
      </c>
      <c r="K200">
        <v>409.16</v>
      </c>
      <c r="L200">
        <v>1380000</v>
      </c>
      <c r="M200">
        <v>180000</v>
      </c>
      <c r="N200">
        <v>45.2</v>
      </c>
      <c r="O200" s="16">
        <f t="shared" si="9"/>
        <v>4.4083526682134534E-2</v>
      </c>
      <c r="P200" s="20">
        <v>1.5726027397260273E-2</v>
      </c>
      <c r="Q200" s="18">
        <v>1.5726027397260274E-4</v>
      </c>
      <c r="R200" s="18">
        <f t="shared" si="10"/>
        <v>4.3926266408161933E-2</v>
      </c>
      <c r="S200" s="20">
        <f>R200/_xlfn.STDEV.S($O$3:$O$242)</f>
        <v>1.5257008220606056</v>
      </c>
      <c r="T200" s="1" t="b">
        <f t="shared" si="11"/>
        <v>0</v>
      </c>
    </row>
    <row r="201" spans="1:20" x14ac:dyDescent="0.3">
      <c r="A201" t="s">
        <v>14</v>
      </c>
      <c r="B201" s="1">
        <v>43675</v>
      </c>
      <c r="C201" s="1">
        <v>43734</v>
      </c>
      <c r="D201">
        <v>44.85</v>
      </c>
      <c r="E201">
        <v>44.85</v>
      </c>
      <c r="F201">
        <v>43.35</v>
      </c>
      <c r="G201">
        <v>44.05</v>
      </c>
      <c r="H201">
        <v>44.1</v>
      </c>
      <c r="I201">
        <v>44.05</v>
      </c>
      <c r="J201">
        <v>55</v>
      </c>
      <c r="K201">
        <v>290.66000000000003</v>
      </c>
      <c r="L201">
        <v>1476000</v>
      </c>
      <c r="M201">
        <v>96000</v>
      </c>
      <c r="N201">
        <v>44.2</v>
      </c>
      <c r="O201" s="16">
        <f t="shared" si="9"/>
        <v>-2.1111111111111174E-2</v>
      </c>
      <c r="P201" s="20">
        <v>1.5753424657534248E-2</v>
      </c>
      <c r="Q201" s="18">
        <v>1.5753424657534247E-4</v>
      </c>
      <c r="R201" s="18">
        <f t="shared" si="10"/>
        <v>-2.1268645357686515E-2</v>
      </c>
      <c r="S201" s="20">
        <f>R201/_xlfn.STDEV.S($O$3:$O$242)</f>
        <v>-0.73872860954802999</v>
      </c>
      <c r="T201" s="1" t="b">
        <f t="shared" si="11"/>
        <v>0</v>
      </c>
    </row>
    <row r="202" spans="1:20" x14ac:dyDescent="0.3">
      <c r="A202" t="s">
        <v>14</v>
      </c>
      <c r="B202" s="1">
        <v>43676</v>
      </c>
      <c r="C202" s="1">
        <v>43734</v>
      </c>
      <c r="D202">
        <v>44.05</v>
      </c>
      <c r="E202">
        <v>44.4</v>
      </c>
      <c r="F202">
        <v>41.15</v>
      </c>
      <c r="G202">
        <v>41.35</v>
      </c>
      <c r="H202">
        <v>41.4</v>
      </c>
      <c r="I202">
        <v>41.35</v>
      </c>
      <c r="J202">
        <v>161</v>
      </c>
      <c r="K202">
        <v>825.17</v>
      </c>
      <c r="L202">
        <v>2040000</v>
      </c>
      <c r="M202">
        <v>564000</v>
      </c>
      <c r="N202">
        <v>41.6</v>
      </c>
      <c r="O202" s="16">
        <f t="shared" si="9"/>
        <v>-6.1293984108966991E-2</v>
      </c>
      <c r="P202" s="20">
        <v>1.5726027397260273E-2</v>
      </c>
      <c r="Q202" s="18">
        <v>1.5726027397260274E-4</v>
      </c>
      <c r="R202" s="18">
        <f t="shared" si="10"/>
        <v>-6.1451244382939592E-2</v>
      </c>
      <c r="S202" s="20">
        <f>R202/_xlfn.STDEV.S($O$3:$O$242)</f>
        <v>-2.1343997962521413</v>
      </c>
      <c r="T202" s="1" t="b">
        <f t="shared" si="11"/>
        <v>0</v>
      </c>
    </row>
    <row r="203" spans="1:20" x14ac:dyDescent="0.3">
      <c r="A203" t="s">
        <v>14</v>
      </c>
      <c r="B203" s="1">
        <v>43677</v>
      </c>
      <c r="C203" s="1">
        <v>43734</v>
      </c>
      <c r="D203">
        <v>41</v>
      </c>
      <c r="E203">
        <v>42.85</v>
      </c>
      <c r="F203">
        <v>40.700000000000003</v>
      </c>
      <c r="G203">
        <v>42.75</v>
      </c>
      <c r="H203">
        <v>42.55</v>
      </c>
      <c r="I203">
        <v>42.75</v>
      </c>
      <c r="J203">
        <v>78</v>
      </c>
      <c r="K203">
        <v>393.19</v>
      </c>
      <c r="L203">
        <v>2268000</v>
      </c>
      <c r="M203">
        <v>228000</v>
      </c>
      <c r="N203">
        <v>42.75</v>
      </c>
      <c r="O203" s="16">
        <f t="shared" si="9"/>
        <v>3.3857315598548939E-2</v>
      </c>
      <c r="P203" s="20">
        <v>1.5698630136986302E-2</v>
      </c>
      <c r="Q203" s="18">
        <v>1.5698630136986303E-4</v>
      </c>
      <c r="R203" s="18">
        <f t="shared" si="10"/>
        <v>3.3700329297179074E-2</v>
      </c>
      <c r="S203" s="20">
        <f>R203/_xlfn.STDEV.S($O$3:$O$242)</f>
        <v>1.1705210644277637</v>
      </c>
      <c r="T203" s="1" t="b">
        <f t="shared" si="11"/>
        <v>0</v>
      </c>
    </row>
    <row r="204" spans="1:20" x14ac:dyDescent="0.3">
      <c r="A204" t="s">
        <v>14</v>
      </c>
      <c r="B204" s="1">
        <v>43678</v>
      </c>
      <c r="C204" s="1">
        <v>43734</v>
      </c>
      <c r="D204">
        <v>42</v>
      </c>
      <c r="E204">
        <v>42.15</v>
      </c>
      <c r="F204">
        <v>41.4</v>
      </c>
      <c r="G204">
        <v>41.85</v>
      </c>
      <c r="H204">
        <v>41.75</v>
      </c>
      <c r="I204">
        <v>41.85</v>
      </c>
      <c r="J204">
        <v>157</v>
      </c>
      <c r="K204">
        <v>786.31</v>
      </c>
      <c r="L204">
        <v>3204000</v>
      </c>
      <c r="M204">
        <v>936000</v>
      </c>
      <c r="N204">
        <v>42.1</v>
      </c>
      <c r="O204" s="16">
        <f t="shared" si="9"/>
        <v>-2.1052631578947337E-2</v>
      </c>
      <c r="P204" s="20">
        <v>1.5506849315068493E-2</v>
      </c>
      <c r="Q204" s="18">
        <v>1.5506849315068493E-4</v>
      </c>
      <c r="R204" s="18">
        <f t="shared" si="10"/>
        <v>-2.1207700072098021E-2</v>
      </c>
      <c r="S204" s="20">
        <f>R204/_xlfn.STDEV.S($O$3:$O$242)</f>
        <v>-0.73661178333159094</v>
      </c>
      <c r="T204" s="1" t="b">
        <f t="shared" si="11"/>
        <v>0</v>
      </c>
    </row>
    <row r="205" spans="1:20" x14ac:dyDescent="0.3">
      <c r="A205" t="s">
        <v>14</v>
      </c>
      <c r="B205" s="1">
        <v>43679</v>
      </c>
      <c r="C205" s="1">
        <v>43734</v>
      </c>
      <c r="D205">
        <v>40.9</v>
      </c>
      <c r="E205">
        <v>41.5</v>
      </c>
      <c r="F205">
        <v>39.700000000000003</v>
      </c>
      <c r="G205">
        <v>40.85</v>
      </c>
      <c r="H205">
        <v>40.799999999999997</v>
      </c>
      <c r="I205">
        <v>40.85</v>
      </c>
      <c r="J205">
        <v>435</v>
      </c>
      <c r="K205">
        <v>2109.34</v>
      </c>
      <c r="L205">
        <v>5676000</v>
      </c>
      <c r="M205">
        <v>2472000</v>
      </c>
      <c r="N205">
        <v>40.9</v>
      </c>
      <c r="O205" s="16">
        <f t="shared" si="9"/>
        <v>-2.3894862604540022E-2</v>
      </c>
      <c r="P205" s="20">
        <v>1.5479452054794521E-2</v>
      </c>
      <c r="Q205" s="18">
        <v>1.547945205479452E-4</v>
      </c>
      <c r="R205" s="18">
        <f t="shared" si="10"/>
        <v>-2.4049657125087966E-2</v>
      </c>
      <c r="S205" s="20">
        <f>R205/_xlfn.STDEV.S($O$3:$O$242)</f>
        <v>-0.83532211240253673</v>
      </c>
      <c r="T205" s="1" t="b">
        <f t="shared" si="11"/>
        <v>0</v>
      </c>
    </row>
    <row r="206" spans="1:20" x14ac:dyDescent="0.3">
      <c r="A206" t="s">
        <v>14</v>
      </c>
      <c r="B206" s="1">
        <v>43682</v>
      </c>
      <c r="C206" s="1">
        <v>43734</v>
      </c>
      <c r="D206">
        <v>39.5</v>
      </c>
      <c r="E206">
        <v>40.5</v>
      </c>
      <c r="F206">
        <v>38.950000000000003</v>
      </c>
      <c r="G206">
        <v>39.799999999999997</v>
      </c>
      <c r="H206">
        <v>39.85</v>
      </c>
      <c r="I206">
        <v>39.799999999999997</v>
      </c>
      <c r="J206">
        <v>181</v>
      </c>
      <c r="K206">
        <v>862.1</v>
      </c>
      <c r="L206">
        <v>6204000</v>
      </c>
      <c r="M206">
        <v>528000</v>
      </c>
      <c r="N206">
        <v>39.9</v>
      </c>
      <c r="O206" s="16">
        <f t="shared" si="9"/>
        <v>-2.5703794369645146E-2</v>
      </c>
      <c r="P206" s="20">
        <v>1.5287671232876712E-2</v>
      </c>
      <c r="Q206" s="18">
        <v>1.5287671232876713E-4</v>
      </c>
      <c r="R206" s="18">
        <f t="shared" si="10"/>
        <v>-2.5856671081973915E-2</v>
      </c>
      <c r="S206" s="20">
        <f>R206/_xlfn.STDEV.S($O$3:$O$242)</f>
        <v>-0.898085531762567</v>
      </c>
      <c r="T206" s="1" t="b">
        <f t="shared" si="11"/>
        <v>0</v>
      </c>
    </row>
    <row r="207" spans="1:20" x14ac:dyDescent="0.3">
      <c r="A207" t="s">
        <v>14</v>
      </c>
      <c r="B207" s="1">
        <v>43683</v>
      </c>
      <c r="C207" s="1">
        <v>43734</v>
      </c>
      <c r="D207">
        <v>40.1</v>
      </c>
      <c r="E207">
        <v>40.799999999999997</v>
      </c>
      <c r="F207">
        <v>39.700000000000003</v>
      </c>
      <c r="G207">
        <v>40.299999999999997</v>
      </c>
      <c r="H207">
        <v>40.1</v>
      </c>
      <c r="I207">
        <v>40.299999999999997</v>
      </c>
      <c r="J207">
        <v>129</v>
      </c>
      <c r="K207">
        <v>620.14</v>
      </c>
      <c r="L207">
        <v>5892000</v>
      </c>
      <c r="M207">
        <v>-312000</v>
      </c>
      <c r="N207">
        <v>40.549999999999997</v>
      </c>
      <c r="O207" s="16">
        <f t="shared" si="9"/>
        <v>1.2562814070351759E-2</v>
      </c>
      <c r="P207" s="20">
        <v>1.5424657534246575E-2</v>
      </c>
      <c r="Q207" s="18">
        <v>1.5424657534246575E-4</v>
      </c>
      <c r="R207" s="18">
        <f t="shared" si="10"/>
        <v>1.2408567495009293E-2</v>
      </c>
      <c r="S207" s="20">
        <f>R207/_xlfn.STDEV.S($O$3:$O$242)</f>
        <v>0.4309895462504521</v>
      </c>
      <c r="T207" s="1" t="b">
        <f t="shared" si="11"/>
        <v>0</v>
      </c>
    </row>
    <row r="208" spans="1:20" x14ac:dyDescent="0.3">
      <c r="A208" t="s">
        <v>14</v>
      </c>
      <c r="B208" s="1">
        <v>43684</v>
      </c>
      <c r="C208" s="1">
        <v>43734</v>
      </c>
      <c r="D208">
        <v>40</v>
      </c>
      <c r="E208">
        <v>40.4</v>
      </c>
      <c r="F208">
        <v>38.65</v>
      </c>
      <c r="G208">
        <v>38.799999999999997</v>
      </c>
      <c r="H208">
        <v>38.75</v>
      </c>
      <c r="I208">
        <v>38.799999999999997</v>
      </c>
      <c r="J208">
        <v>269</v>
      </c>
      <c r="K208">
        <v>1283.5999999999999</v>
      </c>
      <c r="L208">
        <v>5772000</v>
      </c>
      <c r="M208">
        <v>-120000</v>
      </c>
      <c r="N208">
        <v>39.049999999999997</v>
      </c>
      <c r="O208" s="16">
        <f t="shared" si="9"/>
        <v>-3.722084367245658E-2</v>
      </c>
      <c r="P208" s="20">
        <v>1.5205479452054794E-2</v>
      </c>
      <c r="Q208" s="18">
        <v>1.5205479452054795E-4</v>
      </c>
      <c r="R208" s="18">
        <f t="shared" si="10"/>
        <v>-3.7372898466977125E-2</v>
      </c>
      <c r="S208" s="20">
        <f>R208/_xlfn.STDEV.S($O$3:$O$242)</f>
        <v>-1.298081229668536</v>
      </c>
      <c r="T208" s="1" t="b">
        <f t="shared" si="11"/>
        <v>0</v>
      </c>
    </row>
    <row r="209" spans="1:20" x14ac:dyDescent="0.3">
      <c r="A209" t="s">
        <v>14</v>
      </c>
      <c r="B209" s="1">
        <v>43685</v>
      </c>
      <c r="C209" s="1">
        <v>43734</v>
      </c>
      <c r="D209">
        <v>39.200000000000003</v>
      </c>
      <c r="E209">
        <v>39.200000000000003</v>
      </c>
      <c r="F209">
        <v>37.549999999999997</v>
      </c>
      <c r="G209">
        <v>38.799999999999997</v>
      </c>
      <c r="H209">
        <v>38.65</v>
      </c>
      <c r="I209">
        <v>38.799999999999997</v>
      </c>
      <c r="J209">
        <v>226</v>
      </c>
      <c r="K209">
        <v>1042.56</v>
      </c>
      <c r="L209">
        <v>6024000</v>
      </c>
      <c r="M209">
        <v>252000</v>
      </c>
      <c r="N209">
        <v>38.85</v>
      </c>
      <c r="O209" s="16">
        <f t="shared" si="9"/>
        <v>0</v>
      </c>
      <c r="P209" s="20">
        <v>1.4876712328767123E-2</v>
      </c>
      <c r="Q209" s="18">
        <v>1.4876712328767123E-4</v>
      </c>
      <c r="R209" s="18">
        <f t="shared" si="10"/>
        <v>-1.4876712328767123E-4</v>
      </c>
      <c r="S209" s="20">
        <f>R209/_xlfn.STDEV.S($O$3:$O$242)</f>
        <v>-5.1671617202006829E-3</v>
      </c>
      <c r="T209" s="1" t="b">
        <f t="shared" si="11"/>
        <v>0</v>
      </c>
    </row>
    <row r="210" spans="1:20" x14ac:dyDescent="0.3">
      <c r="A210" t="s">
        <v>14</v>
      </c>
      <c r="B210" s="1">
        <v>43686</v>
      </c>
      <c r="C210" s="1">
        <v>43734</v>
      </c>
      <c r="D210">
        <v>39</v>
      </c>
      <c r="E210">
        <v>39.700000000000003</v>
      </c>
      <c r="F210">
        <v>38.25</v>
      </c>
      <c r="G210">
        <v>38.65</v>
      </c>
      <c r="H210">
        <v>38.65</v>
      </c>
      <c r="I210">
        <v>38.65</v>
      </c>
      <c r="J210">
        <v>112</v>
      </c>
      <c r="K210">
        <v>525.41</v>
      </c>
      <c r="L210">
        <v>5928000</v>
      </c>
      <c r="M210">
        <v>-96000</v>
      </c>
      <c r="N210">
        <v>38.799999999999997</v>
      </c>
      <c r="O210" s="16">
        <f t="shared" si="9"/>
        <v>-3.8659793814432627E-3</v>
      </c>
      <c r="P210" s="20">
        <v>1.484931506849315E-2</v>
      </c>
      <c r="Q210" s="18">
        <v>1.4849315068493149E-4</v>
      </c>
      <c r="R210" s="18">
        <f t="shared" si="10"/>
        <v>-4.0144725321281938E-3</v>
      </c>
      <c r="S210" s="20">
        <f>R210/_xlfn.STDEV.S($O$3:$O$242)</f>
        <v>-0.13943557108850121</v>
      </c>
      <c r="T210" s="1" t="b">
        <f t="shared" si="11"/>
        <v>0</v>
      </c>
    </row>
    <row r="211" spans="1:20" x14ac:dyDescent="0.3">
      <c r="A211" t="s">
        <v>14</v>
      </c>
      <c r="B211" s="1">
        <v>43690</v>
      </c>
      <c r="C211" s="1">
        <v>43734</v>
      </c>
      <c r="D211">
        <v>38.1</v>
      </c>
      <c r="E211">
        <v>38.799999999999997</v>
      </c>
      <c r="F211">
        <v>35.5</v>
      </c>
      <c r="G211">
        <v>36.200000000000003</v>
      </c>
      <c r="H211">
        <v>36.1</v>
      </c>
      <c r="I211">
        <v>36.200000000000003</v>
      </c>
      <c r="J211">
        <v>610</v>
      </c>
      <c r="K211">
        <v>2666.93</v>
      </c>
      <c r="L211">
        <v>8844000</v>
      </c>
      <c r="M211">
        <v>2916000</v>
      </c>
      <c r="N211">
        <v>36.450000000000003</v>
      </c>
      <c r="O211" s="16">
        <f t="shared" si="9"/>
        <v>-6.338939197930131E-2</v>
      </c>
      <c r="P211" s="20">
        <v>1.4876712328767123E-2</v>
      </c>
      <c r="Q211" s="18">
        <v>1.4876712328767123E-4</v>
      </c>
      <c r="R211" s="18">
        <f t="shared" si="10"/>
        <v>-6.3538159102588976E-2</v>
      </c>
      <c r="S211" s="20">
        <f>R211/_xlfn.STDEV.S($O$3:$O$242)</f>
        <v>-2.2068850713209058</v>
      </c>
      <c r="T211" s="1" t="b">
        <f t="shared" si="11"/>
        <v>0</v>
      </c>
    </row>
    <row r="212" spans="1:20" x14ac:dyDescent="0.3">
      <c r="A212" t="s">
        <v>14</v>
      </c>
      <c r="B212" s="1">
        <v>43691</v>
      </c>
      <c r="C212" s="1">
        <v>43734</v>
      </c>
      <c r="D212">
        <v>36.799999999999997</v>
      </c>
      <c r="E212">
        <v>37.35</v>
      </c>
      <c r="F212">
        <v>36.1</v>
      </c>
      <c r="G212">
        <v>36.75</v>
      </c>
      <c r="H212">
        <v>36.65</v>
      </c>
      <c r="I212">
        <v>36.75</v>
      </c>
      <c r="J212">
        <v>125</v>
      </c>
      <c r="K212">
        <v>553.16</v>
      </c>
      <c r="L212">
        <v>8724000</v>
      </c>
      <c r="M212">
        <v>-120000</v>
      </c>
      <c r="N212">
        <v>37</v>
      </c>
      <c r="O212" s="16">
        <f t="shared" si="9"/>
        <v>1.5193370165745776E-2</v>
      </c>
      <c r="P212" s="20">
        <v>1.5013698630136987E-2</v>
      </c>
      <c r="Q212" s="18">
        <v>1.5013698630136985E-4</v>
      </c>
      <c r="R212" s="18">
        <f t="shared" si="10"/>
        <v>1.5043233179444407E-2</v>
      </c>
      <c r="S212" s="20">
        <f>R212/_xlfn.STDEV.S($O$3:$O$242)</f>
        <v>0.52249997791897695</v>
      </c>
      <c r="T212" s="1" t="b">
        <f t="shared" si="11"/>
        <v>0</v>
      </c>
    </row>
    <row r="213" spans="1:20" x14ac:dyDescent="0.3">
      <c r="A213" t="s">
        <v>14</v>
      </c>
      <c r="B213" s="1">
        <v>43693</v>
      </c>
      <c r="C213" s="1">
        <v>43734</v>
      </c>
      <c r="D213">
        <v>36.1</v>
      </c>
      <c r="E213">
        <v>36.4</v>
      </c>
      <c r="F213">
        <v>35.65</v>
      </c>
      <c r="G213">
        <v>36.049999999999997</v>
      </c>
      <c r="H213">
        <v>36</v>
      </c>
      <c r="I213">
        <v>36.049999999999997</v>
      </c>
      <c r="J213">
        <v>305</v>
      </c>
      <c r="K213">
        <v>1318.03</v>
      </c>
      <c r="L213">
        <v>10356000</v>
      </c>
      <c r="M213">
        <v>1632000</v>
      </c>
      <c r="N213">
        <v>36.200000000000003</v>
      </c>
      <c r="O213" s="16">
        <f t="shared" si="9"/>
        <v>-1.9047619047619126E-2</v>
      </c>
      <c r="P213" s="20">
        <v>1.5013698630136987E-2</v>
      </c>
      <c r="Q213" s="18">
        <v>1.5013698630136985E-4</v>
      </c>
      <c r="R213" s="18">
        <f t="shared" si="10"/>
        <v>-1.9197756033920495E-2</v>
      </c>
      <c r="S213" s="20">
        <f>R213/_xlfn.STDEV.S($O$3:$O$242)</f>
        <v>-0.66679994813374521</v>
      </c>
      <c r="T213" s="1" t="b">
        <f t="shared" si="11"/>
        <v>0</v>
      </c>
    </row>
    <row r="214" spans="1:20" x14ac:dyDescent="0.3">
      <c r="A214" t="s">
        <v>14</v>
      </c>
      <c r="B214" s="1">
        <v>43696</v>
      </c>
      <c r="C214" s="1">
        <v>43734</v>
      </c>
      <c r="D214">
        <v>36.200000000000003</v>
      </c>
      <c r="E214">
        <v>36.299999999999997</v>
      </c>
      <c r="F214">
        <v>35.450000000000003</v>
      </c>
      <c r="G214">
        <v>35.75</v>
      </c>
      <c r="H214">
        <v>35.65</v>
      </c>
      <c r="I214">
        <v>35.75</v>
      </c>
      <c r="J214">
        <v>490</v>
      </c>
      <c r="K214">
        <v>2102.1999999999998</v>
      </c>
      <c r="L214">
        <v>11832000</v>
      </c>
      <c r="M214">
        <v>1476000</v>
      </c>
      <c r="N214">
        <v>36.049999999999997</v>
      </c>
      <c r="O214" s="16">
        <f t="shared" si="9"/>
        <v>-8.3217753120664959E-3</v>
      </c>
      <c r="P214" s="20">
        <v>1.4986301369863012E-2</v>
      </c>
      <c r="Q214" s="18">
        <v>1.4986301369863012E-4</v>
      </c>
      <c r="R214" s="18">
        <f t="shared" si="10"/>
        <v>-8.4716383257651268E-3</v>
      </c>
      <c r="S214" s="20">
        <f>R214/_xlfn.STDEV.S($O$3:$O$242)</f>
        <v>-0.29424730610426658</v>
      </c>
      <c r="T214" s="1" t="b">
        <f t="shared" si="11"/>
        <v>0</v>
      </c>
    </row>
    <row r="215" spans="1:20" x14ac:dyDescent="0.3">
      <c r="A215" t="s">
        <v>14</v>
      </c>
      <c r="B215" s="1">
        <v>43697</v>
      </c>
      <c r="C215" s="1">
        <v>43734</v>
      </c>
      <c r="D215">
        <v>35.65</v>
      </c>
      <c r="E215">
        <v>35.65</v>
      </c>
      <c r="F215">
        <v>34.049999999999997</v>
      </c>
      <c r="G215">
        <v>34.4</v>
      </c>
      <c r="H215">
        <v>34.450000000000003</v>
      </c>
      <c r="I215">
        <v>34.4</v>
      </c>
      <c r="J215">
        <v>569</v>
      </c>
      <c r="K215">
        <v>2366.14</v>
      </c>
      <c r="L215">
        <v>13956000</v>
      </c>
      <c r="M215">
        <v>2124000</v>
      </c>
      <c r="N215">
        <v>34.65</v>
      </c>
      <c r="O215" s="16">
        <f t="shared" si="9"/>
        <v>-3.7762237762237805E-2</v>
      </c>
      <c r="P215" s="20">
        <v>1.4931506849315069E-2</v>
      </c>
      <c r="Q215" s="18">
        <v>1.4931506849315067E-4</v>
      </c>
      <c r="R215" s="18">
        <f t="shared" si="10"/>
        <v>-3.7911552830730957E-2</v>
      </c>
      <c r="S215" s="20">
        <f>R215/_xlfn.STDEV.S($O$3:$O$242)</f>
        <v>-1.3167904319929351</v>
      </c>
      <c r="T215" s="1" t="b">
        <f t="shared" si="11"/>
        <v>0</v>
      </c>
    </row>
    <row r="216" spans="1:20" x14ac:dyDescent="0.3">
      <c r="A216" t="s">
        <v>14</v>
      </c>
      <c r="B216" s="1">
        <v>43698</v>
      </c>
      <c r="C216" s="1">
        <v>43734</v>
      </c>
      <c r="D216">
        <v>34.049999999999997</v>
      </c>
      <c r="E216">
        <v>34.25</v>
      </c>
      <c r="F216">
        <v>31.25</v>
      </c>
      <c r="G216">
        <v>31.55</v>
      </c>
      <c r="H216">
        <v>31.45</v>
      </c>
      <c r="I216">
        <v>31.55</v>
      </c>
      <c r="J216">
        <v>1144</v>
      </c>
      <c r="K216">
        <v>4462.58</v>
      </c>
      <c r="L216">
        <v>17748000</v>
      </c>
      <c r="M216">
        <v>3792000</v>
      </c>
      <c r="N216">
        <v>31.85</v>
      </c>
      <c r="O216" s="16">
        <f t="shared" si="9"/>
        <v>-8.2848837209302265E-2</v>
      </c>
      <c r="P216" s="20">
        <v>1.4931506849315069E-2</v>
      </c>
      <c r="Q216" s="18">
        <v>1.4931506849315067E-4</v>
      </c>
      <c r="R216" s="18">
        <f t="shared" si="10"/>
        <v>-8.2998152277795417E-2</v>
      </c>
      <c r="S216" s="20">
        <f>R216/_xlfn.STDEV.S($O$3:$O$242)</f>
        <v>-2.8827933606534479</v>
      </c>
      <c r="T216" s="1" t="b">
        <f t="shared" si="11"/>
        <v>0</v>
      </c>
    </row>
    <row r="217" spans="1:20" x14ac:dyDescent="0.3">
      <c r="A217" t="s">
        <v>14</v>
      </c>
      <c r="B217" s="1">
        <v>43699</v>
      </c>
      <c r="C217" s="1">
        <v>43734</v>
      </c>
      <c r="D217">
        <v>31.25</v>
      </c>
      <c r="E217">
        <v>31.9</v>
      </c>
      <c r="F217">
        <v>29.85</v>
      </c>
      <c r="G217">
        <v>30.15</v>
      </c>
      <c r="H217">
        <v>30</v>
      </c>
      <c r="I217">
        <v>30.15</v>
      </c>
      <c r="J217">
        <v>1596</v>
      </c>
      <c r="K217">
        <v>5924.84</v>
      </c>
      <c r="L217">
        <v>23724000</v>
      </c>
      <c r="M217">
        <v>5976000</v>
      </c>
      <c r="N217">
        <v>30.05</v>
      </c>
      <c r="O217" s="16">
        <f t="shared" si="9"/>
        <v>-4.4374009508716387E-2</v>
      </c>
      <c r="P217" s="20">
        <v>1.484931506849315E-2</v>
      </c>
      <c r="Q217" s="18">
        <v>1.4849315068493149E-4</v>
      </c>
      <c r="R217" s="18">
        <f t="shared" si="10"/>
        <v>-4.4522502659401317E-2</v>
      </c>
      <c r="S217" s="20">
        <f>R217/_xlfn.STDEV.S($O$3:$O$242)</f>
        <v>-1.5464100289439213</v>
      </c>
      <c r="T217" s="1" t="b">
        <f t="shared" si="11"/>
        <v>0</v>
      </c>
    </row>
    <row r="218" spans="1:20" x14ac:dyDescent="0.3">
      <c r="A218" t="s">
        <v>14</v>
      </c>
      <c r="B218" s="1">
        <v>43700</v>
      </c>
      <c r="C218" s="1">
        <v>43734</v>
      </c>
      <c r="D218">
        <v>29.9</v>
      </c>
      <c r="E218">
        <v>31.9</v>
      </c>
      <c r="F218">
        <v>29.7</v>
      </c>
      <c r="G218">
        <v>31.55</v>
      </c>
      <c r="H218">
        <v>31.55</v>
      </c>
      <c r="I218">
        <v>31.55</v>
      </c>
      <c r="J218">
        <v>1087</v>
      </c>
      <c r="K218">
        <v>4055.6</v>
      </c>
      <c r="L218">
        <v>26136000</v>
      </c>
      <c r="M218">
        <v>2412000</v>
      </c>
      <c r="N218">
        <v>31.35</v>
      </c>
      <c r="O218" s="16">
        <f t="shared" si="9"/>
        <v>4.6434494195688299E-2</v>
      </c>
      <c r="P218" s="20">
        <v>1.4821917808219178E-2</v>
      </c>
      <c r="Q218" s="18">
        <v>1.4821917808219179E-4</v>
      </c>
      <c r="R218" s="18">
        <f t="shared" si="10"/>
        <v>4.6286275017606106E-2</v>
      </c>
      <c r="S218" s="20">
        <f>R218/_xlfn.STDEV.S($O$3:$O$242)</f>
        <v>1.6076715281989731</v>
      </c>
      <c r="T218" s="1" t="b">
        <f t="shared" si="11"/>
        <v>1</v>
      </c>
    </row>
    <row r="219" spans="1:20" x14ac:dyDescent="0.3">
      <c r="A219" t="s">
        <v>14</v>
      </c>
      <c r="B219" s="1">
        <v>43703</v>
      </c>
      <c r="C219" s="1">
        <v>43734</v>
      </c>
      <c r="D219">
        <v>32.1</v>
      </c>
      <c r="E219">
        <v>33.25</v>
      </c>
      <c r="F219">
        <v>30</v>
      </c>
      <c r="G219">
        <v>32.049999999999997</v>
      </c>
      <c r="H219">
        <v>32.15</v>
      </c>
      <c r="I219">
        <v>32.049999999999997</v>
      </c>
      <c r="J219">
        <v>2043</v>
      </c>
      <c r="K219">
        <v>7671.39</v>
      </c>
      <c r="L219">
        <v>31500000</v>
      </c>
      <c r="M219">
        <v>5364000</v>
      </c>
      <c r="N219">
        <v>31.9</v>
      </c>
      <c r="O219" s="16">
        <f t="shared" si="9"/>
        <v>1.5847860538827144E-2</v>
      </c>
      <c r="P219" s="20">
        <v>1.4958904109589041E-2</v>
      </c>
      <c r="Q219" s="18">
        <v>1.4958904109589041E-4</v>
      </c>
      <c r="R219" s="18">
        <f t="shared" si="10"/>
        <v>1.5698271497731255E-2</v>
      </c>
      <c r="S219" s="20">
        <f>R219/_xlfn.STDEV.S($O$3:$O$242)</f>
        <v>0.54525157013045944</v>
      </c>
      <c r="T219" s="1" t="b">
        <f t="shared" si="11"/>
        <v>1</v>
      </c>
    </row>
    <row r="220" spans="1:20" x14ac:dyDescent="0.3">
      <c r="A220" t="s">
        <v>14</v>
      </c>
      <c r="B220" s="1">
        <v>43704</v>
      </c>
      <c r="C220" s="1">
        <v>43734</v>
      </c>
      <c r="D220">
        <v>32</v>
      </c>
      <c r="E220">
        <v>33.4</v>
      </c>
      <c r="F220">
        <v>31.8</v>
      </c>
      <c r="G220">
        <v>32.950000000000003</v>
      </c>
      <c r="H220">
        <v>33</v>
      </c>
      <c r="I220">
        <v>32.950000000000003</v>
      </c>
      <c r="J220">
        <v>5546</v>
      </c>
      <c r="K220">
        <v>21712.18</v>
      </c>
      <c r="L220">
        <v>53796000</v>
      </c>
      <c r="M220">
        <v>22296000</v>
      </c>
      <c r="N220">
        <v>31.9</v>
      </c>
      <c r="O220" s="16">
        <f t="shared" si="9"/>
        <v>2.8081123244929979E-2</v>
      </c>
      <c r="P220" s="20">
        <v>1.4876712328767123E-2</v>
      </c>
      <c r="Q220" s="18">
        <v>1.4876712328767123E-4</v>
      </c>
      <c r="R220" s="18">
        <f t="shared" si="10"/>
        <v>2.7932356121642306E-2</v>
      </c>
      <c r="S220" s="20">
        <f>R220/_xlfn.STDEV.S($O$3:$O$242)</f>
        <v>0.97018076384840912</v>
      </c>
      <c r="T220" s="1" t="b">
        <f t="shared" si="11"/>
        <v>1</v>
      </c>
    </row>
    <row r="221" spans="1:20" x14ac:dyDescent="0.3">
      <c r="A221" t="s">
        <v>14</v>
      </c>
      <c r="B221" s="1">
        <v>43705</v>
      </c>
      <c r="C221" s="1">
        <v>43734</v>
      </c>
      <c r="D221">
        <v>32.6</v>
      </c>
      <c r="E221">
        <v>32.85</v>
      </c>
      <c r="F221">
        <v>30.9</v>
      </c>
      <c r="G221">
        <v>31.2</v>
      </c>
      <c r="H221">
        <v>31.05</v>
      </c>
      <c r="I221">
        <v>31.2</v>
      </c>
      <c r="J221">
        <v>3782</v>
      </c>
      <c r="K221">
        <v>14392.59</v>
      </c>
      <c r="L221">
        <v>70068000</v>
      </c>
      <c r="M221">
        <v>16272000</v>
      </c>
      <c r="N221">
        <v>31.1</v>
      </c>
      <c r="O221" s="16">
        <f t="shared" si="9"/>
        <v>-5.3110773899848356E-2</v>
      </c>
      <c r="P221" s="20">
        <v>1.4876712328767123E-2</v>
      </c>
      <c r="Q221" s="18">
        <v>1.4876712328767123E-4</v>
      </c>
      <c r="R221" s="18">
        <f t="shared" si="10"/>
        <v>-5.3259541023136028E-2</v>
      </c>
      <c r="S221" s="20">
        <f>R221/_xlfn.STDEV.S($O$3:$O$242)</f>
        <v>-1.8498755338439288</v>
      </c>
      <c r="T221" s="1" t="b">
        <f t="shared" si="11"/>
        <v>1</v>
      </c>
    </row>
    <row r="222" spans="1:20" x14ac:dyDescent="0.3">
      <c r="A222" t="s">
        <v>14</v>
      </c>
      <c r="B222" s="1">
        <v>43706</v>
      </c>
      <c r="C222" s="1">
        <v>43734</v>
      </c>
      <c r="D222">
        <v>30.8</v>
      </c>
      <c r="E222">
        <v>31.9</v>
      </c>
      <c r="F222">
        <v>30.1</v>
      </c>
      <c r="G222">
        <v>31.4</v>
      </c>
      <c r="H222">
        <v>31.55</v>
      </c>
      <c r="I222">
        <v>31.4</v>
      </c>
      <c r="J222">
        <v>8742</v>
      </c>
      <c r="K222">
        <v>32576.82</v>
      </c>
      <c r="L222">
        <v>89868000</v>
      </c>
      <c r="M222">
        <v>19824000</v>
      </c>
      <c r="N222">
        <v>31.3</v>
      </c>
      <c r="O222" s="16">
        <f t="shared" si="9"/>
        <v>6.4102564102563875E-3</v>
      </c>
      <c r="P222" s="20">
        <v>1.4821917808219178E-2</v>
      </c>
      <c r="Q222" s="18">
        <v>1.4821917808219179E-4</v>
      </c>
      <c r="R222" s="18">
        <f t="shared" si="10"/>
        <v>6.2620372321741955E-3</v>
      </c>
      <c r="S222" s="20">
        <f>R222/_xlfn.STDEV.S($O$3:$O$242)</f>
        <v>0.21750073780746054</v>
      </c>
      <c r="T222" s="1" t="b">
        <f t="shared" si="11"/>
        <v>1</v>
      </c>
    </row>
    <row r="223" spans="1:20" x14ac:dyDescent="0.3">
      <c r="A223" t="s">
        <v>14</v>
      </c>
      <c r="B223" s="1">
        <v>43707</v>
      </c>
      <c r="C223" s="1">
        <v>43769</v>
      </c>
      <c r="D223">
        <v>31.75</v>
      </c>
      <c r="E223">
        <v>32.450000000000003</v>
      </c>
      <c r="F223">
        <v>30.75</v>
      </c>
      <c r="G223">
        <v>31.5</v>
      </c>
      <c r="H223">
        <v>31.55</v>
      </c>
      <c r="I223">
        <v>31.5</v>
      </c>
      <c r="J223">
        <v>62</v>
      </c>
      <c r="K223">
        <v>234.97</v>
      </c>
      <c r="L223">
        <v>2544000</v>
      </c>
      <c r="M223">
        <v>180000</v>
      </c>
      <c r="N223">
        <v>31.2</v>
      </c>
      <c r="O223" s="16">
        <f t="shared" si="9"/>
        <v>3.1847133757962236E-3</v>
      </c>
      <c r="P223" s="20">
        <v>1.484931506849315E-2</v>
      </c>
      <c r="Q223" s="18">
        <v>1.4849315068493149E-4</v>
      </c>
      <c r="R223" s="18">
        <f t="shared" si="10"/>
        <v>3.0362202251112921E-3</v>
      </c>
      <c r="S223" s="20">
        <f>R223/_xlfn.STDEV.S($O$3:$O$242)</f>
        <v>0.10545771521680242</v>
      </c>
      <c r="T223" s="1" t="b">
        <f t="shared" si="11"/>
        <v>1</v>
      </c>
    </row>
    <row r="224" spans="1:20" x14ac:dyDescent="0.3">
      <c r="A224" t="s">
        <v>14</v>
      </c>
      <c r="B224" s="1">
        <v>43711</v>
      </c>
      <c r="C224" s="1">
        <v>43769</v>
      </c>
      <c r="D224">
        <v>30.85</v>
      </c>
      <c r="E224">
        <v>31.5</v>
      </c>
      <c r="F224">
        <v>30.5</v>
      </c>
      <c r="G224">
        <v>30.7</v>
      </c>
      <c r="H224">
        <v>30.55</v>
      </c>
      <c r="I224">
        <v>30.7</v>
      </c>
      <c r="J224">
        <v>57</v>
      </c>
      <c r="K224">
        <v>211.45</v>
      </c>
      <c r="L224">
        <v>2688000</v>
      </c>
      <c r="M224">
        <v>144000</v>
      </c>
      <c r="N224">
        <v>30.45</v>
      </c>
      <c r="O224" s="16">
        <f t="shared" si="9"/>
        <v>-2.5396825396825421E-2</v>
      </c>
      <c r="P224" s="20">
        <v>1.484931506849315E-2</v>
      </c>
      <c r="Q224" s="18">
        <v>1.4849315068493149E-4</v>
      </c>
      <c r="R224" s="18">
        <f t="shared" si="10"/>
        <v>-2.5545318547510354E-2</v>
      </c>
      <c r="S224" s="20">
        <f>R224/_xlfn.STDEV.S($O$3:$O$242)</f>
        <v>-0.88727125464263767</v>
      </c>
      <c r="T224" s="1" t="b">
        <f t="shared" si="11"/>
        <v>1</v>
      </c>
    </row>
    <row r="225" spans="1:20" x14ac:dyDescent="0.3">
      <c r="A225" t="s">
        <v>14</v>
      </c>
      <c r="B225" s="1">
        <v>43712</v>
      </c>
      <c r="C225" s="1">
        <v>43769</v>
      </c>
      <c r="D225">
        <v>30.55</v>
      </c>
      <c r="E225">
        <v>32.549999999999997</v>
      </c>
      <c r="F225">
        <v>30.45</v>
      </c>
      <c r="G225">
        <v>32.450000000000003</v>
      </c>
      <c r="H225">
        <v>32.549999999999997</v>
      </c>
      <c r="I225">
        <v>32.450000000000003</v>
      </c>
      <c r="J225">
        <v>73</v>
      </c>
      <c r="K225">
        <v>276.38</v>
      </c>
      <c r="L225">
        <v>2760000</v>
      </c>
      <c r="M225">
        <v>72000</v>
      </c>
      <c r="N225">
        <v>32.25</v>
      </c>
      <c r="O225" s="16">
        <f t="shared" si="9"/>
        <v>5.7003257328990344E-2</v>
      </c>
      <c r="P225" s="20">
        <v>1.4821917808219178E-2</v>
      </c>
      <c r="Q225" s="18">
        <v>1.4821917808219179E-4</v>
      </c>
      <c r="R225" s="18">
        <f t="shared" si="10"/>
        <v>5.6855038150908151E-2</v>
      </c>
      <c r="S225" s="20">
        <f>R225/_xlfn.STDEV.S($O$3:$O$242)</f>
        <v>1.9747587386350189</v>
      </c>
      <c r="T225" s="1" t="b">
        <f t="shared" si="11"/>
        <v>1</v>
      </c>
    </row>
    <row r="226" spans="1:20" x14ac:dyDescent="0.3">
      <c r="A226" t="s">
        <v>14</v>
      </c>
      <c r="B226" s="1">
        <v>43713</v>
      </c>
      <c r="C226" s="1">
        <v>43769</v>
      </c>
      <c r="D226">
        <v>33</v>
      </c>
      <c r="E226">
        <v>33.4</v>
      </c>
      <c r="F226">
        <v>32.4</v>
      </c>
      <c r="G226">
        <v>32.75</v>
      </c>
      <c r="H226">
        <v>32.700000000000003</v>
      </c>
      <c r="I226">
        <v>32.75</v>
      </c>
      <c r="J226">
        <v>89</v>
      </c>
      <c r="K226">
        <v>351.27</v>
      </c>
      <c r="L226">
        <v>3012000</v>
      </c>
      <c r="M226">
        <v>252000</v>
      </c>
      <c r="N226">
        <v>32.450000000000003</v>
      </c>
      <c r="O226" s="16">
        <f t="shared" si="9"/>
        <v>9.2449922958396658E-3</v>
      </c>
      <c r="P226" s="20">
        <v>1.473972602739726E-2</v>
      </c>
      <c r="Q226" s="18">
        <v>1.4739726027397261E-4</v>
      </c>
      <c r="R226" s="18">
        <f t="shared" si="10"/>
        <v>9.0975950355656927E-3</v>
      </c>
      <c r="S226" s="20">
        <f>R226/_xlfn.STDEV.S($O$3:$O$242)</f>
        <v>0.31598880031283477</v>
      </c>
      <c r="T226" s="1" t="b">
        <f t="shared" si="11"/>
        <v>1</v>
      </c>
    </row>
    <row r="227" spans="1:20" x14ac:dyDescent="0.3">
      <c r="A227" t="s">
        <v>14</v>
      </c>
      <c r="B227" s="1">
        <v>43714</v>
      </c>
      <c r="C227" s="1">
        <v>43769</v>
      </c>
      <c r="D227">
        <v>32.6</v>
      </c>
      <c r="E227">
        <v>33.5</v>
      </c>
      <c r="F227">
        <v>32.35</v>
      </c>
      <c r="G227">
        <v>33.35</v>
      </c>
      <c r="H227">
        <v>33.200000000000003</v>
      </c>
      <c r="I227">
        <v>33.35</v>
      </c>
      <c r="J227">
        <v>35</v>
      </c>
      <c r="K227">
        <v>138.91</v>
      </c>
      <c r="L227">
        <v>3036000</v>
      </c>
      <c r="M227">
        <v>24000</v>
      </c>
      <c r="N227">
        <v>33</v>
      </c>
      <c r="O227" s="16">
        <f t="shared" si="9"/>
        <v>1.8320610687022943E-2</v>
      </c>
      <c r="P227" s="20">
        <v>1.4575342465753425E-2</v>
      </c>
      <c r="Q227" s="18">
        <v>1.4575342465753425E-4</v>
      </c>
      <c r="R227" s="18">
        <f t="shared" si="10"/>
        <v>1.817485726236541E-2</v>
      </c>
      <c r="S227" s="20">
        <f>R227/_xlfn.STDEV.S($O$3:$O$242)</f>
        <v>0.63127137663748001</v>
      </c>
      <c r="T227" s="1" t="b">
        <f t="shared" si="11"/>
        <v>1</v>
      </c>
    </row>
    <row r="228" spans="1:20" x14ac:dyDescent="0.3">
      <c r="A228" t="s">
        <v>14</v>
      </c>
      <c r="B228" s="1">
        <v>43717</v>
      </c>
      <c r="C228" s="1">
        <v>43769</v>
      </c>
      <c r="D228">
        <v>32.799999999999997</v>
      </c>
      <c r="E228">
        <v>33.75</v>
      </c>
      <c r="F228">
        <v>32.6</v>
      </c>
      <c r="G228">
        <v>33.200000000000003</v>
      </c>
      <c r="H228">
        <v>33.200000000000003</v>
      </c>
      <c r="I228">
        <v>33.200000000000003</v>
      </c>
      <c r="J228">
        <v>259</v>
      </c>
      <c r="K228">
        <v>1030.6199999999999</v>
      </c>
      <c r="L228">
        <v>4512000</v>
      </c>
      <c r="M228">
        <v>1476000</v>
      </c>
      <c r="N228">
        <v>32.9</v>
      </c>
      <c r="O228" s="16">
        <f t="shared" si="9"/>
        <v>-4.4977511244377382E-3</v>
      </c>
      <c r="P228" s="20">
        <v>1.4657534246575342E-2</v>
      </c>
      <c r="Q228" s="18">
        <v>1.4657534246575343E-4</v>
      </c>
      <c r="R228" s="18">
        <f t="shared" si="10"/>
        <v>-4.6443264669034914E-3</v>
      </c>
      <c r="S228" s="20">
        <f>R228/_xlfn.STDEV.S($O$3:$O$242)</f>
        <v>-0.16131242848255967</v>
      </c>
      <c r="T228" s="1" t="b">
        <f t="shared" si="11"/>
        <v>1</v>
      </c>
    </row>
    <row r="229" spans="1:20" x14ac:dyDescent="0.3">
      <c r="A229" t="s">
        <v>14</v>
      </c>
      <c r="B229" s="1">
        <v>43719</v>
      </c>
      <c r="C229" s="1">
        <v>43769</v>
      </c>
      <c r="D229">
        <v>33.4</v>
      </c>
      <c r="E229">
        <v>34.65</v>
      </c>
      <c r="F229">
        <v>33.4</v>
      </c>
      <c r="G229">
        <v>34.4</v>
      </c>
      <c r="H229">
        <v>34.1</v>
      </c>
      <c r="I229">
        <v>34.4</v>
      </c>
      <c r="J229">
        <v>125</v>
      </c>
      <c r="K229">
        <v>513.64</v>
      </c>
      <c r="L229">
        <v>5196000</v>
      </c>
      <c r="M229">
        <v>684000</v>
      </c>
      <c r="N229">
        <v>34.1</v>
      </c>
      <c r="O229" s="16">
        <f t="shared" si="9"/>
        <v>3.6144578313252879E-2</v>
      </c>
      <c r="P229" s="20">
        <v>1.473972602739726E-2</v>
      </c>
      <c r="Q229" s="18">
        <v>1.4739726027397261E-4</v>
      </c>
      <c r="R229" s="18">
        <f t="shared" si="10"/>
        <v>3.5997181052978909E-2</v>
      </c>
      <c r="S229" s="20">
        <f>R229/_xlfn.STDEV.S($O$3:$O$242)</f>
        <v>1.250298129462456</v>
      </c>
      <c r="T229" s="1" t="b">
        <f t="shared" si="11"/>
        <v>1</v>
      </c>
    </row>
    <row r="230" spans="1:20" x14ac:dyDescent="0.3">
      <c r="A230" t="s">
        <v>14</v>
      </c>
      <c r="B230" s="1">
        <v>43720</v>
      </c>
      <c r="C230" s="1">
        <v>43769</v>
      </c>
      <c r="D230">
        <v>34.85</v>
      </c>
      <c r="E230">
        <v>35.299999999999997</v>
      </c>
      <c r="F230">
        <v>33.75</v>
      </c>
      <c r="G230">
        <v>33.950000000000003</v>
      </c>
      <c r="H230">
        <v>34.049999999999997</v>
      </c>
      <c r="I230">
        <v>33.950000000000003</v>
      </c>
      <c r="J230">
        <v>215</v>
      </c>
      <c r="K230">
        <v>886.81</v>
      </c>
      <c r="L230">
        <v>5772000</v>
      </c>
      <c r="M230">
        <v>576000</v>
      </c>
      <c r="N230">
        <v>33.75</v>
      </c>
      <c r="O230" s="16">
        <f t="shared" si="9"/>
        <v>-1.3081395348837085E-2</v>
      </c>
      <c r="P230" s="20">
        <v>1.452054794520548E-2</v>
      </c>
      <c r="Q230" s="18">
        <v>1.452054794520548E-4</v>
      </c>
      <c r="R230" s="18">
        <f t="shared" si="10"/>
        <v>-1.322660082828914E-2</v>
      </c>
      <c r="S230" s="20">
        <f>R230/_xlfn.STDEV.S($O$3:$O$242)</f>
        <v>-0.45940248072252771</v>
      </c>
      <c r="T230" s="1" t="b">
        <f t="shared" si="11"/>
        <v>1</v>
      </c>
    </row>
    <row r="231" spans="1:20" x14ac:dyDescent="0.3">
      <c r="A231" t="s">
        <v>14</v>
      </c>
      <c r="B231" s="1">
        <v>43721</v>
      </c>
      <c r="C231" s="1">
        <v>43769</v>
      </c>
      <c r="D231">
        <v>33.950000000000003</v>
      </c>
      <c r="E231">
        <v>34.25</v>
      </c>
      <c r="F231">
        <v>32.549999999999997</v>
      </c>
      <c r="G231">
        <v>34.15</v>
      </c>
      <c r="H231">
        <v>34.049999999999997</v>
      </c>
      <c r="I231">
        <v>34.15</v>
      </c>
      <c r="J231">
        <v>199</v>
      </c>
      <c r="K231">
        <v>797.63</v>
      </c>
      <c r="L231">
        <v>6156000</v>
      </c>
      <c r="M231">
        <v>384000</v>
      </c>
      <c r="N231">
        <v>33.799999999999997</v>
      </c>
      <c r="O231" s="16">
        <f t="shared" si="9"/>
        <v>5.8910162002944249E-3</v>
      </c>
      <c r="P231" s="20">
        <v>1.4602739726027398E-2</v>
      </c>
      <c r="Q231" s="18">
        <v>1.4602739726027398E-4</v>
      </c>
      <c r="R231" s="18">
        <f t="shared" si="10"/>
        <v>5.7449888030341508E-3</v>
      </c>
      <c r="S231" s="20">
        <f>R231/_xlfn.STDEV.S($O$3:$O$242)</f>
        <v>0.19954197923567504</v>
      </c>
      <c r="T231" s="1" t="b">
        <f t="shared" si="11"/>
        <v>1</v>
      </c>
    </row>
    <row r="232" spans="1:20" x14ac:dyDescent="0.3">
      <c r="A232" t="s">
        <v>14</v>
      </c>
      <c r="B232" s="1">
        <v>43724</v>
      </c>
      <c r="C232" s="1">
        <v>43769</v>
      </c>
      <c r="D232">
        <v>33.950000000000003</v>
      </c>
      <c r="E232">
        <v>34.049999999999997</v>
      </c>
      <c r="F232">
        <v>33.299999999999997</v>
      </c>
      <c r="G232">
        <v>33.549999999999997</v>
      </c>
      <c r="H232">
        <v>33.549999999999997</v>
      </c>
      <c r="I232">
        <v>33.549999999999997</v>
      </c>
      <c r="J232">
        <v>211</v>
      </c>
      <c r="K232">
        <v>850.9</v>
      </c>
      <c r="L232">
        <v>7212000</v>
      </c>
      <c r="M232">
        <v>1056000</v>
      </c>
      <c r="N232">
        <v>33.35</v>
      </c>
      <c r="O232" s="16">
        <f t="shared" si="9"/>
        <v>-1.7569546120058607E-2</v>
      </c>
      <c r="P232" s="20">
        <v>1.4602739726027398E-2</v>
      </c>
      <c r="Q232" s="18">
        <v>1.4602739726027398E-4</v>
      </c>
      <c r="R232" s="18">
        <f t="shared" si="10"/>
        <v>-1.7715573517318881E-2</v>
      </c>
      <c r="S232" s="20">
        <f>R232/_xlfn.STDEV.S($O$3:$O$242)</f>
        <v>-0.61531897174002292</v>
      </c>
      <c r="T232" s="1" t="b">
        <f t="shared" si="11"/>
        <v>1</v>
      </c>
    </row>
    <row r="233" spans="1:20" x14ac:dyDescent="0.3">
      <c r="A233" t="s">
        <v>14</v>
      </c>
      <c r="B233" s="1">
        <v>43725</v>
      </c>
      <c r="C233" s="1">
        <v>43769</v>
      </c>
      <c r="D233">
        <v>34.75</v>
      </c>
      <c r="E233">
        <v>36.5</v>
      </c>
      <c r="F233">
        <v>33.299999999999997</v>
      </c>
      <c r="G233">
        <v>33.5</v>
      </c>
      <c r="H233">
        <v>33.450000000000003</v>
      </c>
      <c r="I233">
        <v>33.5</v>
      </c>
      <c r="J233">
        <v>1117</v>
      </c>
      <c r="K233">
        <v>4695.4399999999996</v>
      </c>
      <c r="L233">
        <v>12096000</v>
      </c>
      <c r="M233">
        <v>4884000</v>
      </c>
      <c r="N233">
        <v>33.4</v>
      </c>
      <c r="O233" s="16">
        <f t="shared" si="9"/>
        <v>-1.4903129657227172E-3</v>
      </c>
      <c r="P233" s="20">
        <v>1.4602739726027398E-2</v>
      </c>
      <c r="Q233" s="18">
        <v>1.4602739726027398E-4</v>
      </c>
      <c r="R233" s="18">
        <f t="shared" si="10"/>
        <v>-1.6363403629829911E-3</v>
      </c>
      <c r="S233" s="20">
        <f>R233/_xlfn.STDEV.S($O$3:$O$242)</f>
        <v>-5.6835375303151491E-2</v>
      </c>
      <c r="T233" s="1" t="b">
        <f t="shared" si="11"/>
        <v>1</v>
      </c>
    </row>
    <row r="234" spans="1:20" x14ac:dyDescent="0.3">
      <c r="A234" t="s">
        <v>14</v>
      </c>
      <c r="B234" s="1">
        <v>43726</v>
      </c>
      <c r="C234" s="1">
        <v>43769</v>
      </c>
      <c r="D234">
        <v>34</v>
      </c>
      <c r="E234">
        <v>34.25</v>
      </c>
      <c r="F234">
        <v>33</v>
      </c>
      <c r="G234">
        <v>33.6</v>
      </c>
      <c r="H234">
        <v>33.6</v>
      </c>
      <c r="I234">
        <v>33.6</v>
      </c>
      <c r="J234">
        <v>490</v>
      </c>
      <c r="K234">
        <v>1981.19</v>
      </c>
      <c r="L234">
        <v>14652000</v>
      </c>
      <c r="M234">
        <v>2556000</v>
      </c>
      <c r="N234">
        <v>33.4</v>
      </c>
      <c r="O234" s="16">
        <f t="shared" si="9"/>
        <v>2.9850746268657142E-3</v>
      </c>
      <c r="P234" s="20">
        <v>1.4547945205479451E-2</v>
      </c>
      <c r="Q234" s="18">
        <v>1.4547945205479451E-4</v>
      </c>
      <c r="R234" s="18">
        <f t="shared" si="10"/>
        <v>2.8395951748109195E-3</v>
      </c>
      <c r="S234" s="20">
        <f>R234/_xlfn.STDEV.S($O$3:$O$242)</f>
        <v>9.8628293428629568E-2</v>
      </c>
      <c r="T234" s="1" t="b">
        <f t="shared" si="11"/>
        <v>1</v>
      </c>
    </row>
    <row r="235" spans="1:20" x14ac:dyDescent="0.3">
      <c r="A235" t="s">
        <v>14</v>
      </c>
      <c r="B235" s="1">
        <v>43727</v>
      </c>
      <c r="C235" s="1">
        <v>43769</v>
      </c>
      <c r="D235">
        <v>33.5</v>
      </c>
      <c r="E235">
        <v>33.5</v>
      </c>
      <c r="F235">
        <v>31.65</v>
      </c>
      <c r="G235">
        <v>32.1</v>
      </c>
      <c r="H235">
        <v>32.15</v>
      </c>
      <c r="I235">
        <v>32.1</v>
      </c>
      <c r="J235">
        <v>1589</v>
      </c>
      <c r="K235">
        <v>6185.89</v>
      </c>
      <c r="L235">
        <v>20316000</v>
      </c>
      <c r="M235">
        <v>5664000</v>
      </c>
      <c r="N235">
        <v>31.85</v>
      </c>
      <c r="O235" s="16">
        <f t="shared" si="9"/>
        <v>-4.4642857142857144E-2</v>
      </c>
      <c r="P235" s="20">
        <v>1.4547945205479451E-2</v>
      </c>
      <c r="Q235" s="18">
        <v>1.4547945205479451E-4</v>
      </c>
      <c r="R235" s="18">
        <f t="shared" si="10"/>
        <v>-4.4788336594911937E-2</v>
      </c>
      <c r="S235" s="20">
        <f>R235/_xlfn.STDEV.S($O$3:$O$242)</f>
        <v>-1.5556432983998658</v>
      </c>
      <c r="T235" s="1" t="b">
        <f t="shared" si="11"/>
        <v>1</v>
      </c>
    </row>
    <row r="236" spans="1:20" x14ac:dyDescent="0.3">
      <c r="A236" t="s">
        <v>14</v>
      </c>
      <c r="B236" s="1">
        <v>43728</v>
      </c>
      <c r="C236" s="1">
        <v>43769</v>
      </c>
      <c r="D236">
        <v>32.299999999999997</v>
      </c>
      <c r="E236">
        <v>35</v>
      </c>
      <c r="F236">
        <v>31.65</v>
      </c>
      <c r="G236">
        <v>34.75</v>
      </c>
      <c r="H236">
        <v>34.85</v>
      </c>
      <c r="I236">
        <v>34.75</v>
      </c>
      <c r="J236">
        <v>1945</v>
      </c>
      <c r="K236">
        <v>7908.73</v>
      </c>
      <c r="L236">
        <v>22368000</v>
      </c>
      <c r="M236">
        <v>2052000</v>
      </c>
      <c r="N236">
        <v>34.4</v>
      </c>
      <c r="O236" s="16">
        <f t="shared" si="9"/>
        <v>8.255451713395634E-2</v>
      </c>
      <c r="P236" s="20">
        <v>1.4575342465753425E-2</v>
      </c>
      <c r="Q236" s="18">
        <v>1.4575342465753425E-4</v>
      </c>
      <c r="R236" s="18">
        <f t="shared" si="10"/>
        <v>8.240876370929881E-2</v>
      </c>
      <c r="S236" s="20">
        <f>R236/_xlfn.STDEV.S($O$3:$O$242)</f>
        <v>2.8623219958642632</v>
      </c>
      <c r="T236" s="1" t="b">
        <f t="shared" si="11"/>
        <v>1</v>
      </c>
    </row>
    <row r="237" spans="1:20" x14ac:dyDescent="0.3">
      <c r="A237" t="s">
        <v>14</v>
      </c>
      <c r="B237" s="1">
        <v>43731</v>
      </c>
      <c r="C237" s="1">
        <v>43769</v>
      </c>
      <c r="D237">
        <v>36.549999999999997</v>
      </c>
      <c r="E237">
        <v>36.549999999999997</v>
      </c>
      <c r="F237">
        <v>34.35</v>
      </c>
      <c r="G237">
        <v>35.1</v>
      </c>
      <c r="H237">
        <v>35.15</v>
      </c>
      <c r="I237">
        <v>35.1</v>
      </c>
      <c r="J237">
        <v>3264</v>
      </c>
      <c r="K237">
        <v>13750.07</v>
      </c>
      <c r="L237">
        <v>29916000</v>
      </c>
      <c r="M237">
        <v>7548000</v>
      </c>
      <c r="N237">
        <v>34.9</v>
      </c>
      <c r="O237" s="16">
        <f t="shared" si="9"/>
        <v>1.0071942446043206E-2</v>
      </c>
      <c r="P237" s="20">
        <v>1.4630136986301369E-2</v>
      </c>
      <c r="Q237" s="18">
        <v>1.4630136986301369E-4</v>
      </c>
      <c r="R237" s="18">
        <f t="shared" si="10"/>
        <v>9.925641076180193E-3</v>
      </c>
      <c r="S237" s="20">
        <f>R237/_xlfn.STDEV.S($O$3:$O$242)</f>
        <v>0.34474950838509721</v>
      </c>
      <c r="T237" s="1" t="b">
        <f t="shared" si="11"/>
        <v>1</v>
      </c>
    </row>
    <row r="238" spans="1:20" x14ac:dyDescent="0.3">
      <c r="A238" t="s">
        <v>14</v>
      </c>
      <c r="B238" s="1">
        <v>43732</v>
      </c>
      <c r="C238" s="1">
        <v>43769</v>
      </c>
      <c r="D238">
        <v>34.85</v>
      </c>
      <c r="E238">
        <v>35.15</v>
      </c>
      <c r="F238">
        <v>34.25</v>
      </c>
      <c r="G238">
        <v>34.549999999999997</v>
      </c>
      <c r="H238">
        <v>34.4</v>
      </c>
      <c r="I238">
        <v>34.549999999999997</v>
      </c>
      <c r="J238">
        <v>3239</v>
      </c>
      <c r="K238">
        <v>13438.04</v>
      </c>
      <c r="L238">
        <v>44052000</v>
      </c>
      <c r="M238">
        <v>14136000</v>
      </c>
      <c r="N238">
        <v>34.35</v>
      </c>
      <c r="O238" s="16">
        <f t="shared" si="9"/>
        <v>-1.5669515669515792E-2</v>
      </c>
      <c r="P238" s="20">
        <v>1.4821917808219178E-2</v>
      </c>
      <c r="Q238" s="18">
        <v>1.4821917808219179E-4</v>
      </c>
      <c r="R238" s="18">
        <f t="shared" si="10"/>
        <v>-1.5817734847597985E-2</v>
      </c>
      <c r="S238" s="20">
        <f>R238/_xlfn.STDEV.S($O$3:$O$242)</f>
        <v>-0.54940091734344998</v>
      </c>
      <c r="T238" s="1" t="b">
        <f t="shared" si="11"/>
        <v>1</v>
      </c>
    </row>
    <row r="239" spans="1:20" x14ac:dyDescent="0.3">
      <c r="A239" t="s">
        <v>14</v>
      </c>
      <c r="B239" s="1">
        <v>43733</v>
      </c>
      <c r="C239" s="1">
        <v>43769</v>
      </c>
      <c r="D239">
        <v>34.15</v>
      </c>
      <c r="E239">
        <v>34.15</v>
      </c>
      <c r="F239">
        <v>32.700000000000003</v>
      </c>
      <c r="G239">
        <v>33.049999999999997</v>
      </c>
      <c r="H239">
        <v>32.9</v>
      </c>
      <c r="I239">
        <v>33.049999999999997</v>
      </c>
      <c r="J239">
        <v>3695</v>
      </c>
      <c r="K239">
        <v>14757.44</v>
      </c>
      <c r="L239">
        <v>60396000</v>
      </c>
      <c r="M239">
        <v>16344000</v>
      </c>
      <c r="N239">
        <v>32.85</v>
      </c>
      <c r="O239" s="16">
        <f t="shared" si="9"/>
        <v>-4.3415340086830685E-2</v>
      </c>
      <c r="P239" s="20">
        <v>1.484931506849315E-2</v>
      </c>
      <c r="Q239" s="18">
        <v>1.4849315068493149E-4</v>
      </c>
      <c r="R239" s="18">
        <f t="shared" si="10"/>
        <v>-4.3563833237515615E-2</v>
      </c>
      <c r="S239" s="20">
        <f>R239/_xlfn.STDEV.S($O$3:$O$242)</f>
        <v>-1.5131123497953105</v>
      </c>
      <c r="T239" s="1" t="b">
        <f t="shared" si="11"/>
        <v>1</v>
      </c>
    </row>
    <row r="240" spans="1:20" x14ac:dyDescent="0.3">
      <c r="A240" t="s">
        <v>14</v>
      </c>
      <c r="B240" s="1">
        <v>43734</v>
      </c>
      <c r="C240" s="1">
        <v>43769</v>
      </c>
      <c r="D240">
        <v>33.4</v>
      </c>
      <c r="E240">
        <v>34.799999999999997</v>
      </c>
      <c r="F240">
        <v>33.049999999999997</v>
      </c>
      <c r="G240">
        <v>34.6</v>
      </c>
      <c r="H240">
        <v>34.65</v>
      </c>
      <c r="I240">
        <v>34.6</v>
      </c>
      <c r="J240">
        <v>8087</v>
      </c>
      <c r="K240">
        <v>33118.83</v>
      </c>
      <c r="L240">
        <v>76332000</v>
      </c>
      <c r="M240">
        <v>15936000</v>
      </c>
      <c r="N240">
        <v>34.25</v>
      </c>
      <c r="O240" s="16">
        <f t="shared" si="9"/>
        <v>4.6898638426626456E-2</v>
      </c>
      <c r="P240" s="20">
        <v>1.4821917808219178E-2</v>
      </c>
      <c r="Q240" s="18">
        <v>1.4821917808219179E-4</v>
      </c>
      <c r="R240" s="18">
        <f t="shared" si="10"/>
        <v>4.6750419248544263E-2</v>
      </c>
      <c r="S240" s="20">
        <f>R240/_xlfn.STDEV.S($O$3:$O$242)</f>
        <v>1.6237927534384908</v>
      </c>
      <c r="T240" s="1" t="b">
        <f t="shared" si="11"/>
        <v>1</v>
      </c>
    </row>
    <row r="241" spans="1:20" x14ac:dyDescent="0.3">
      <c r="A241" t="s">
        <v>14</v>
      </c>
      <c r="B241" s="1">
        <v>43735</v>
      </c>
      <c r="C241" s="1">
        <v>43797</v>
      </c>
      <c r="D241">
        <v>34.35</v>
      </c>
      <c r="E241">
        <v>34.549999999999997</v>
      </c>
      <c r="F241">
        <v>33</v>
      </c>
      <c r="G241">
        <v>33.4</v>
      </c>
      <c r="H241">
        <v>33.35</v>
      </c>
      <c r="I241">
        <v>33.4</v>
      </c>
      <c r="J241">
        <v>72</v>
      </c>
      <c r="K241">
        <v>290.5</v>
      </c>
      <c r="L241">
        <v>1560000</v>
      </c>
      <c r="M241">
        <v>192000</v>
      </c>
      <c r="N241">
        <v>33.049999999999997</v>
      </c>
      <c r="O241" s="16">
        <f t="shared" si="9"/>
        <v>-3.4682080924855571E-2</v>
      </c>
      <c r="P241" s="20">
        <v>1.4821917808219178E-2</v>
      </c>
      <c r="Q241" s="18">
        <v>1.4821917808219179E-4</v>
      </c>
      <c r="R241" s="18">
        <f t="shared" si="10"/>
        <v>-3.4830300102937764E-2</v>
      </c>
      <c r="S241" s="20">
        <f>R241/_xlfn.STDEV.S($O$3:$O$242)</f>
        <v>-1.209768592802499</v>
      </c>
      <c r="T241" s="1" t="b">
        <f t="shared" si="11"/>
        <v>1</v>
      </c>
    </row>
    <row r="242" spans="1:20" x14ac:dyDescent="0.3">
      <c r="A242" t="s">
        <v>14</v>
      </c>
      <c r="B242" s="1">
        <v>43738</v>
      </c>
      <c r="C242" s="1">
        <v>43797</v>
      </c>
      <c r="D242">
        <v>32.85</v>
      </c>
      <c r="E242">
        <v>33.85</v>
      </c>
      <c r="F242">
        <v>31.95</v>
      </c>
      <c r="G242">
        <v>33.65</v>
      </c>
      <c r="H242">
        <v>33.549999999999997</v>
      </c>
      <c r="I242">
        <v>33.65</v>
      </c>
      <c r="J242">
        <v>74</v>
      </c>
      <c r="K242">
        <v>288.14</v>
      </c>
      <c r="L242">
        <v>1896000</v>
      </c>
      <c r="M242">
        <v>336000</v>
      </c>
      <c r="N242">
        <v>33.450000000000003</v>
      </c>
      <c r="O242" s="16">
        <f t="shared" si="9"/>
        <v>7.4850299401197605E-3</v>
      </c>
      <c r="P242" s="20">
        <v>1.4630136986301369E-2</v>
      </c>
      <c r="Q242" s="18">
        <v>1.4630136986301369E-4</v>
      </c>
      <c r="R242" s="18">
        <f t="shared" si="10"/>
        <v>7.3387285702567464E-3</v>
      </c>
      <c r="S242" s="20">
        <f>R242/_xlfn.STDEV.S($O$3:$O$242)</f>
        <v>0.25489769853146255</v>
      </c>
      <c r="T242" s="1" t="b">
        <f t="shared" si="11"/>
        <v>1</v>
      </c>
    </row>
    <row r="243" spans="1:20" x14ac:dyDescent="0.3">
      <c r="T243" s="1"/>
    </row>
    <row r="244" spans="1:20" x14ac:dyDescent="0.3">
      <c r="T244" s="1"/>
    </row>
    <row r="245" spans="1:20" x14ac:dyDescent="0.3">
      <c r="I245" s="6">
        <f>AVERAGE(I3:I242)</f>
        <v>50.652916666666648</v>
      </c>
      <c r="J245" s="13">
        <f>AVERAGE(J3:J242)</f>
        <v>1017.1</v>
      </c>
      <c r="K245" s="13"/>
      <c r="L245" s="13">
        <f>AVERAGE(L3:L242)</f>
        <v>15473300</v>
      </c>
      <c r="T245" s="1"/>
    </row>
    <row r="246" spans="1:20" x14ac:dyDescent="0.3">
      <c r="M246" t="s">
        <v>19</v>
      </c>
      <c r="O246" s="16">
        <f>AVERAGE(O3:O242)</f>
        <v>-2.620746258720769E-3</v>
      </c>
      <c r="P246" s="17"/>
      <c r="Q246" s="8"/>
      <c r="R246" s="16">
        <f>AVERAGE(R3:R242)</f>
        <v>-2.7922793637435994E-3</v>
      </c>
      <c r="S246" s="17"/>
      <c r="T246" s="12">
        <f>COUNTIF(T3:T242,T3)</f>
        <v>211</v>
      </c>
    </row>
    <row r="247" spans="1:20" x14ac:dyDescent="0.3">
      <c r="M247" t="s">
        <v>20</v>
      </c>
      <c r="O247" s="16">
        <f>MAX(O3:O242)</f>
        <v>8.7358684480986645E-2</v>
      </c>
      <c r="P247" s="17"/>
      <c r="Q247" s="8"/>
      <c r="R247" s="16">
        <f>MAX(R3:R242)</f>
        <v>8.7182794070027742E-2</v>
      </c>
      <c r="S247" s="17"/>
      <c r="T247" s="1"/>
    </row>
    <row r="248" spans="1:20" x14ac:dyDescent="0.3">
      <c r="M248" t="s">
        <v>21</v>
      </c>
      <c r="O248" s="16">
        <f>MIN(O3:O242)</f>
        <v>-8.2848837209302265E-2</v>
      </c>
      <c r="P248" s="17"/>
      <c r="Q248" s="8"/>
      <c r="R248" s="16">
        <f>MIN(R3:R242)</f>
        <v>-8.2998152277795417E-2</v>
      </c>
      <c r="S248" s="17"/>
      <c r="T248" s="1"/>
    </row>
    <row r="249" spans="1:20" x14ac:dyDescent="0.3">
      <c r="M249" t="s">
        <v>22</v>
      </c>
      <c r="O249" s="16">
        <f>_xlfn.STDEV.S(O3:O242)</f>
        <v>2.8790878115170237E-2</v>
      </c>
      <c r="P249" s="17"/>
      <c r="Q249" s="8"/>
      <c r="R249" s="16">
        <f t="shared" ref="R249" si="12">_xlfn.STDEV.S(R3:R242)</f>
        <v>2.8790717704881025E-2</v>
      </c>
      <c r="S249" s="17"/>
      <c r="T249" s="1"/>
    </row>
  </sheetData>
  <pageMargins left="0.7" right="0.7" top="0.75" bottom="0.75" header="0.3" footer="0.3"/>
  <ignoredErrors>
    <ignoredError sqref="I245:J245 L245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F2DF-786F-4212-B502-6857F9F846DC}">
  <dimension ref="A1:Z58"/>
  <sheetViews>
    <sheetView topLeftCell="A29" workbookViewId="0">
      <selection activeCell="U52" sqref="U52"/>
    </sheetView>
  </sheetViews>
  <sheetFormatPr defaultRowHeight="14.4" x14ac:dyDescent="0.3"/>
  <cols>
    <col min="15" max="15" width="9.6640625" customWidth="1"/>
    <col min="18" max="18" width="10" customWidth="1"/>
    <col min="19" max="19" width="8.88671875" style="20"/>
  </cols>
  <sheetData>
    <row r="1" spans="1:26" x14ac:dyDescent="0.3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7" t="s">
        <v>33</v>
      </c>
      <c r="P1" s="2" t="s">
        <v>27</v>
      </c>
      <c r="Q1" s="7" t="s">
        <v>28</v>
      </c>
      <c r="R1" s="2" t="s">
        <v>29</v>
      </c>
      <c r="S1" s="19" t="s">
        <v>32</v>
      </c>
      <c r="T1" s="2"/>
      <c r="U1" s="2"/>
      <c r="V1" s="2"/>
      <c r="W1" s="2"/>
      <c r="X1" s="2"/>
      <c r="Y1" s="2"/>
      <c r="Z1" s="2"/>
    </row>
    <row r="2" spans="1:26" x14ac:dyDescent="0.3">
      <c r="A2" t="s">
        <v>14</v>
      </c>
      <c r="B2" s="1">
        <v>43381</v>
      </c>
      <c r="C2" s="1">
        <v>43398</v>
      </c>
      <c r="D2">
        <v>65.5</v>
      </c>
      <c r="E2">
        <v>67.2</v>
      </c>
      <c r="F2">
        <v>63.2</v>
      </c>
      <c r="G2">
        <v>65.099999999999994</v>
      </c>
      <c r="H2">
        <v>65.400000000000006</v>
      </c>
      <c r="I2">
        <v>65.099999999999994</v>
      </c>
      <c r="J2">
        <v>189</v>
      </c>
      <c r="K2">
        <v>1479.04</v>
      </c>
      <c r="L2">
        <v>2100000</v>
      </c>
      <c r="M2">
        <v>48000</v>
      </c>
      <c r="N2">
        <v>64.5</v>
      </c>
      <c r="O2" s="8"/>
      <c r="P2" s="11">
        <f>(0.1325)</f>
        <v>0.13250000000000001</v>
      </c>
      <c r="Q2" s="16">
        <f>P2/100</f>
        <v>1.325E-3</v>
      </c>
      <c r="T2" s="1"/>
    </row>
    <row r="3" spans="1:26" x14ac:dyDescent="0.3">
      <c r="A3" t="s">
        <v>14</v>
      </c>
      <c r="B3" s="1">
        <v>43388</v>
      </c>
      <c r="C3" s="1">
        <v>43398</v>
      </c>
      <c r="D3">
        <v>66.900000000000006</v>
      </c>
      <c r="E3">
        <v>68.05</v>
      </c>
      <c r="F3">
        <v>66</v>
      </c>
      <c r="G3">
        <v>67.75</v>
      </c>
      <c r="H3">
        <v>68</v>
      </c>
      <c r="I3">
        <v>67.75</v>
      </c>
      <c r="J3">
        <v>157</v>
      </c>
      <c r="K3">
        <v>1266.1300000000001</v>
      </c>
      <c r="L3">
        <v>3708000</v>
      </c>
      <c r="M3">
        <v>408000</v>
      </c>
      <c r="N3">
        <v>67.05</v>
      </c>
      <c r="O3" s="16">
        <f>(I3-I2)/I2</f>
        <v>4.0706605222734345E-2</v>
      </c>
      <c r="P3" s="11">
        <v>0.13365384615384615</v>
      </c>
      <c r="Q3" s="16">
        <f t="shared" ref="Q3:Q53" si="0">P3/100</f>
        <v>1.3365384615384615E-3</v>
      </c>
      <c r="R3" s="18">
        <f>(O3-Q3)</f>
        <v>3.9370066761195886E-2</v>
      </c>
      <c r="S3" s="20">
        <f t="shared" ref="S3:S34" si="1">R3/(_xlfn.STDEV.S($O$3:$O$25))</f>
        <v>0.68434147677354074</v>
      </c>
      <c r="T3" s="1"/>
    </row>
    <row r="4" spans="1:26" x14ac:dyDescent="0.3">
      <c r="A4" t="s">
        <v>14</v>
      </c>
      <c r="B4" s="1">
        <v>43395</v>
      </c>
      <c r="C4" s="1">
        <v>43398</v>
      </c>
      <c r="D4">
        <v>66.650000000000006</v>
      </c>
      <c r="E4">
        <v>66.650000000000006</v>
      </c>
      <c r="F4">
        <v>64.3</v>
      </c>
      <c r="G4">
        <v>64.75</v>
      </c>
      <c r="H4">
        <v>64.95</v>
      </c>
      <c r="I4">
        <v>64.75</v>
      </c>
      <c r="J4">
        <v>1376</v>
      </c>
      <c r="K4">
        <v>10752.08</v>
      </c>
      <c r="L4">
        <v>17064000</v>
      </c>
      <c r="M4">
        <v>10596000</v>
      </c>
      <c r="N4">
        <v>64.349999999999994</v>
      </c>
      <c r="O4" s="16">
        <f t="shared" ref="O4:O53" si="2">(I4-I3)/I3</f>
        <v>-4.4280442804428041E-2</v>
      </c>
      <c r="P4" s="11">
        <v>0.13365384615384615</v>
      </c>
      <c r="Q4" s="16">
        <f t="shared" si="0"/>
        <v>1.3365384615384615E-3</v>
      </c>
      <c r="R4" s="18">
        <f t="shared" ref="R4:R53" si="3">(O4-Q4)</f>
        <v>-4.56169812659665E-2</v>
      </c>
      <c r="S4" s="20">
        <f t="shared" si="1"/>
        <v>-0.79292708632821751</v>
      </c>
      <c r="T4" s="1"/>
    </row>
    <row r="5" spans="1:26" x14ac:dyDescent="0.3">
      <c r="A5" t="s">
        <v>14</v>
      </c>
      <c r="B5" s="1">
        <v>43402</v>
      </c>
      <c r="C5" s="1">
        <v>43433</v>
      </c>
      <c r="D5">
        <v>64</v>
      </c>
      <c r="E5">
        <v>66.2</v>
      </c>
      <c r="F5">
        <v>63.9</v>
      </c>
      <c r="G5">
        <v>65.8</v>
      </c>
      <c r="H5">
        <v>65.75</v>
      </c>
      <c r="I5">
        <v>65.8</v>
      </c>
      <c r="J5">
        <v>18</v>
      </c>
      <c r="K5">
        <v>140.75</v>
      </c>
      <c r="L5">
        <v>804000</v>
      </c>
      <c r="M5">
        <v>0</v>
      </c>
      <c r="N5">
        <v>64.95</v>
      </c>
      <c r="O5" s="16">
        <f t="shared" si="2"/>
        <v>1.6216216216216172E-2</v>
      </c>
      <c r="P5" s="11">
        <v>0.13384615384615384</v>
      </c>
      <c r="Q5" s="16">
        <f t="shared" si="0"/>
        <v>1.3384615384615384E-3</v>
      </c>
      <c r="R5" s="18">
        <f t="shared" si="3"/>
        <v>1.4877754677754634E-2</v>
      </c>
      <c r="S5" s="20">
        <f t="shared" si="1"/>
        <v>0.25860927971004011</v>
      </c>
      <c r="T5" s="1"/>
    </row>
    <row r="6" spans="1:26" x14ac:dyDescent="0.3">
      <c r="A6" t="s">
        <v>14</v>
      </c>
      <c r="B6" s="1">
        <v>43409</v>
      </c>
      <c r="C6" s="1">
        <v>43433</v>
      </c>
      <c r="D6">
        <v>69.05</v>
      </c>
      <c r="E6">
        <v>69.7</v>
      </c>
      <c r="F6">
        <v>66.099999999999994</v>
      </c>
      <c r="G6">
        <v>67.099999999999994</v>
      </c>
      <c r="H6">
        <v>67.150000000000006</v>
      </c>
      <c r="I6">
        <v>67.099999999999994</v>
      </c>
      <c r="J6">
        <v>94</v>
      </c>
      <c r="K6">
        <v>768.57</v>
      </c>
      <c r="L6">
        <v>1260000</v>
      </c>
      <c r="M6">
        <v>108000</v>
      </c>
      <c r="N6">
        <v>66.5</v>
      </c>
      <c r="O6" s="16">
        <f t="shared" si="2"/>
        <v>1.9756838905775034E-2</v>
      </c>
      <c r="P6" s="11">
        <v>0.13365384615384615</v>
      </c>
      <c r="Q6" s="16">
        <f t="shared" si="0"/>
        <v>1.3365384615384615E-3</v>
      </c>
      <c r="R6" s="18">
        <f t="shared" si="3"/>
        <v>1.8420300444236572E-2</v>
      </c>
      <c r="S6" s="20">
        <f t="shared" si="1"/>
        <v>0.32018679788081361</v>
      </c>
      <c r="T6" s="1"/>
    </row>
    <row r="7" spans="1:26" x14ac:dyDescent="0.3">
      <c r="A7" t="s">
        <v>14</v>
      </c>
      <c r="B7" s="1">
        <v>43416</v>
      </c>
      <c r="C7" s="1">
        <v>43433</v>
      </c>
      <c r="D7">
        <v>66.7</v>
      </c>
      <c r="E7">
        <v>67.400000000000006</v>
      </c>
      <c r="F7">
        <v>65.900000000000006</v>
      </c>
      <c r="G7">
        <v>66.099999999999994</v>
      </c>
      <c r="H7">
        <v>66.099999999999994</v>
      </c>
      <c r="I7">
        <v>66.099999999999994</v>
      </c>
      <c r="J7">
        <v>96</v>
      </c>
      <c r="K7">
        <v>765.57</v>
      </c>
      <c r="L7">
        <v>1776000</v>
      </c>
      <c r="M7">
        <v>276000</v>
      </c>
      <c r="N7">
        <v>65.7</v>
      </c>
      <c r="O7" s="16">
        <f t="shared" si="2"/>
        <v>-1.490312965722802E-2</v>
      </c>
      <c r="P7" s="11">
        <v>0.13115384615384615</v>
      </c>
      <c r="Q7" s="16">
        <f t="shared" si="0"/>
        <v>1.3115384615384614E-3</v>
      </c>
      <c r="R7" s="18">
        <f t="shared" si="3"/>
        <v>-1.6214668118766481E-2</v>
      </c>
      <c r="S7" s="20">
        <f t="shared" si="1"/>
        <v>-0.2818478818716752</v>
      </c>
      <c r="T7" s="1"/>
    </row>
    <row r="8" spans="1:26" x14ac:dyDescent="0.3">
      <c r="A8" t="s">
        <v>14</v>
      </c>
      <c r="B8" s="1">
        <v>43423</v>
      </c>
      <c r="C8" s="1">
        <v>43433</v>
      </c>
      <c r="D8">
        <v>64.599999999999994</v>
      </c>
      <c r="E8">
        <v>65.25</v>
      </c>
      <c r="F8">
        <v>64.3</v>
      </c>
      <c r="G8">
        <v>64.8</v>
      </c>
      <c r="H8">
        <v>65</v>
      </c>
      <c r="I8">
        <v>64.8</v>
      </c>
      <c r="J8">
        <v>242</v>
      </c>
      <c r="K8">
        <v>1881.92</v>
      </c>
      <c r="L8">
        <v>4536000</v>
      </c>
      <c r="M8">
        <v>1284000</v>
      </c>
      <c r="N8">
        <v>64.3</v>
      </c>
      <c r="O8" s="16">
        <f t="shared" si="2"/>
        <v>-1.9667170953101321E-2</v>
      </c>
      <c r="P8" s="11">
        <v>0.13038461538461538</v>
      </c>
      <c r="Q8" s="16">
        <f t="shared" si="0"/>
        <v>1.3038461538461537E-3</v>
      </c>
      <c r="R8" s="18">
        <f t="shared" si="3"/>
        <v>-2.0971017106947473E-2</v>
      </c>
      <c r="S8" s="20">
        <f t="shared" si="1"/>
        <v>-0.36452406604899779</v>
      </c>
      <c r="T8" s="1"/>
    </row>
    <row r="9" spans="1:26" x14ac:dyDescent="0.3">
      <c r="A9" t="s">
        <v>14</v>
      </c>
      <c r="B9" s="1">
        <v>43430</v>
      </c>
      <c r="C9" s="1">
        <v>43433</v>
      </c>
      <c r="D9">
        <v>60.7</v>
      </c>
      <c r="E9">
        <v>60.95</v>
      </c>
      <c r="F9">
        <v>57.4</v>
      </c>
      <c r="G9">
        <v>58.45</v>
      </c>
      <c r="H9">
        <v>58.4</v>
      </c>
      <c r="I9">
        <v>58.45</v>
      </c>
      <c r="J9">
        <v>2245</v>
      </c>
      <c r="K9">
        <v>15889.49</v>
      </c>
      <c r="L9">
        <v>23688000</v>
      </c>
      <c r="M9">
        <v>10020000</v>
      </c>
      <c r="N9">
        <v>58.05</v>
      </c>
      <c r="O9" s="16">
        <f t="shared" si="2"/>
        <v>-9.7993827160493749E-2</v>
      </c>
      <c r="P9" s="11">
        <v>0.12980769230769232</v>
      </c>
      <c r="Q9" s="16">
        <f t="shared" si="0"/>
        <v>1.2980769230769233E-3</v>
      </c>
      <c r="R9" s="18">
        <f t="shared" si="3"/>
        <v>-9.9291904083570678E-2</v>
      </c>
      <c r="S9" s="20">
        <f t="shared" si="1"/>
        <v>-1.7259195592520635</v>
      </c>
      <c r="T9" s="1"/>
    </row>
    <row r="10" spans="1:26" x14ac:dyDescent="0.3">
      <c r="A10" t="s">
        <v>14</v>
      </c>
      <c r="B10" s="1">
        <v>43437</v>
      </c>
      <c r="C10" s="1">
        <v>43461</v>
      </c>
      <c r="D10">
        <v>56.95</v>
      </c>
      <c r="E10">
        <v>57.75</v>
      </c>
      <c r="F10">
        <v>56.6</v>
      </c>
      <c r="G10">
        <v>57.1</v>
      </c>
      <c r="H10">
        <v>57.1</v>
      </c>
      <c r="I10">
        <v>57.1</v>
      </c>
      <c r="J10">
        <v>50</v>
      </c>
      <c r="K10">
        <v>342.64</v>
      </c>
      <c r="L10">
        <v>1380000</v>
      </c>
      <c r="M10">
        <v>204000</v>
      </c>
      <c r="N10">
        <v>56.7</v>
      </c>
      <c r="O10" s="16">
        <f t="shared" si="2"/>
        <v>-2.3096663815226712E-2</v>
      </c>
      <c r="P10" s="11">
        <v>0.12865384615384617</v>
      </c>
      <c r="Q10" s="16">
        <f t="shared" si="0"/>
        <v>1.2865384615384618E-3</v>
      </c>
      <c r="R10" s="18">
        <f t="shared" si="3"/>
        <v>-2.4383202276765173E-2</v>
      </c>
      <c r="S10" s="20">
        <f t="shared" si="1"/>
        <v>-0.42383561998416536</v>
      </c>
      <c r="T10" s="1"/>
    </row>
    <row r="11" spans="1:26" x14ac:dyDescent="0.3">
      <c r="A11" t="s">
        <v>14</v>
      </c>
      <c r="B11" s="1">
        <v>43444</v>
      </c>
      <c r="C11" s="1">
        <v>43461</v>
      </c>
      <c r="D11">
        <v>49.75</v>
      </c>
      <c r="E11">
        <v>51.1</v>
      </c>
      <c r="F11">
        <v>49.75</v>
      </c>
      <c r="G11">
        <v>50.5</v>
      </c>
      <c r="H11">
        <v>50.4</v>
      </c>
      <c r="I11">
        <v>50.5</v>
      </c>
      <c r="J11">
        <v>135</v>
      </c>
      <c r="K11">
        <v>817.16</v>
      </c>
      <c r="L11">
        <v>3120000</v>
      </c>
      <c r="M11">
        <v>216000</v>
      </c>
      <c r="N11">
        <v>50.05</v>
      </c>
      <c r="O11" s="16">
        <f t="shared" si="2"/>
        <v>-0.11558669001751316</v>
      </c>
      <c r="P11" s="11">
        <v>0.12846153846153846</v>
      </c>
      <c r="Q11" s="16">
        <f t="shared" si="0"/>
        <v>1.2846153846153847E-3</v>
      </c>
      <c r="R11" s="18">
        <f t="shared" si="3"/>
        <v>-0.11687130540212855</v>
      </c>
      <c r="S11" s="20">
        <f t="shared" si="1"/>
        <v>-2.0314896140885974</v>
      </c>
      <c r="T11" s="1"/>
    </row>
    <row r="12" spans="1:26" x14ac:dyDescent="0.3">
      <c r="A12" t="s">
        <v>14</v>
      </c>
      <c r="B12" s="1">
        <v>43451</v>
      </c>
      <c r="C12" s="1">
        <v>43461</v>
      </c>
      <c r="D12">
        <v>52.1</v>
      </c>
      <c r="E12">
        <v>53.5</v>
      </c>
      <c r="F12">
        <v>52.1</v>
      </c>
      <c r="G12">
        <v>52.8</v>
      </c>
      <c r="H12">
        <v>52.8</v>
      </c>
      <c r="I12">
        <v>52.8</v>
      </c>
      <c r="J12">
        <v>152</v>
      </c>
      <c r="K12">
        <v>964.63</v>
      </c>
      <c r="L12">
        <v>4656000</v>
      </c>
      <c r="M12">
        <v>144000</v>
      </c>
      <c r="N12">
        <v>52.4</v>
      </c>
      <c r="O12" s="16">
        <f t="shared" si="2"/>
        <v>4.5544554455445488E-2</v>
      </c>
      <c r="P12" s="11">
        <v>0.1275</v>
      </c>
      <c r="Q12" s="16">
        <f t="shared" si="0"/>
        <v>1.2750000000000001E-3</v>
      </c>
      <c r="R12" s="18">
        <f t="shared" si="3"/>
        <v>4.426955445544549E-2</v>
      </c>
      <c r="S12" s="20">
        <f t="shared" si="1"/>
        <v>0.76950573784665854</v>
      </c>
      <c r="T12" s="1"/>
    </row>
    <row r="13" spans="1:26" x14ac:dyDescent="0.3">
      <c r="A13" t="s">
        <v>14</v>
      </c>
      <c r="B13" s="1">
        <v>43458</v>
      </c>
      <c r="C13" s="1">
        <v>43461</v>
      </c>
      <c r="D13">
        <v>52.9</v>
      </c>
      <c r="E13">
        <v>53.35</v>
      </c>
      <c r="F13">
        <v>51.6</v>
      </c>
      <c r="G13">
        <v>52.05</v>
      </c>
      <c r="H13">
        <v>52.15</v>
      </c>
      <c r="I13">
        <v>52.05</v>
      </c>
      <c r="J13">
        <v>2695</v>
      </c>
      <c r="K13">
        <v>16952.939999999999</v>
      </c>
      <c r="L13">
        <v>32340000</v>
      </c>
      <c r="M13">
        <v>11736000</v>
      </c>
      <c r="N13">
        <v>51.95</v>
      </c>
      <c r="O13" s="16">
        <f t="shared" si="2"/>
        <v>-1.4204545454545456E-2</v>
      </c>
      <c r="P13" s="11">
        <v>0.12826923076923077</v>
      </c>
      <c r="Q13" s="16">
        <f t="shared" si="0"/>
        <v>1.2826923076923078E-3</v>
      </c>
      <c r="R13" s="18">
        <f t="shared" si="3"/>
        <v>-1.5487237762237763E-2</v>
      </c>
      <c r="S13" s="20">
        <f t="shared" si="1"/>
        <v>-0.26920348460772592</v>
      </c>
      <c r="T13" s="1"/>
    </row>
    <row r="14" spans="1:26" x14ac:dyDescent="0.3">
      <c r="A14" t="s">
        <v>14</v>
      </c>
      <c r="B14" s="1">
        <v>43465</v>
      </c>
      <c r="C14" s="1">
        <v>43496</v>
      </c>
      <c r="D14">
        <v>55.2</v>
      </c>
      <c r="E14">
        <v>56.7</v>
      </c>
      <c r="F14">
        <v>55.2</v>
      </c>
      <c r="G14">
        <v>56.15</v>
      </c>
      <c r="H14">
        <v>56.15</v>
      </c>
      <c r="I14">
        <v>56.15</v>
      </c>
      <c r="J14">
        <v>270</v>
      </c>
      <c r="K14">
        <v>1822.52</v>
      </c>
      <c r="L14">
        <v>3132000</v>
      </c>
      <c r="M14">
        <v>1308000</v>
      </c>
      <c r="N14">
        <v>56.35</v>
      </c>
      <c r="O14" s="16">
        <f t="shared" si="2"/>
        <v>7.8770413064361222E-2</v>
      </c>
      <c r="P14" s="11">
        <v>0.12711538461538463</v>
      </c>
      <c r="Q14" s="16">
        <f t="shared" si="0"/>
        <v>1.2711538461538463E-3</v>
      </c>
      <c r="R14" s="18">
        <f t="shared" si="3"/>
        <v>7.749925921820737E-2</v>
      </c>
      <c r="S14" s="20">
        <f t="shared" si="1"/>
        <v>1.3471137304373848</v>
      </c>
      <c r="T14" s="1"/>
    </row>
    <row r="15" spans="1:26" x14ac:dyDescent="0.3">
      <c r="A15" t="s">
        <v>14</v>
      </c>
      <c r="B15" s="1">
        <v>43472</v>
      </c>
      <c r="C15" s="1">
        <v>43496</v>
      </c>
      <c r="D15">
        <v>54.55</v>
      </c>
      <c r="E15">
        <v>54.55</v>
      </c>
      <c r="F15">
        <v>53.2</v>
      </c>
      <c r="G15">
        <v>53.4</v>
      </c>
      <c r="H15">
        <v>53.4</v>
      </c>
      <c r="I15">
        <v>53.4</v>
      </c>
      <c r="J15">
        <v>22</v>
      </c>
      <c r="K15">
        <v>142.55000000000001</v>
      </c>
      <c r="L15">
        <v>3732000</v>
      </c>
      <c r="M15">
        <v>-12000</v>
      </c>
      <c r="N15">
        <v>53.4</v>
      </c>
      <c r="O15" s="16">
        <f t="shared" si="2"/>
        <v>-4.8975957257346395E-2</v>
      </c>
      <c r="P15" s="11">
        <v>0.1275</v>
      </c>
      <c r="Q15" s="16">
        <f t="shared" si="0"/>
        <v>1.2750000000000001E-3</v>
      </c>
      <c r="R15" s="18">
        <f t="shared" si="3"/>
        <v>-5.0250957257346393E-2</v>
      </c>
      <c r="S15" s="20">
        <f t="shared" si="1"/>
        <v>-0.87347614895768921</v>
      </c>
      <c r="T15" s="1"/>
    </row>
    <row r="16" spans="1:26" x14ac:dyDescent="0.3">
      <c r="A16" t="s">
        <v>14</v>
      </c>
      <c r="B16" s="1">
        <v>43479</v>
      </c>
      <c r="C16" s="1">
        <v>43496</v>
      </c>
      <c r="D16">
        <v>52.3</v>
      </c>
      <c r="E16">
        <v>52.3</v>
      </c>
      <c r="F16">
        <v>50.45</v>
      </c>
      <c r="G16">
        <v>50.6</v>
      </c>
      <c r="H16">
        <v>50.55</v>
      </c>
      <c r="I16">
        <v>50.6</v>
      </c>
      <c r="J16">
        <v>136</v>
      </c>
      <c r="K16">
        <v>831.54</v>
      </c>
      <c r="L16">
        <v>5388000</v>
      </c>
      <c r="M16">
        <v>780000</v>
      </c>
      <c r="N16">
        <v>50.55</v>
      </c>
      <c r="O16" s="16">
        <f t="shared" si="2"/>
        <v>-5.2434456928838899E-2</v>
      </c>
      <c r="P16" s="11">
        <v>0.12692307692307692</v>
      </c>
      <c r="Q16" s="16">
        <f t="shared" si="0"/>
        <v>1.2692307692307692E-3</v>
      </c>
      <c r="R16" s="18">
        <f t="shared" si="3"/>
        <v>-5.3703687698069671E-2</v>
      </c>
      <c r="S16" s="20">
        <f t="shared" si="1"/>
        <v>-0.93349247209571362</v>
      </c>
      <c r="T16" s="1"/>
    </row>
    <row r="17" spans="1:20" x14ac:dyDescent="0.3">
      <c r="A17" t="s">
        <v>14</v>
      </c>
      <c r="B17" s="1">
        <v>43486</v>
      </c>
      <c r="C17" s="1">
        <v>43496</v>
      </c>
      <c r="D17">
        <v>49.95</v>
      </c>
      <c r="E17">
        <v>50.5</v>
      </c>
      <c r="F17">
        <v>49.3</v>
      </c>
      <c r="G17">
        <v>49.5</v>
      </c>
      <c r="H17">
        <v>49.35</v>
      </c>
      <c r="I17">
        <v>49.5</v>
      </c>
      <c r="J17">
        <v>165</v>
      </c>
      <c r="K17">
        <v>987.02</v>
      </c>
      <c r="L17">
        <v>10380000</v>
      </c>
      <c r="M17">
        <v>1128000</v>
      </c>
      <c r="N17">
        <v>49.35</v>
      </c>
      <c r="O17" s="16">
        <f t="shared" si="2"/>
        <v>-2.1739130434782636E-2</v>
      </c>
      <c r="P17" s="11">
        <v>0.12653846153846154</v>
      </c>
      <c r="Q17" s="16">
        <f t="shared" si="0"/>
        <v>1.2653846153846155E-3</v>
      </c>
      <c r="R17" s="18">
        <f t="shared" si="3"/>
        <v>-2.3004515050167252E-2</v>
      </c>
      <c r="S17" s="20">
        <f t="shared" si="1"/>
        <v>-0.39987089423498862</v>
      </c>
      <c r="T17" s="1"/>
    </row>
    <row r="18" spans="1:20" x14ac:dyDescent="0.3">
      <c r="A18" t="s">
        <v>14</v>
      </c>
      <c r="B18" s="1">
        <v>43493</v>
      </c>
      <c r="C18" s="1">
        <v>43496</v>
      </c>
      <c r="D18">
        <v>47.3</v>
      </c>
      <c r="E18">
        <v>47.3</v>
      </c>
      <c r="F18">
        <v>45.8</v>
      </c>
      <c r="G18">
        <v>46.4</v>
      </c>
      <c r="H18">
        <v>46.45</v>
      </c>
      <c r="I18">
        <v>46.4</v>
      </c>
      <c r="J18">
        <v>1514</v>
      </c>
      <c r="K18">
        <v>8430.2900000000009</v>
      </c>
      <c r="L18">
        <v>27348000</v>
      </c>
      <c r="M18">
        <v>7296000</v>
      </c>
      <c r="N18">
        <v>46.15</v>
      </c>
      <c r="O18" s="16">
        <f t="shared" si="2"/>
        <v>-6.2626262626262655E-2</v>
      </c>
      <c r="P18" s="11">
        <v>0.12596153846153846</v>
      </c>
      <c r="Q18" s="16">
        <f t="shared" si="0"/>
        <v>1.2596153846153846E-3</v>
      </c>
      <c r="R18" s="18">
        <f t="shared" si="3"/>
        <v>-6.3885878010878042E-2</v>
      </c>
      <c r="S18" s="20">
        <f t="shared" si="1"/>
        <v>-1.110482142896182</v>
      </c>
      <c r="T18" s="1"/>
    </row>
    <row r="19" spans="1:20" x14ac:dyDescent="0.3">
      <c r="A19" t="s">
        <v>14</v>
      </c>
      <c r="B19" s="1">
        <v>43500</v>
      </c>
      <c r="C19" s="1">
        <v>43524</v>
      </c>
      <c r="D19">
        <v>46.3</v>
      </c>
      <c r="E19">
        <v>46.3</v>
      </c>
      <c r="F19">
        <v>44.75</v>
      </c>
      <c r="G19">
        <v>46</v>
      </c>
      <c r="H19">
        <v>45.7</v>
      </c>
      <c r="I19">
        <v>46</v>
      </c>
      <c r="J19">
        <v>73</v>
      </c>
      <c r="K19">
        <v>396.07</v>
      </c>
      <c r="L19">
        <v>2124000</v>
      </c>
      <c r="M19">
        <v>240000</v>
      </c>
      <c r="N19">
        <v>45.75</v>
      </c>
      <c r="O19" s="16">
        <f t="shared" si="2"/>
        <v>-8.6206896551723842E-3</v>
      </c>
      <c r="P19" s="11">
        <v>0.12269230769230768</v>
      </c>
      <c r="Q19" s="16">
        <f t="shared" si="0"/>
        <v>1.2269230769230768E-3</v>
      </c>
      <c r="R19" s="18">
        <f t="shared" si="3"/>
        <v>-9.847612732095461E-3</v>
      </c>
      <c r="S19" s="20">
        <f t="shared" si="1"/>
        <v>-0.1711739500126625</v>
      </c>
      <c r="T19" s="1"/>
    </row>
    <row r="20" spans="1:20" x14ac:dyDescent="0.3">
      <c r="A20" t="s">
        <v>14</v>
      </c>
      <c r="B20" s="1">
        <v>43507</v>
      </c>
      <c r="C20" s="1">
        <v>43524</v>
      </c>
      <c r="D20">
        <v>44.75</v>
      </c>
      <c r="E20">
        <v>45.6</v>
      </c>
      <c r="F20">
        <v>44.2</v>
      </c>
      <c r="G20">
        <v>45.15</v>
      </c>
      <c r="H20">
        <v>45.25</v>
      </c>
      <c r="I20">
        <v>45.15</v>
      </c>
      <c r="J20">
        <v>167</v>
      </c>
      <c r="K20">
        <v>897.86</v>
      </c>
      <c r="L20">
        <v>5100000</v>
      </c>
      <c r="M20">
        <v>432000</v>
      </c>
      <c r="N20">
        <v>44.8</v>
      </c>
      <c r="O20" s="16">
        <f t="shared" si="2"/>
        <v>-1.8478260869565249E-2</v>
      </c>
      <c r="P20" s="11">
        <v>0.1225</v>
      </c>
      <c r="Q20" s="16">
        <f t="shared" si="0"/>
        <v>1.225E-3</v>
      </c>
      <c r="R20" s="18">
        <f t="shared" si="3"/>
        <v>-1.970326086956525E-2</v>
      </c>
      <c r="S20" s="20">
        <f t="shared" si="1"/>
        <v>-0.3424875736818036</v>
      </c>
      <c r="T20" s="1"/>
    </row>
    <row r="21" spans="1:20" x14ac:dyDescent="0.3">
      <c r="A21" t="s">
        <v>14</v>
      </c>
      <c r="B21" s="1">
        <v>43514</v>
      </c>
      <c r="C21" s="1">
        <v>43524</v>
      </c>
      <c r="D21">
        <v>45.8</v>
      </c>
      <c r="E21">
        <v>46.4</v>
      </c>
      <c r="F21">
        <v>44.6</v>
      </c>
      <c r="G21">
        <v>44.75</v>
      </c>
      <c r="H21">
        <v>44.7</v>
      </c>
      <c r="I21">
        <v>44.75</v>
      </c>
      <c r="J21">
        <v>294</v>
      </c>
      <c r="K21">
        <v>1597.54</v>
      </c>
      <c r="L21">
        <v>7836000</v>
      </c>
      <c r="M21">
        <v>1116000</v>
      </c>
      <c r="N21">
        <v>44.45</v>
      </c>
      <c r="O21" s="16">
        <f t="shared" si="2"/>
        <v>-8.8593576965669673E-3</v>
      </c>
      <c r="P21" s="11">
        <v>0.12365384615384614</v>
      </c>
      <c r="Q21" s="16">
        <f t="shared" si="0"/>
        <v>1.2365384615384614E-3</v>
      </c>
      <c r="R21" s="18">
        <f t="shared" si="3"/>
        <v>-1.0095896158105428E-2</v>
      </c>
      <c r="S21" s="20">
        <f t="shared" si="1"/>
        <v>-0.1754896817447083</v>
      </c>
      <c r="T21" s="1"/>
    </row>
    <row r="22" spans="1:20" x14ac:dyDescent="0.3">
      <c r="A22" t="s">
        <v>14</v>
      </c>
      <c r="B22" s="1">
        <v>43521</v>
      </c>
      <c r="C22" s="1">
        <v>43524</v>
      </c>
      <c r="D22">
        <v>50.2</v>
      </c>
      <c r="E22">
        <v>50.75</v>
      </c>
      <c r="F22">
        <v>48.6</v>
      </c>
      <c r="G22">
        <v>49.1</v>
      </c>
      <c r="H22">
        <v>49.05</v>
      </c>
      <c r="I22">
        <v>49.1</v>
      </c>
      <c r="J22">
        <v>2547</v>
      </c>
      <c r="K22">
        <v>15129.02</v>
      </c>
      <c r="L22">
        <v>30756000</v>
      </c>
      <c r="M22">
        <v>15912000</v>
      </c>
      <c r="N22">
        <v>48.6</v>
      </c>
      <c r="O22" s="16">
        <f t="shared" si="2"/>
        <v>9.7206703910614561E-2</v>
      </c>
      <c r="P22" s="11">
        <v>0.12346153846153846</v>
      </c>
      <c r="Q22" s="16">
        <f t="shared" si="0"/>
        <v>1.2346153846153846E-3</v>
      </c>
      <c r="R22" s="18">
        <f t="shared" si="3"/>
        <v>9.5972088525999172E-2</v>
      </c>
      <c r="S22" s="20">
        <f t="shared" si="1"/>
        <v>1.6682135996695036</v>
      </c>
      <c r="T22" s="1"/>
    </row>
    <row r="23" spans="1:20" x14ac:dyDescent="0.3">
      <c r="A23" t="s">
        <v>14</v>
      </c>
      <c r="B23" s="1">
        <v>43529</v>
      </c>
      <c r="C23" s="1">
        <v>43552</v>
      </c>
      <c r="D23">
        <v>52.95</v>
      </c>
      <c r="E23">
        <v>55.7</v>
      </c>
      <c r="F23">
        <v>52.95</v>
      </c>
      <c r="G23">
        <v>55.45</v>
      </c>
      <c r="H23">
        <v>55.7</v>
      </c>
      <c r="I23">
        <v>55.45</v>
      </c>
      <c r="J23">
        <v>57</v>
      </c>
      <c r="K23">
        <v>375.36</v>
      </c>
      <c r="L23">
        <v>1524000</v>
      </c>
      <c r="M23">
        <v>192000</v>
      </c>
      <c r="N23">
        <v>55.05</v>
      </c>
      <c r="O23" s="16">
        <f t="shared" si="2"/>
        <v>0.12932790224032589</v>
      </c>
      <c r="P23" s="11">
        <v>0.12326923076923077</v>
      </c>
      <c r="Q23" s="16">
        <f t="shared" si="0"/>
        <v>1.2326923076923077E-3</v>
      </c>
      <c r="R23" s="18">
        <f t="shared" si="3"/>
        <v>0.1280952099326336</v>
      </c>
      <c r="S23" s="20">
        <f t="shared" si="1"/>
        <v>2.2265866518498241</v>
      </c>
      <c r="T23" s="1"/>
    </row>
    <row r="24" spans="1:20" x14ac:dyDescent="0.3">
      <c r="A24" t="s">
        <v>14</v>
      </c>
      <c r="B24" s="1">
        <v>43535</v>
      </c>
      <c r="C24" s="1">
        <v>43552</v>
      </c>
      <c r="D24">
        <v>55</v>
      </c>
      <c r="E24">
        <v>55.8</v>
      </c>
      <c r="F24">
        <v>54.35</v>
      </c>
      <c r="G24">
        <v>55.6</v>
      </c>
      <c r="H24">
        <v>55.7</v>
      </c>
      <c r="I24">
        <v>55.6</v>
      </c>
      <c r="J24">
        <v>56</v>
      </c>
      <c r="K24">
        <v>370.18</v>
      </c>
      <c r="L24">
        <v>2952000</v>
      </c>
      <c r="M24">
        <v>108000</v>
      </c>
      <c r="N24">
        <v>55.05</v>
      </c>
      <c r="O24" s="16">
        <f t="shared" si="2"/>
        <v>2.7051397655545278E-3</v>
      </c>
      <c r="P24" s="11">
        <v>0.12153846153846154</v>
      </c>
      <c r="Q24" s="16">
        <f t="shared" si="0"/>
        <v>1.2153846153846154E-3</v>
      </c>
      <c r="R24" s="18">
        <f t="shared" si="3"/>
        <v>1.4897551501699125E-3</v>
      </c>
      <c r="S24" s="20">
        <f t="shared" si="1"/>
        <v>2.5895339362317558E-2</v>
      </c>
      <c r="T24" s="1"/>
    </row>
    <row r="25" spans="1:20" x14ac:dyDescent="0.3">
      <c r="A25" t="s">
        <v>14</v>
      </c>
      <c r="B25" s="1">
        <v>43542</v>
      </c>
      <c r="C25" s="1">
        <v>43552</v>
      </c>
      <c r="D25">
        <v>52.55</v>
      </c>
      <c r="E25">
        <v>54.8</v>
      </c>
      <c r="F25">
        <v>51.7</v>
      </c>
      <c r="G25">
        <v>54.15</v>
      </c>
      <c r="H25">
        <v>54.5</v>
      </c>
      <c r="I25">
        <v>54.15</v>
      </c>
      <c r="J25">
        <v>628</v>
      </c>
      <c r="K25">
        <v>3984.68</v>
      </c>
      <c r="L25">
        <v>7200000</v>
      </c>
      <c r="M25">
        <v>432000</v>
      </c>
      <c r="N25">
        <v>53.5</v>
      </c>
      <c r="O25" s="16">
        <f t="shared" si="2"/>
        <v>-2.6079136690647532E-2</v>
      </c>
      <c r="P25" s="11">
        <v>0.12076923076923077</v>
      </c>
      <c r="Q25" s="16">
        <f t="shared" si="0"/>
        <v>1.2076923076923076E-3</v>
      </c>
      <c r="R25" s="18">
        <f t="shared" si="3"/>
        <v>-2.728682899833984E-2</v>
      </c>
      <c r="S25" s="20">
        <f t="shared" si="1"/>
        <v>-0.47430726918644789</v>
      </c>
      <c r="T25" s="1"/>
    </row>
    <row r="26" spans="1:20" x14ac:dyDescent="0.3">
      <c r="A26" t="s">
        <v>14</v>
      </c>
      <c r="B26" s="1">
        <v>43549</v>
      </c>
      <c r="C26" s="1">
        <v>43552</v>
      </c>
      <c r="D26">
        <v>51.6</v>
      </c>
      <c r="E26">
        <v>51.65</v>
      </c>
      <c r="F26">
        <v>50.1</v>
      </c>
      <c r="G26">
        <v>50.35</v>
      </c>
      <c r="H26">
        <v>50.35</v>
      </c>
      <c r="I26">
        <v>50.35</v>
      </c>
      <c r="J26">
        <v>1934</v>
      </c>
      <c r="K26">
        <v>11741.68</v>
      </c>
      <c r="L26">
        <v>28188000</v>
      </c>
      <c r="M26">
        <v>12516000</v>
      </c>
      <c r="N26">
        <v>49.95</v>
      </c>
      <c r="O26" s="16">
        <f t="shared" si="2"/>
        <v>-7.0175438596491183E-2</v>
      </c>
      <c r="P26" s="11">
        <v>0.11769230769230769</v>
      </c>
      <c r="Q26" s="16">
        <f t="shared" si="0"/>
        <v>1.1769230769230769E-3</v>
      </c>
      <c r="R26" s="18">
        <f t="shared" si="3"/>
        <v>-7.1352361673414258E-2</v>
      </c>
      <c r="S26" s="20">
        <f t="shared" si="1"/>
        <v>-1.2402666435656531</v>
      </c>
    </row>
    <row r="27" spans="1:20" x14ac:dyDescent="0.3">
      <c r="A27" t="s">
        <v>14</v>
      </c>
      <c r="B27" s="1">
        <v>43556</v>
      </c>
      <c r="C27" s="1">
        <v>43580</v>
      </c>
      <c r="D27">
        <v>55.9</v>
      </c>
      <c r="E27">
        <v>57.3</v>
      </c>
      <c r="F27">
        <v>55.6</v>
      </c>
      <c r="G27">
        <v>55.85</v>
      </c>
      <c r="H27">
        <v>55.75</v>
      </c>
      <c r="I27">
        <v>55.85</v>
      </c>
      <c r="J27">
        <v>188</v>
      </c>
      <c r="K27">
        <v>1271.57</v>
      </c>
      <c r="L27">
        <v>1668000</v>
      </c>
      <c r="M27">
        <v>-288000</v>
      </c>
      <c r="N27">
        <v>55.05</v>
      </c>
      <c r="O27" s="16">
        <f t="shared" si="2"/>
        <v>0.10923535253227408</v>
      </c>
      <c r="P27" s="11">
        <v>0.11942307692307692</v>
      </c>
      <c r="Q27" s="16">
        <f t="shared" si="0"/>
        <v>1.1942307692307693E-3</v>
      </c>
      <c r="R27" s="18">
        <f t="shared" si="3"/>
        <v>0.10804112176304331</v>
      </c>
      <c r="S27" s="20">
        <f t="shared" si="1"/>
        <v>1.8780009002287279</v>
      </c>
    </row>
    <row r="28" spans="1:20" x14ac:dyDescent="0.3">
      <c r="A28" t="s">
        <v>14</v>
      </c>
      <c r="B28" s="1">
        <v>43563</v>
      </c>
      <c r="C28" s="1">
        <v>43580</v>
      </c>
      <c r="D28">
        <v>60.65</v>
      </c>
      <c r="E28">
        <v>60.75</v>
      </c>
      <c r="F28">
        <v>58.4</v>
      </c>
      <c r="G28">
        <v>59.6</v>
      </c>
      <c r="H28">
        <v>59.65</v>
      </c>
      <c r="I28">
        <v>59.6</v>
      </c>
      <c r="J28">
        <v>127</v>
      </c>
      <c r="K28">
        <v>909.65</v>
      </c>
      <c r="L28">
        <v>2460000</v>
      </c>
      <c r="M28">
        <v>132000</v>
      </c>
      <c r="N28">
        <v>59</v>
      </c>
      <c r="O28" s="16">
        <f t="shared" si="2"/>
        <v>6.7144136078782446E-2</v>
      </c>
      <c r="P28" s="11">
        <v>0.12134615384615384</v>
      </c>
      <c r="Q28" s="16">
        <f t="shared" si="0"/>
        <v>1.2134615384615385E-3</v>
      </c>
      <c r="R28" s="18">
        <f t="shared" si="3"/>
        <v>6.5930674540320908E-2</v>
      </c>
      <c r="S28" s="20">
        <f t="shared" si="1"/>
        <v>1.1460253662579358</v>
      </c>
    </row>
    <row r="29" spans="1:20" x14ac:dyDescent="0.3">
      <c r="A29" t="s">
        <v>14</v>
      </c>
      <c r="B29" s="1">
        <v>43570</v>
      </c>
      <c r="C29" s="1">
        <v>43580</v>
      </c>
      <c r="D29">
        <v>58.2</v>
      </c>
      <c r="E29">
        <v>60.05</v>
      </c>
      <c r="F29">
        <v>58.15</v>
      </c>
      <c r="G29">
        <v>59.5</v>
      </c>
      <c r="H29">
        <v>59.3</v>
      </c>
      <c r="I29">
        <v>59.5</v>
      </c>
      <c r="J29">
        <v>236</v>
      </c>
      <c r="K29">
        <v>1682</v>
      </c>
      <c r="L29">
        <v>4428000</v>
      </c>
      <c r="M29">
        <v>636000</v>
      </c>
      <c r="N29">
        <v>58.9</v>
      </c>
      <c r="O29" s="16">
        <f t="shared" si="2"/>
        <v>-1.6778523489933124E-3</v>
      </c>
      <c r="P29" s="11">
        <v>0.12192307692307693</v>
      </c>
      <c r="Q29" s="16">
        <f t="shared" si="0"/>
        <v>1.2192307692307693E-3</v>
      </c>
      <c r="R29" s="18">
        <f t="shared" si="3"/>
        <v>-2.8970831182240815E-3</v>
      </c>
      <c r="S29" s="20">
        <f t="shared" si="1"/>
        <v>-5.0357906464493382E-2</v>
      </c>
    </row>
    <row r="30" spans="1:20" x14ac:dyDescent="0.3">
      <c r="A30" t="s">
        <v>14</v>
      </c>
      <c r="B30" s="1">
        <v>43577</v>
      </c>
      <c r="C30" s="1">
        <v>43580</v>
      </c>
      <c r="D30">
        <v>57.25</v>
      </c>
      <c r="E30">
        <v>57.8</v>
      </c>
      <c r="F30">
        <v>56.8</v>
      </c>
      <c r="G30">
        <v>57</v>
      </c>
      <c r="H30">
        <v>56.85</v>
      </c>
      <c r="I30">
        <v>57</v>
      </c>
      <c r="J30">
        <v>1882</v>
      </c>
      <c r="K30">
        <v>12918.12</v>
      </c>
      <c r="L30">
        <v>23028000</v>
      </c>
      <c r="M30">
        <v>11580000</v>
      </c>
      <c r="N30">
        <v>56.6</v>
      </c>
      <c r="O30" s="16">
        <f t="shared" si="2"/>
        <v>-4.2016806722689079E-2</v>
      </c>
      <c r="P30" s="11">
        <v>0.12288461538461538</v>
      </c>
      <c r="Q30" s="16">
        <f t="shared" si="0"/>
        <v>1.2288461538461539E-3</v>
      </c>
      <c r="R30" s="18">
        <f t="shared" si="3"/>
        <v>-4.3245652876535236E-2</v>
      </c>
      <c r="S30" s="20">
        <f t="shared" si="1"/>
        <v>-0.75170799513942932</v>
      </c>
    </row>
    <row r="31" spans="1:20" x14ac:dyDescent="0.3">
      <c r="A31" t="s">
        <v>14</v>
      </c>
      <c r="B31" s="1">
        <v>43585</v>
      </c>
      <c r="C31" s="1">
        <v>43615</v>
      </c>
      <c r="D31">
        <v>57.15</v>
      </c>
      <c r="E31">
        <v>57.3</v>
      </c>
      <c r="F31">
        <v>54.8</v>
      </c>
      <c r="G31">
        <v>56.5</v>
      </c>
      <c r="H31">
        <v>56.55</v>
      </c>
      <c r="I31">
        <v>56.5</v>
      </c>
      <c r="J31">
        <v>96</v>
      </c>
      <c r="K31">
        <v>646.69000000000005</v>
      </c>
      <c r="L31">
        <v>1044000</v>
      </c>
      <c r="M31">
        <v>204000</v>
      </c>
      <c r="N31">
        <v>55.8</v>
      </c>
      <c r="O31" s="16">
        <f t="shared" si="2"/>
        <v>-8.771929824561403E-3</v>
      </c>
      <c r="P31" s="11">
        <v>0.12442307692307691</v>
      </c>
      <c r="Q31" s="16">
        <f t="shared" si="0"/>
        <v>1.2442307692307692E-3</v>
      </c>
      <c r="R31" s="18">
        <f t="shared" si="3"/>
        <v>-1.0016160593792171E-2</v>
      </c>
      <c r="S31" s="20">
        <f t="shared" si="1"/>
        <v>-0.17410369593562944</v>
      </c>
    </row>
    <row r="32" spans="1:20" x14ac:dyDescent="0.3">
      <c r="A32" t="s">
        <v>14</v>
      </c>
      <c r="B32" s="1">
        <v>43591</v>
      </c>
      <c r="C32" s="1">
        <v>43615</v>
      </c>
      <c r="D32">
        <v>54.8</v>
      </c>
      <c r="E32">
        <v>56.3</v>
      </c>
      <c r="F32">
        <v>54.8</v>
      </c>
      <c r="G32">
        <v>55.75</v>
      </c>
      <c r="H32">
        <v>55.85</v>
      </c>
      <c r="I32">
        <v>55.75</v>
      </c>
      <c r="J32">
        <v>98</v>
      </c>
      <c r="K32">
        <v>654.46</v>
      </c>
      <c r="L32">
        <v>1236000</v>
      </c>
      <c r="M32">
        <v>300000</v>
      </c>
      <c r="N32">
        <v>55.05</v>
      </c>
      <c r="O32" s="16">
        <f t="shared" si="2"/>
        <v>-1.3274336283185841E-2</v>
      </c>
      <c r="P32" s="11">
        <v>0.12384615384615386</v>
      </c>
      <c r="Q32" s="16">
        <f t="shared" si="0"/>
        <v>1.2384615384615385E-3</v>
      </c>
      <c r="R32" s="18">
        <f t="shared" si="3"/>
        <v>-1.4512797821647379E-2</v>
      </c>
      <c r="S32" s="20">
        <f t="shared" si="1"/>
        <v>-0.25226549788762187</v>
      </c>
    </row>
    <row r="33" spans="1:19" x14ac:dyDescent="0.3">
      <c r="A33" t="s">
        <v>14</v>
      </c>
      <c r="B33" s="1">
        <v>43598</v>
      </c>
      <c r="C33" s="1">
        <v>43615</v>
      </c>
      <c r="D33">
        <v>52.45</v>
      </c>
      <c r="E33">
        <v>53.5</v>
      </c>
      <c r="F33">
        <v>50.8</v>
      </c>
      <c r="G33">
        <v>51.2</v>
      </c>
      <c r="H33">
        <v>50.85</v>
      </c>
      <c r="I33">
        <v>51.2</v>
      </c>
      <c r="J33">
        <v>211</v>
      </c>
      <c r="K33">
        <v>1330.7</v>
      </c>
      <c r="L33">
        <v>3300000</v>
      </c>
      <c r="M33">
        <v>408000</v>
      </c>
      <c r="N33">
        <v>50.75</v>
      </c>
      <c r="O33" s="16">
        <f t="shared" si="2"/>
        <v>-8.1614349775784703E-2</v>
      </c>
      <c r="P33" s="11">
        <v>0.12211538461538461</v>
      </c>
      <c r="Q33" s="16">
        <f t="shared" si="0"/>
        <v>1.2211538461538462E-3</v>
      </c>
      <c r="R33" s="18">
        <f t="shared" si="3"/>
        <v>-8.2835503621938547E-2</v>
      </c>
      <c r="S33" s="20">
        <f t="shared" si="1"/>
        <v>-1.4398698184019918</v>
      </c>
    </row>
    <row r="34" spans="1:19" x14ac:dyDescent="0.3">
      <c r="A34" t="s">
        <v>14</v>
      </c>
      <c r="B34" s="1">
        <v>43605</v>
      </c>
      <c r="C34" s="1">
        <v>43615</v>
      </c>
      <c r="D34">
        <v>50</v>
      </c>
      <c r="E34">
        <v>52.15</v>
      </c>
      <c r="F34">
        <v>49.1</v>
      </c>
      <c r="G34">
        <v>52</v>
      </c>
      <c r="H34">
        <v>51.9</v>
      </c>
      <c r="I34">
        <v>52</v>
      </c>
      <c r="J34">
        <v>567</v>
      </c>
      <c r="K34">
        <v>3462.88</v>
      </c>
      <c r="L34">
        <v>7380000</v>
      </c>
      <c r="M34">
        <v>36000</v>
      </c>
      <c r="N34">
        <v>51.45</v>
      </c>
      <c r="O34" s="16">
        <f t="shared" si="2"/>
        <v>1.5624999999999944E-2</v>
      </c>
      <c r="P34" s="11">
        <v>0.1201923076923077</v>
      </c>
      <c r="Q34" s="16">
        <f t="shared" si="0"/>
        <v>1.201923076923077E-3</v>
      </c>
      <c r="R34" s="18">
        <f t="shared" si="3"/>
        <v>1.4423076923076868E-2</v>
      </c>
      <c r="S34" s="20">
        <f t="shared" si="1"/>
        <v>0.25070594421458342</v>
      </c>
    </row>
    <row r="35" spans="1:19" x14ac:dyDescent="0.3">
      <c r="A35" t="s">
        <v>14</v>
      </c>
      <c r="B35" s="1">
        <v>43612</v>
      </c>
      <c r="C35" s="1">
        <v>43615</v>
      </c>
      <c r="D35">
        <v>52.4</v>
      </c>
      <c r="E35">
        <v>54.2</v>
      </c>
      <c r="F35">
        <v>52.05</v>
      </c>
      <c r="G35">
        <v>53.95</v>
      </c>
      <c r="H35">
        <v>53.8</v>
      </c>
      <c r="I35">
        <v>53.95</v>
      </c>
      <c r="J35">
        <v>2607</v>
      </c>
      <c r="K35">
        <v>16678.27</v>
      </c>
      <c r="L35">
        <v>33012000</v>
      </c>
      <c r="M35">
        <v>12888000</v>
      </c>
      <c r="N35">
        <v>53.6</v>
      </c>
      <c r="O35" s="16">
        <f t="shared" si="2"/>
        <v>3.7500000000000054E-2</v>
      </c>
      <c r="P35" s="11">
        <v>0.11769230769230769</v>
      </c>
      <c r="Q35" s="16">
        <f t="shared" si="0"/>
        <v>1.1769230769230769E-3</v>
      </c>
      <c r="R35" s="18">
        <f t="shared" si="3"/>
        <v>3.6323076923076979E-2</v>
      </c>
      <c r="S35" s="20">
        <f t="shared" ref="S35:S53" si="4">R35/(_xlfn.STDEV.S($O$3:$O$25))</f>
        <v>0.63137784991001022</v>
      </c>
    </row>
    <row r="36" spans="1:19" x14ac:dyDescent="0.3">
      <c r="A36" t="s">
        <v>14</v>
      </c>
      <c r="B36" s="1">
        <v>43619</v>
      </c>
      <c r="C36" s="1">
        <v>43643</v>
      </c>
      <c r="D36">
        <v>49.9</v>
      </c>
      <c r="E36">
        <v>52.05</v>
      </c>
      <c r="F36">
        <v>49.65</v>
      </c>
      <c r="G36">
        <v>51.8</v>
      </c>
      <c r="H36">
        <v>51.75</v>
      </c>
      <c r="I36">
        <v>51.8</v>
      </c>
      <c r="J36">
        <v>73</v>
      </c>
      <c r="K36">
        <v>449.89</v>
      </c>
      <c r="L36">
        <v>1368000</v>
      </c>
      <c r="M36">
        <v>72000</v>
      </c>
      <c r="N36">
        <v>51.25</v>
      </c>
      <c r="O36" s="16">
        <f t="shared" si="2"/>
        <v>-3.9851714550509836E-2</v>
      </c>
      <c r="P36" s="11">
        <v>0.11384615384615385</v>
      </c>
      <c r="Q36" s="16">
        <f t="shared" si="0"/>
        <v>1.1384615384615385E-3</v>
      </c>
      <c r="R36" s="18">
        <f t="shared" si="3"/>
        <v>-4.0990176088971375E-2</v>
      </c>
      <c r="S36" s="20">
        <f t="shared" si="4"/>
        <v>-0.71250266879359692</v>
      </c>
    </row>
    <row r="37" spans="1:19" x14ac:dyDescent="0.3">
      <c r="A37" t="s">
        <v>14</v>
      </c>
      <c r="B37" s="1">
        <v>43626</v>
      </c>
      <c r="C37" s="1">
        <v>43643</v>
      </c>
      <c r="D37">
        <v>49.25</v>
      </c>
      <c r="E37">
        <v>49.7</v>
      </c>
      <c r="F37">
        <v>47.9</v>
      </c>
      <c r="G37">
        <v>48.7</v>
      </c>
      <c r="H37">
        <v>48.8</v>
      </c>
      <c r="I37">
        <v>48.7</v>
      </c>
      <c r="J37">
        <v>101</v>
      </c>
      <c r="K37">
        <v>588.85</v>
      </c>
      <c r="L37">
        <v>2868000</v>
      </c>
      <c r="M37">
        <v>348000</v>
      </c>
      <c r="N37">
        <v>48.2</v>
      </c>
      <c r="O37" s="16">
        <f t="shared" si="2"/>
        <v>-5.984555984555974E-2</v>
      </c>
      <c r="P37" s="11">
        <v>0.115</v>
      </c>
      <c r="Q37" s="16">
        <f t="shared" si="0"/>
        <v>1.15E-3</v>
      </c>
      <c r="R37" s="18">
        <f t="shared" si="3"/>
        <v>-6.0995559845559738E-2</v>
      </c>
      <c r="S37" s="20">
        <f t="shared" si="4"/>
        <v>-1.060241826729158</v>
      </c>
    </row>
    <row r="38" spans="1:19" x14ac:dyDescent="0.3">
      <c r="A38" t="s">
        <v>14</v>
      </c>
      <c r="B38" s="1">
        <v>43633</v>
      </c>
      <c r="C38" s="1">
        <v>43643</v>
      </c>
      <c r="D38">
        <v>50</v>
      </c>
      <c r="E38">
        <v>50.3</v>
      </c>
      <c r="F38">
        <v>47.85</v>
      </c>
      <c r="G38">
        <v>48.05</v>
      </c>
      <c r="H38">
        <v>48.1</v>
      </c>
      <c r="I38">
        <v>48.05</v>
      </c>
      <c r="J38">
        <v>486</v>
      </c>
      <c r="K38">
        <v>2844.43</v>
      </c>
      <c r="L38">
        <v>7092000</v>
      </c>
      <c r="M38">
        <v>1896000</v>
      </c>
      <c r="N38">
        <v>47.7</v>
      </c>
      <c r="O38" s="16">
        <f t="shared" si="2"/>
        <v>-1.334702258726911E-2</v>
      </c>
      <c r="P38" s="11">
        <v>0.11480769230769231</v>
      </c>
      <c r="Q38" s="16">
        <f t="shared" si="0"/>
        <v>1.1480769230769231E-3</v>
      </c>
      <c r="R38" s="18">
        <f t="shared" si="3"/>
        <v>-1.4495099510346034E-2</v>
      </c>
      <c r="S38" s="20">
        <f t="shared" si="4"/>
        <v>-0.25195786090631256</v>
      </c>
    </row>
    <row r="39" spans="1:19" x14ac:dyDescent="0.3">
      <c r="A39" t="s">
        <v>14</v>
      </c>
      <c r="B39" s="1">
        <v>43640</v>
      </c>
      <c r="C39" s="1">
        <v>43643</v>
      </c>
      <c r="D39">
        <v>50.4</v>
      </c>
      <c r="E39">
        <v>51.15</v>
      </c>
      <c r="F39">
        <v>48.85</v>
      </c>
      <c r="G39">
        <v>49.5</v>
      </c>
      <c r="H39">
        <v>49.3</v>
      </c>
      <c r="I39">
        <v>49.5</v>
      </c>
      <c r="J39">
        <v>2951</v>
      </c>
      <c r="K39">
        <v>17722.689999999999</v>
      </c>
      <c r="L39">
        <v>41844000</v>
      </c>
      <c r="M39">
        <v>18672000</v>
      </c>
      <c r="N39">
        <v>49.15</v>
      </c>
      <c r="O39" s="16">
        <f t="shared" si="2"/>
        <v>3.0176899063475607E-2</v>
      </c>
      <c r="P39" s="11">
        <v>0.11557692307692308</v>
      </c>
      <c r="Q39" s="16">
        <f t="shared" si="0"/>
        <v>1.1557692307692308E-3</v>
      </c>
      <c r="R39" s="18">
        <f t="shared" si="3"/>
        <v>2.9021129832706376E-2</v>
      </c>
      <c r="S39" s="20">
        <f t="shared" si="4"/>
        <v>0.50445336981053346</v>
      </c>
    </row>
    <row r="40" spans="1:19" x14ac:dyDescent="0.3">
      <c r="A40" t="s">
        <v>14</v>
      </c>
      <c r="B40" s="1">
        <v>43647</v>
      </c>
      <c r="C40" s="1">
        <v>43671</v>
      </c>
      <c r="D40">
        <v>51.6</v>
      </c>
      <c r="E40">
        <v>52</v>
      </c>
      <c r="F40">
        <v>50.3</v>
      </c>
      <c r="G40">
        <v>51.3</v>
      </c>
      <c r="H40">
        <v>51.2</v>
      </c>
      <c r="I40">
        <v>51.3</v>
      </c>
      <c r="J40">
        <v>159</v>
      </c>
      <c r="K40">
        <v>976.1</v>
      </c>
      <c r="L40">
        <v>3624000</v>
      </c>
      <c r="M40">
        <v>552000</v>
      </c>
      <c r="N40">
        <v>51.1</v>
      </c>
      <c r="O40" s="16">
        <f t="shared" si="2"/>
        <v>3.6363636363636306E-2</v>
      </c>
      <c r="P40" s="11">
        <v>0.11326923076923076</v>
      </c>
      <c r="Q40" s="16">
        <f t="shared" si="0"/>
        <v>1.1326923076923076E-3</v>
      </c>
      <c r="R40" s="18">
        <f t="shared" si="3"/>
        <v>3.5230944055944E-2</v>
      </c>
      <c r="S40" s="20">
        <f t="shared" si="4"/>
        <v>0.61239409192808703</v>
      </c>
    </row>
    <row r="41" spans="1:19" x14ac:dyDescent="0.3">
      <c r="A41" t="s">
        <v>14</v>
      </c>
      <c r="B41" s="1">
        <v>43654</v>
      </c>
      <c r="C41" s="1">
        <v>43671</v>
      </c>
      <c r="D41">
        <v>48</v>
      </c>
      <c r="E41">
        <v>48.9</v>
      </c>
      <c r="F41">
        <v>46.25</v>
      </c>
      <c r="G41">
        <v>46.5</v>
      </c>
      <c r="H41">
        <v>46.7</v>
      </c>
      <c r="I41">
        <v>46.5</v>
      </c>
      <c r="J41">
        <v>414</v>
      </c>
      <c r="K41">
        <v>2343.39</v>
      </c>
      <c r="L41">
        <v>7308000</v>
      </c>
      <c r="M41">
        <v>1704000</v>
      </c>
      <c r="N41">
        <v>46.3</v>
      </c>
      <c r="O41" s="16">
        <f t="shared" si="2"/>
        <v>-9.3567251461988257E-2</v>
      </c>
      <c r="P41" s="11">
        <v>0.11249999999999999</v>
      </c>
      <c r="Q41" s="16">
        <f t="shared" si="0"/>
        <v>1.1249999999999999E-3</v>
      </c>
      <c r="R41" s="18">
        <f t="shared" si="3"/>
        <v>-9.4692251461988258E-2</v>
      </c>
      <c r="S41" s="20">
        <f t="shared" si="4"/>
        <v>-1.6459671150057285</v>
      </c>
    </row>
    <row r="42" spans="1:19" x14ac:dyDescent="0.3">
      <c r="A42" t="s">
        <v>14</v>
      </c>
      <c r="B42" s="1">
        <v>43661</v>
      </c>
      <c r="C42" s="1">
        <v>43671</v>
      </c>
      <c r="D42">
        <v>47.1</v>
      </c>
      <c r="E42">
        <v>47.2</v>
      </c>
      <c r="F42">
        <v>46.1</v>
      </c>
      <c r="G42">
        <v>46.55</v>
      </c>
      <c r="H42">
        <v>46.6</v>
      </c>
      <c r="I42">
        <v>46.55</v>
      </c>
      <c r="J42">
        <v>225</v>
      </c>
      <c r="K42">
        <v>1258.22</v>
      </c>
      <c r="L42">
        <v>10788000</v>
      </c>
      <c r="M42">
        <v>648000</v>
      </c>
      <c r="N42">
        <v>46.6</v>
      </c>
      <c r="O42" s="16">
        <f t="shared" si="2"/>
        <v>1.0752688172042399E-3</v>
      </c>
      <c r="P42" s="11">
        <v>0.1101923076923077</v>
      </c>
      <c r="Q42" s="16">
        <f t="shared" si="0"/>
        <v>1.1019230769230769E-3</v>
      </c>
      <c r="R42" s="18">
        <f t="shared" si="3"/>
        <v>-2.6654259718837019E-5</v>
      </c>
      <c r="S42" s="20">
        <f t="shared" si="4"/>
        <v>-4.6331177361052459E-4</v>
      </c>
    </row>
    <row r="43" spans="1:19" x14ac:dyDescent="0.3">
      <c r="A43" t="s">
        <v>14</v>
      </c>
      <c r="B43" s="1">
        <v>43668</v>
      </c>
      <c r="C43" s="1">
        <v>43671</v>
      </c>
      <c r="D43">
        <v>44.4</v>
      </c>
      <c r="E43">
        <v>46.45</v>
      </c>
      <c r="F43">
        <v>44.2</v>
      </c>
      <c r="G43">
        <v>46.3</v>
      </c>
      <c r="H43">
        <v>46.25</v>
      </c>
      <c r="I43">
        <v>46.3</v>
      </c>
      <c r="J43">
        <v>2174</v>
      </c>
      <c r="K43">
        <v>11911.4</v>
      </c>
      <c r="L43">
        <v>40380000</v>
      </c>
      <c r="M43">
        <v>11088000</v>
      </c>
      <c r="N43">
        <v>46.25</v>
      </c>
      <c r="O43" s="16">
        <f t="shared" si="2"/>
        <v>-5.3705692803437165E-3</v>
      </c>
      <c r="P43" s="11">
        <v>0.11038461538461539</v>
      </c>
      <c r="Q43" s="16">
        <f t="shared" si="0"/>
        <v>1.1038461538461538E-3</v>
      </c>
      <c r="R43" s="18">
        <f t="shared" si="3"/>
        <v>-6.4744154341898705E-3</v>
      </c>
      <c r="S43" s="20">
        <f t="shared" si="4"/>
        <v>-0.11254009413684611</v>
      </c>
    </row>
    <row r="44" spans="1:19" x14ac:dyDescent="0.3">
      <c r="A44" t="s">
        <v>14</v>
      </c>
      <c r="B44" s="1">
        <v>43675</v>
      </c>
      <c r="C44" s="1">
        <v>43706</v>
      </c>
      <c r="D44">
        <v>44.85</v>
      </c>
      <c r="E44">
        <v>44.85</v>
      </c>
      <c r="F44">
        <v>43.35</v>
      </c>
      <c r="G44">
        <v>44.05</v>
      </c>
      <c r="H44">
        <v>44.1</v>
      </c>
      <c r="I44">
        <v>44.05</v>
      </c>
      <c r="J44">
        <v>55</v>
      </c>
      <c r="K44">
        <v>290.66000000000003</v>
      </c>
      <c r="L44">
        <v>1476000</v>
      </c>
      <c r="M44">
        <v>96000</v>
      </c>
      <c r="N44">
        <v>44.2</v>
      </c>
      <c r="O44" s="16">
        <f t="shared" si="2"/>
        <v>-4.859611231101512E-2</v>
      </c>
      <c r="P44" s="11">
        <v>0.10865384615384616</v>
      </c>
      <c r="Q44" s="16">
        <f t="shared" si="0"/>
        <v>1.0865384615384615E-3</v>
      </c>
      <c r="R44" s="18">
        <f t="shared" si="3"/>
        <v>-4.9682650772553578E-2</v>
      </c>
      <c r="S44" s="20">
        <f t="shared" si="4"/>
        <v>-0.86359768719581032</v>
      </c>
    </row>
    <row r="45" spans="1:19" x14ac:dyDescent="0.3">
      <c r="A45" t="s">
        <v>14</v>
      </c>
      <c r="B45" s="1">
        <v>43682</v>
      </c>
      <c r="C45" s="1">
        <v>43706</v>
      </c>
      <c r="D45">
        <v>39.5</v>
      </c>
      <c r="E45">
        <v>40.5</v>
      </c>
      <c r="F45">
        <v>38.950000000000003</v>
      </c>
      <c r="G45">
        <v>39.799999999999997</v>
      </c>
      <c r="H45">
        <v>39.85</v>
      </c>
      <c r="I45">
        <v>39.799999999999997</v>
      </c>
      <c r="J45">
        <v>181</v>
      </c>
      <c r="K45">
        <v>862.1</v>
      </c>
      <c r="L45">
        <v>6204000</v>
      </c>
      <c r="M45">
        <v>528000</v>
      </c>
      <c r="N45">
        <v>39.9</v>
      </c>
      <c r="O45" s="16">
        <f t="shared" si="2"/>
        <v>-9.6481271282633382E-2</v>
      </c>
      <c r="P45" s="11">
        <v>0.10423076923076922</v>
      </c>
      <c r="Q45" s="16">
        <f t="shared" si="0"/>
        <v>1.0423076923076922E-3</v>
      </c>
      <c r="R45" s="18">
        <f t="shared" si="3"/>
        <v>-9.7523578974941072E-2</v>
      </c>
      <c r="S45" s="20">
        <f t="shared" si="4"/>
        <v>-1.6951820392068078</v>
      </c>
    </row>
    <row r="46" spans="1:19" x14ac:dyDescent="0.3">
      <c r="A46" t="s">
        <v>14</v>
      </c>
      <c r="B46" s="1">
        <v>43690</v>
      </c>
      <c r="C46" s="1">
        <v>43706</v>
      </c>
      <c r="D46">
        <v>38.1</v>
      </c>
      <c r="E46">
        <v>38.799999999999997</v>
      </c>
      <c r="F46">
        <v>35.5</v>
      </c>
      <c r="G46">
        <v>36.200000000000003</v>
      </c>
      <c r="H46">
        <v>36.1</v>
      </c>
      <c r="I46">
        <v>36.200000000000003</v>
      </c>
      <c r="J46">
        <v>610</v>
      </c>
      <c r="K46">
        <v>2666.93</v>
      </c>
      <c r="L46">
        <v>8844000</v>
      </c>
      <c r="M46">
        <v>2916000</v>
      </c>
      <c r="N46">
        <v>36.450000000000003</v>
      </c>
      <c r="O46" s="16">
        <f t="shared" si="2"/>
        <v>-9.0452261306532528E-2</v>
      </c>
      <c r="P46" s="11">
        <v>0.1053846153846154</v>
      </c>
      <c r="Q46" s="16">
        <f t="shared" si="0"/>
        <v>1.0538461538461539E-3</v>
      </c>
      <c r="R46" s="18">
        <f t="shared" si="3"/>
        <v>-9.1506107460378683E-2</v>
      </c>
      <c r="S46" s="20">
        <f t="shared" si="4"/>
        <v>-1.5905846716763785</v>
      </c>
    </row>
    <row r="47" spans="1:19" x14ac:dyDescent="0.3">
      <c r="A47" t="s">
        <v>14</v>
      </c>
      <c r="B47" s="1">
        <v>43696</v>
      </c>
      <c r="C47" s="1">
        <v>43706</v>
      </c>
      <c r="D47">
        <v>36.200000000000003</v>
      </c>
      <c r="E47">
        <v>36.299999999999997</v>
      </c>
      <c r="F47">
        <v>35.450000000000003</v>
      </c>
      <c r="G47">
        <v>35.75</v>
      </c>
      <c r="H47">
        <v>35.65</v>
      </c>
      <c r="I47">
        <v>35.75</v>
      </c>
      <c r="J47">
        <v>490</v>
      </c>
      <c r="K47">
        <v>2102.1999999999998</v>
      </c>
      <c r="L47">
        <v>11832000</v>
      </c>
      <c r="M47">
        <v>1476000</v>
      </c>
      <c r="N47">
        <v>36.049999999999997</v>
      </c>
      <c r="O47" s="16">
        <f t="shared" si="2"/>
        <v>-1.2430939226519415E-2</v>
      </c>
      <c r="P47" s="11">
        <v>0.10403846153846154</v>
      </c>
      <c r="Q47" s="16">
        <f t="shared" si="0"/>
        <v>1.0403846153846153E-3</v>
      </c>
      <c r="R47" s="18">
        <f t="shared" si="3"/>
        <v>-1.3471323841904029E-2</v>
      </c>
      <c r="S47" s="20">
        <f t="shared" si="4"/>
        <v>-0.2341623068099461</v>
      </c>
    </row>
    <row r="48" spans="1:19" x14ac:dyDescent="0.3">
      <c r="A48" t="s">
        <v>14</v>
      </c>
      <c r="B48" s="1">
        <v>43703</v>
      </c>
      <c r="C48" s="1">
        <v>43706</v>
      </c>
      <c r="D48">
        <v>32.1</v>
      </c>
      <c r="E48">
        <v>33.25</v>
      </c>
      <c r="F48">
        <v>30</v>
      </c>
      <c r="G48">
        <v>32.049999999999997</v>
      </c>
      <c r="H48">
        <v>32.15</v>
      </c>
      <c r="I48">
        <v>32.049999999999997</v>
      </c>
      <c r="J48">
        <v>2043</v>
      </c>
      <c r="K48">
        <v>7671.39</v>
      </c>
      <c r="L48">
        <v>31500000</v>
      </c>
      <c r="M48">
        <v>5364000</v>
      </c>
      <c r="N48">
        <v>31.9</v>
      </c>
      <c r="O48" s="16">
        <f t="shared" si="2"/>
        <v>-0.10349650349650358</v>
      </c>
      <c r="P48" s="11">
        <v>0.10423076923076922</v>
      </c>
      <c r="Q48" s="16">
        <f t="shared" si="0"/>
        <v>1.0423076923076922E-3</v>
      </c>
      <c r="R48" s="18">
        <f t="shared" si="3"/>
        <v>-0.10453881118881127</v>
      </c>
      <c r="S48" s="20">
        <f t="shared" si="4"/>
        <v>-1.8171227613871686</v>
      </c>
    </row>
    <row r="49" spans="1:19" x14ac:dyDescent="0.3">
      <c r="A49" t="s">
        <v>14</v>
      </c>
      <c r="B49" s="1">
        <v>43711</v>
      </c>
      <c r="C49" s="1">
        <v>43734</v>
      </c>
      <c r="D49">
        <v>30.85</v>
      </c>
      <c r="E49">
        <v>31.5</v>
      </c>
      <c r="F49">
        <v>30.5</v>
      </c>
      <c r="G49">
        <v>30.7</v>
      </c>
      <c r="H49">
        <v>30.55</v>
      </c>
      <c r="I49">
        <v>30.7</v>
      </c>
      <c r="J49">
        <v>57</v>
      </c>
      <c r="K49">
        <v>211.45</v>
      </c>
      <c r="L49">
        <v>2688000</v>
      </c>
      <c r="M49">
        <v>144000</v>
      </c>
      <c r="N49">
        <v>30.45</v>
      </c>
      <c r="O49" s="16">
        <f t="shared" si="2"/>
        <v>-4.2121684867394635E-2</v>
      </c>
      <c r="P49" s="11">
        <v>0.10230769230769231</v>
      </c>
      <c r="Q49" s="16">
        <f t="shared" si="0"/>
        <v>1.023076923076923E-3</v>
      </c>
      <c r="R49" s="18">
        <f t="shared" si="3"/>
        <v>-4.314476179047156E-2</v>
      </c>
      <c r="S49" s="20">
        <f t="shared" si="4"/>
        <v>-0.74995427815314897</v>
      </c>
    </row>
    <row r="50" spans="1:19" x14ac:dyDescent="0.3">
      <c r="A50" t="s">
        <v>14</v>
      </c>
      <c r="B50" s="1">
        <v>43717</v>
      </c>
      <c r="C50" s="1">
        <v>43734</v>
      </c>
      <c r="D50">
        <v>32.799999999999997</v>
      </c>
      <c r="E50">
        <v>33.75</v>
      </c>
      <c r="F50">
        <v>32.6</v>
      </c>
      <c r="G50">
        <v>33.200000000000003</v>
      </c>
      <c r="H50">
        <v>33.200000000000003</v>
      </c>
      <c r="I50">
        <v>33.200000000000003</v>
      </c>
      <c r="J50">
        <v>259</v>
      </c>
      <c r="K50">
        <v>1030.6199999999999</v>
      </c>
      <c r="L50">
        <v>4512000</v>
      </c>
      <c r="M50">
        <v>1476000</v>
      </c>
      <c r="N50">
        <v>32.9</v>
      </c>
      <c r="O50" s="16">
        <f t="shared" si="2"/>
        <v>8.1433224755700445E-2</v>
      </c>
      <c r="P50" s="11">
        <v>0.10250000000000001</v>
      </c>
      <c r="Q50" s="16">
        <f t="shared" si="0"/>
        <v>1.0250000000000001E-3</v>
      </c>
      <c r="R50" s="18">
        <f t="shared" si="3"/>
        <v>8.0408224755700447E-2</v>
      </c>
      <c r="S50" s="20">
        <f t="shared" si="4"/>
        <v>1.3976781804264169</v>
      </c>
    </row>
    <row r="51" spans="1:19" x14ac:dyDescent="0.3">
      <c r="A51" t="s">
        <v>14</v>
      </c>
      <c r="B51" s="1">
        <v>43724</v>
      </c>
      <c r="C51" s="1">
        <v>43734</v>
      </c>
      <c r="D51">
        <v>33.950000000000003</v>
      </c>
      <c r="E51">
        <v>34.049999999999997</v>
      </c>
      <c r="F51">
        <v>33.299999999999997</v>
      </c>
      <c r="G51">
        <v>33.549999999999997</v>
      </c>
      <c r="H51">
        <v>33.549999999999997</v>
      </c>
      <c r="I51">
        <v>33.549999999999997</v>
      </c>
      <c r="J51">
        <v>211</v>
      </c>
      <c r="K51">
        <v>850.9</v>
      </c>
      <c r="L51">
        <v>7212000</v>
      </c>
      <c r="M51">
        <v>1056000</v>
      </c>
      <c r="N51">
        <v>33.35</v>
      </c>
      <c r="O51" s="16">
        <f t="shared" si="2"/>
        <v>1.0542168674698623E-2</v>
      </c>
      <c r="P51" s="11">
        <v>0.10230769230769231</v>
      </c>
      <c r="Q51" s="16">
        <f t="shared" si="0"/>
        <v>1.023076923076923E-3</v>
      </c>
      <c r="R51" s="18">
        <f t="shared" si="3"/>
        <v>9.5190917516216993E-3</v>
      </c>
      <c r="S51" s="20">
        <f t="shared" si="4"/>
        <v>0.16546350673878688</v>
      </c>
    </row>
    <row r="52" spans="1:19" x14ac:dyDescent="0.3">
      <c r="A52" t="s">
        <v>14</v>
      </c>
      <c r="B52" s="1">
        <v>43731</v>
      </c>
      <c r="C52" s="1">
        <v>43734</v>
      </c>
      <c r="D52">
        <v>36.549999999999997</v>
      </c>
      <c r="E52">
        <v>36.549999999999997</v>
      </c>
      <c r="F52">
        <v>34.35</v>
      </c>
      <c r="G52">
        <v>35.1</v>
      </c>
      <c r="H52">
        <v>35.15</v>
      </c>
      <c r="I52">
        <v>35.1</v>
      </c>
      <c r="J52">
        <v>3264</v>
      </c>
      <c r="K52">
        <v>13750.07</v>
      </c>
      <c r="L52">
        <v>29916000</v>
      </c>
      <c r="M52">
        <v>7548000</v>
      </c>
      <c r="N52">
        <v>34.9</v>
      </c>
      <c r="O52" s="16">
        <f t="shared" si="2"/>
        <v>4.6199701937406988E-2</v>
      </c>
      <c r="P52" s="11">
        <v>0.10403846153846154</v>
      </c>
      <c r="Q52" s="16">
        <f t="shared" si="0"/>
        <v>1.0403846153846153E-3</v>
      </c>
      <c r="R52" s="18">
        <f t="shared" si="3"/>
        <v>4.5159317322022371E-2</v>
      </c>
      <c r="S52" s="20">
        <f t="shared" si="4"/>
        <v>0.78497184405838671</v>
      </c>
    </row>
    <row r="53" spans="1:19" x14ac:dyDescent="0.3">
      <c r="A53" t="s">
        <v>14</v>
      </c>
      <c r="B53" s="1">
        <v>43738</v>
      </c>
      <c r="C53" s="1">
        <v>43769</v>
      </c>
      <c r="D53">
        <v>32.85</v>
      </c>
      <c r="E53">
        <v>33.85</v>
      </c>
      <c r="F53">
        <v>31.95</v>
      </c>
      <c r="G53">
        <v>33.65</v>
      </c>
      <c r="H53">
        <v>33.549999999999997</v>
      </c>
      <c r="I53">
        <v>33.65</v>
      </c>
      <c r="J53">
        <v>74</v>
      </c>
      <c r="K53">
        <v>288.14</v>
      </c>
      <c r="L53">
        <v>1896000</v>
      </c>
      <c r="M53">
        <v>336000</v>
      </c>
      <c r="N53">
        <v>33.450000000000003</v>
      </c>
      <c r="O53" s="16">
        <f t="shared" si="2"/>
        <v>-4.131054131054139E-2</v>
      </c>
      <c r="P53" s="11">
        <v>0.10076923076923078</v>
      </c>
      <c r="Q53" s="16">
        <f t="shared" si="0"/>
        <v>1.0076923076923077E-3</v>
      </c>
      <c r="R53" s="18">
        <f t="shared" si="3"/>
        <v>-4.2318233618233697E-2</v>
      </c>
      <c r="S53" s="20">
        <f t="shared" si="4"/>
        <v>-0.73558733502818341</v>
      </c>
    </row>
    <row r="54" spans="1:19" x14ac:dyDescent="0.3">
      <c r="O54" s="8"/>
      <c r="Q54" s="8"/>
    </row>
    <row r="55" spans="1:19" x14ac:dyDescent="0.3">
      <c r="M55" t="s">
        <v>19</v>
      </c>
      <c r="O55" s="16">
        <f>AVERAGE(O3:O53)</f>
        <v>-1.1302315786196655E-2</v>
      </c>
      <c r="P55" s="8"/>
      <c r="Q55" s="8"/>
      <c r="R55" s="16">
        <f t="shared" ref="R55" si="5">AVERAGE(R3:R53)</f>
        <v>-1.2495754700223804E-2</v>
      </c>
      <c r="S55" s="17"/>
    </row>
    <row r="56" spans="1:19" x14ac:dyDescent="0.3">
      <c r="M56" t="s">
        <v>20</v>
      </c>
      <c r="O56" s="16">
        <f>MAX(O3:O53)</f>
        <v>0.12932790224032589</v>
      </c>
      <c r="P56" s="8"/>
      <c r="Q56" s="8"/>
      <c r="R56" s="16">
        <f t="shared" ref="R56" si="6">MAX(R3:R53)</f>
        <v>0.1280952099326336</v>
      </c>
      <c r="S56" s="17"/>
    </row>
    <row r="57" spans="1:19" x14ac:dyDescent="0.3">
      <c r="M57" t="s">
        <v>21</v>
      </c>
      <c r="O57" s="16">
        <f>MIN(O3:O53)</f>
        <v>-0.11558669001751316</v>
      </c>
      <c r="P57" s="8"/>
      <c r="Q57" s="8"/>
      <c r="R57" s="16">
        <f t="shared" ref="R57" si="7">MIN(R3:R53)</f>
        <v>-0.11687130540212855</v>
      </c>
      <c r="S57" s="17"/>
    </row>
    <row r="58" spans="1:19" x14ac:dyDescent="0.3">
      <c r="M58" t="s">
        <v>26</v>
      </c>
      <c r="O58" s="16">
        <f>_xlfn.STDEV.S(O3:O53)</f>
        <v>5.6281586599566148E-2</v>
      </c>
      <c r="P58" s="8"/>
      <c r="Q58" s="8"/>
      <c r="R58" s="16">
        <f t="shared" ref="R58" si="8">_xlfn.STDEV.S(R3:R53)</f>
        <v>5.6271537106373032E-2</v>
      </c>
      <c r="S58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23015-F9CF-45E2-BFE1-83BC92E5252A}">
  <dimension ref="A1:S18"/>
  <sheetViews>
    <sheetView workbookViewId="0">
      <selection activeCell="S17" sqref="S17"/>
    </sheetView>
  </sheetViews>
  <sheetFormatPr defaultRowHeight="14.4" x14ac:dyDescent="0.3"/>
  <cols>
    <col min="15" max="15" width="10.44140625" customWidth="1"/>
    <col min="18" max="18" width="10.6640625" bestFit="1" customWidth="1"/>
  </cols>
  <sheetData>
    <row r="1" spans="1:19" s="2" customFormat="1" x14ac:dyDescent="0.3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30</v>
      </c>
      <c r="P1" s="5" t="s">
        <v>24</v>
      </c>
      <c r="Q1" s="3" t="s">
        <v>16</v>
      </c>
      <c r="R1" s="2" t="s">
        <v>17</v>
      </c>
      <c r="S1" s="5" t="s">
        <v>23</v>
      </c>
    </row>
    <row r="2" spans="1:19" x14ac:dyDescent="0.3">
      <c r="A2" t="s">
        <v>14</v>
      </c>
      <c r="B2" s="1">
        <v>43374</v>
      </c>
      <c r="C2" s="1">
        <v>43433</v>
      </c>
      <c r="D2">
        <v>67.150000000000006</v>
      </c>
      <c r="E2">
        <v>69.849999999999994</v>
      </c>
      <c r="F2">
        <v>65.099999999999994</v>
      </c>
      <c r="G2">
        <v>69.75</v>
      </c>
      <c r="H2">
        <v>69.75</v>
      </c>
      <c r="I2">
        <v>69.75</v>
      </c>
      <c r="J2">
        <v>90</v>
      </c>
      <c r="K2">
        <v>726.31</v>
      </c>
      <c r="L2">
        <v>1668000</v>
      </c>
      <c r="M2">
        <v>216000</v>
      </c>
      <c r="N2">
        <v>769.65</v>
      </c>
      <c r="P2" s="10">
        <v>0.57916666666666672</v>
      </c>
      <c r="Q2" s="18">
        <f>P2/100</f>
        <v>5.7916666666666672E-3</v>
      </c>
      <c r="S2" s="6"/>
    </row>
    <row r="3" spans="1:19" x14ac:dyDescent="0.3">
      <c r="A3" t="s">
        <v>14</v>
      </c>
      <c r="B3" s="1">
        <v>43405</v>
      </c>
      <c r="C3" s="1">
        <v>43461</v>
      </c>
      <c r="D3">
        <v>65.099999999999994</v>
      </c>
      <c r="E3">
        <v>68</v>
      </c>
      <c r="F3">
        <v>65.099999999999994</v>
      </c>
      <c r="G3">
        <v>67.7</v>
      </c>
      <c r="H3">
        <v>67.849999999999994</v>
      </c>
      <c r="I3">
        <v>67.7</v>
      </c>
      <c r="J3">
        <v>72</v>
      </c>
      <c r="K3">
        <v>575.48</v>
      </c>
      <c r="L3">
        <v>1152000</v>
      </c>
      <c r="M3">
        <v>168000</v>
      </c>
      <c r="N3">
        <v>792.55</v>
      </c>
      <c r="O3" s="16">
        <f>(I3-I2)/I2</f>
        <v>-2.939068100358419E-2</v>
      </c>
      <c r="P3" s="10">
        <v>0.5625</v>
      </c>
      <c r="Q3" s="18">
        <f t="shared" ref="Q3:Q13" si="0">P3/100</f>
        <v>5.6249999999999998E-3</v>
      </c>
      <c r="R3" s="18">
        <f>O3-Q3</f>
        <v>-3.5015681003584188E-2</v>
      </c>
      <c r="S3" s="20">
        <f>R3/_xlfn.STDEV.S($O$3:$O$13)</f>
        <v>-0.29180293073662195</v>
      </c>
    </row>
    <row r="4" spans="1:19" x14ac:dyDescent="0.3">
      <c r="A4" t="s">
        <v>14</v>
      </c>
      <c r="B4" s="1">
        <v>43437</v>
      </c>
      <c r="C4" s="1">
        <v>43496</v>
      </c>
      <c r="D4">
        <v>56.95</v>
      </c>
      <c r="E4">
        <v>57.75</v>
      </c>
      <c r="F4">
        <v>56.6</v>
      </c>
      <c r="G4">
        <v>57.1</v>
      </c>
      <c r="H4">
        <v>57.1</v>
      </c>
      <c r="I4">
        <v>57.1</v>
      </c>
      <c r="J4">
        <v>50</v>
      </c>
      <c r="K4">
        <v>342.64</v>
      </c>
      <c r="L4">
        <v>1380000</v>
      </c>
      <c r="M4">
        <v>204000</v>
      </c>
      <c r="N4">
        <v>804.85</v>
      </c>
      <c r="O4" s="16">
        <f t="shared" ref="O4:O13" si="1">(I4-I3)/I3</f>
        <v>-0.1565731166912851</v>
      </c>
      <c r="P4" s="10">
        <v>0.55583333333333329</v>
      </c>
      <c r="Q4" s="18">
        <f t="shared" si="0"/>
        <v>5.5583333333333327E-3</v>
      </c>
      <c r="R4" s="18">
        <f t="shared" ref="R4:R13" si="2">O4-Q4</f>
        <v>-0.16213145002461843</v>
      </c>
      <c r="S4" s="20">
        <f t="shared" ref="S4:S13" si="3">R4/_xlfn.STDEV.S($O$3:$O$13)</f>
        <v>-1.3511212955395366</v>
      </c>
    </row>
    <row r="5" spans="1:19" x14ac:dyDescent="0.3">
      <c r="A5" t="s">
        <v>14</v>
      </c>
      <c r="B5" s="1">
        <v>43466</v>
      </c>
      <c r="C5" s="1">
        <v>43524</v>
      </c>
      <c r="D5">
        <v>56.35</v>
      </c>
      <c r="E5">
        <v>56.35</v>
      </c>
      <c r="F5">
        <v>55.4</v>
      </c>
      <c r="G5">
        <v>55.85</v>
      </c>
      <c r="H5">
        <v>55.8</v>
      </c>
      <c r="I5">
        <v>55.85</v>
      </c>
      <c r="J5">
        <v>36</v>
      </c>
      <c r="K5">
        <v>240.68</v>
      </c>
      <c r="L5">
        <v>3360000</v>
      </c>
      <c r="M5">
        <v>228000</v>
      </c>
      <c r="N5">
        <v>733.15</v>
      </c>
      <c r="O5" s="16">
        <f t="shared" si="1"/>
        <v>-2.1891418563922942E-2</v>
      </c>
      <c r="P5" s="10">
        <v>0.54833333333333334</v>
      </c>
      <c r="Q5" s="18">
        <f t="shared" si="0"/>
        <v>5.4833333333333331E-3</v>
      </c>
      <c r="R5" s="18">
        <f t="shared" si="2"/>
        <v>-2.7374751897256275E-2</v>
      </c>
      <c r="S5" s="20">
        <f t="shared" si="3"/>
        <v>-0.22812730190766908</v>
      </c>
    </row>
    <row r="6" spans="1:19" x14ac:dyDescent="0.3">
      <c r="A6" t="s">
        <v>14</v>
      </c>
      <c r="B6" s="1">
        <v>43497</v>
      </c>
      <c r="C6" s="1">
        <v>43552</v>
      </c>
      <c r="D6">
        <v>47.4</v>
      </c>
      <c r="E6">
        <v>48.1</v>
      </c>
      <c r="F6">
        <v>46.15</v>
      </c>
      <c r="G6">
        <v>46.45</v>
      </c>
      <c r="H6">
        <v>46.4</v>
      </c>
      <c r="I6">
        <v>46.45</v>
      </c>
      <c r="J6">
        <v>55</v>
      </c>
      <c r="K6">
        <v>308.64999999999998</v>
      </c>
      <c r="L6">
        <v>1884000</v>
      </c>
      <c r="M6">
        <v>240000</v>
      </c>
      <c r="N6">
        <v>797.8</v>
      </c>
      <c r="O6" s="16">
        <f t="shared" si="1"/>
        <v>-0.16830796777081466</v>
      </c>
      <c r="P6" s="10">
        <v>0.53500000000000003</v>
      </c>
      <c r="Q6" s="18">
        <f t="shared" si="0"/>
        <v>5.3500000000000006E-3</v>
      </c>
      <c r="R6" s="18">
        <f t="shared" si="2"/>
        <v>-0.17365796777081466</v>
      </c>
      <c r="S6" s="20">
        <f t="shared" si="3"/>
        <v>-1.4471774499003061</v>
      </c>
    </row>
    <row r="7" spans="1:19" x14ac:dyDescent="0.3">
      <c r="A7" t="s">
        <v>14</v>
      </c>
      <c r="B7" s="1">
        <v>43525</v>
      </c>
      <c r="C7" s="1">
        <v>43580</v>
      </c>
      <c r="D7">
        <v>50.25</v>
      </c>
      <c r="E7">
        <v>53.2</v>
      </c>
      <c r="F7">
        <v>50.25</v>
      </c>
      <c r="G7">
        <v>52.9</v>
      </c>
      <c r="H7">
        <v>53</v>
      </c>
      <c r="I7">
        <v>52.9</v>
      </c>
      <c r="J7">
        <v>110</v>
      </c>
      <c r="K7">
        <v>689.2</v>
      </c>
      <c r="L7">
        <v>1332000</v>
      </c>
      <c r="M7">
        <v>48000</v>
      </c>
      <c r="N7">
        <v>724.95</v>
      </c>
      <c r="O7" s="16">
        <f t="shared" si="1"/>
        <v>0.138858988159311</v>
      </c>
      <c r="P7" s="10">
        <v>0.51</v>
      </c>
      <c r="Q7" s="18">
        <f t="shared" si="0"/>
        <v>5.1000000000000004E-3</v>
      </c>
      <c r="R7" s="18">
        <f t="shared" si="2"/>
        <v>0.133758988159311</v>
      </c>
      <c r="S7" s="20">
        <f t="shared" si="3"/>
        <v>1.1146795846482849</v>
      </c>
    </row>
    <row r="8" spans="1:19" x14ac:dyDescent="0.3">
      <c r="A8" t="s">
        <v>14</v>
      </c>
      <c r="B8" s="1">
        <v>43556</v>
      </c>
      <c r="C8" s="1">
        <v>43615</v>
      </c>
      <c r="D8">
        <v>55.9</v>
      </c>
      <c r="E8">
        <v>57.3</v>
      </c>
      <c r="F8">
        <v>55.6</v>
      </c>
      <c r="G8">
        <v>55.85</v>
      </c>
      <c r="H8">
        <v>55.75</v>
      </c>
      <c r="I8">
        <v>55.85</v>
      </c>
      <c r="J8">
        <v>188</v>
      </c>
      <c r="K8">
        <v>1271.57</v>
      </c>
      <c r="L8">
        <v>1668000</v>
      </c>
      <c r="M8">
        <v>-288000</v>
      </c>
      <c r="N8">
        <v>792.35</v>
      </c>
      <c r="O8" s="16">
        <f t="shared" si="1"/>
        <v>5.576559546313805E-2</v>
      </c>
      <c r="P8" s="10">
        <v>0.53333333333333333</v>
      </c>
      <c r="Q8" s="18">
        <f t="shared" si="0"/>
        <v>5.3333333333333332E-3</v>
      </c>
      <c r="R8" s="18">
        <f t="shared" si="2"/>
        <v>5.0432262129804714E-2</v>
      </c>
      <c r="S8" s="20">
        <f t="shared" si="3"/>
        <v>0.42027690084474484</v>
      </c>
    </row>
    <row r="9" spans="1:19" x14ac:dyDescent="0.3">
      <c r="A9" t="s">
        <v>14</v>
      </c>
      <c r="B9" s="1">
        <v>43587</v>
      </c>
      <c r="C9" s="1">
        <v>43643</v>
      </c>
      <c r="D9">
        <v>56.45</v>
      </c>
      <c r="E9">
        <v>57.4</v>
      </c>
      <c r="F9">
        <v>56.05</v>
      </c>
      <c r="G9">
        <v>56.95</v>
      </c>
      <c r="H9">
        <v>56.9</v>
      </c>
      <c r="I9">
        <v>56.95</v>
      </c>
      <c r="J9">
        <v>42</v>
      </c>
      <c r="K9">
        <v>286.72000000000003</v>
      </c>
      <c r="L9">
        <v>960000</v>
      </c>
      <c r="M9">
        <v>-84000</v>
      </c>
      <c r="N9">
        <v>799.3</v>
      </c>
      <c r="O9" s="16">
        <f t="shared" si="1"/>
        <v>1.9695613249776211E-2</v>
      </c>
      <c r="P9" s="10">
        <v>0.51</v>
      </c>
      <c r="Q9" s="18">
        <f t="shared" si="0"/>
        <v>5.1000000000000004E-3</v>
      </c>
      <c r="R9" s="18">
        <f t="shared" si="2"/>
        <v>1.459561324977621E-2</v>
      </c>
      <c r="S9" s="20">
        <f t="shared" si="3"/>
        <v>0.12163244009868081</v>
      </c>
    </row>
    <row r="10" spans="1:19" x14ac:dyDescent="0.3">
      <c r="A10" t="s">
        <v>14</v>
      </c>
      <c r="B10" s="1">
        <v>43619</v>
      </c>
      <c r="C10" s="1">
        <v>43671</v>
      </c>
      <c r="D10">
        <v>49.9</v>
      </c>
      <c r="E10">
        <v>52.05</v>
      </c>
      <c r="F10">
        <v>49.65</v>
      </c>
      <c r="G10">
        <v>51.8</v>
      </c>
      <c r="H10">
        <v>51.75</v>
      </c>
      <c r="I10">
        <v>51.8</v>
      </c>
      <c r="J10">
        <v>73</v>
      </c>
      <c r="K10">
        <v>449.89</v>
      </c>
      <c r="L10">
        <v>1368000</v>
      </c>
      <c r="M10">
        <v>72000</v>
      </c>
      <c r="N10">
        <v>656.85</v>
      </c>
      <c r="O10" s="16">
        <f t="shared" si="1"/>
        <v>-9.0430201931518975E-2</v>
      </c>
      <c r="P10" s="10">
        <v>0.50083333333333335</v>
      </c>
      <c r="Q10" s="18">
        <f t="shared" si="0"/>
        <v>5.0083333333333334E-3</v>
      </c>
      <c r="R10" s="18">
        <f t="shared" si="2"/>
        <v>-9.5438535264852312E-2</v>
      </c>
      <c r="S10" s="20">
        <f t="shared" si="3"/>
        <v>-0.79533636066206204</v>
      </c>
    </row>
    <row r="11" spans="1:19" x14ac:dyDescent="0.3">
      <c r="A11" t="s">
        <v>14</v>
      </c>
      <c r="B11" s="1">
        <v>43647</v>
      </c>
      <c r="C11" s="1">
        <v>43706</v>
      </c>
      <c r="D11">
        <v>51.6</v>
      </c>
      <c r="E11">
        <v>52</v>
      </c>
      <c r="F11">
        <v>50.3</v>
      </c>
      <c r="G11">
        <v>51.3</v>
      </c>
      <c r="H11">
        <v>51.2</v>
      </c>
      <c r="I11">
        <v>51.3</v>
      </c>
      <c r="J11">
        <v>159</v>
      </c>
      <c r="K11">
        <v>976.1</v>
      </c>
      <c r="L11">
        <v>3624000</v>
      </c>
      <c r="M11">
        <v>552000</v>
      </c>
      <c r="N11">
        <v>615.35</v>
      </c>
      <c r="O11" s="16">
        <f t="shared" si="1"/>
        <v>-9.6525096525096523E-3</v>
      </c>
      <c r="P11" s="10">
        <v>0.47750000000000004</v>
      </c>
      <c r="Q11" s="18">
        <f t="shared" si="0"/>
        <v>4.7750000000000006E-3</v>
      </c>
      <c r="R11" s="18">
        <f t="shared" si="2"/>
        <v>-1.4427509652509652E-2</v>
      </c>
      <c r="S11" s="20">
        <f t="shared" si="3"/>
        <v>-0.12023154995621207</v>
      </c>
    </row>
    <row r="12" spans="1:19" x14ac:dyDescent="0.3">
      <c r="A12" t="s">
        <v>14</v>
      </c>
      <c r="B12" s="1">
        <v>43678</v>
      </c>
      <c r="C12" s="1">
        <v>43734</v>
      </c>
      <c r="D12">
        <v>42</v>
      </c>
      <c r="E12">
        <v>42.15</v>
      </c>
      <c r="F12">
        <v>41.4</v>
      </c>
      <c r="G12">
        <v>41.85</v>
      </c>
      <c r="H12">
        <v>41.75</v>
      </c>
      <c r="I12">
        <v>41.85</v>
      </c>
      <c r="J12">
        <v>157</v>
      </c>
      <c r="K12">
        <v>786.31</v>
      </c>
      <c r="L12">
        <v>3204000</v>
      </c>
      <c r="M12">
        <v>936000</v>
      </c>
      <c r="N12">
        <v>550.6</v>
      </c>
      <c r="O12" s="16">
        <f t="shared" si="1"/>
        <v>-0.18421052631578941</v>
      </c>
      <c r="P12" s="10">
        <v>0.45166666666666666</v>
      </c>
      <c r="Q12" s="18">
        <f t="shared" si="0"/>
        <v>4.5166666666666662E-3</v>
      </c>
      <c r="R12" s="18">
        <f t="shared" si="2"/>
        <v>-0.18872719298245608</v>
      </c>
      <c r="S12" s="20">
        <f t="shared" si="3"/>
        <v>-1.5727567319436013</v>
      </c>
    </row>
    <row r="13" spans="1:19" x14ac:dyDescent="0.3">
      <c r="A13" t="s">
        <v>14</v>
      </c>
      <c r="B13" s="1">
        <v>43711</v>
      </c>
      <c r="C13" s="1">
        <v>43769</v>
      </c>
      <c r="D13">
        <v>30.85</v>
      </c>
      <c r="E13">
        <v>31.5</v>
      </c>
      <c r="F13">
        <v>30.5</v>
      </c>
      <c r="G13">
        <v>30.7</v>
      </c>
      <c r="H13">
        <v>30.55</v>
      </c>
      <c r="I13">
        <v>30.7</v>
      </c>
      <c r="J13">
        <v>57</v>
      </c>
      <c r="K13">
        <v>211.45</v>
      </c>
      <c r="L13">
        <v>2688000</v>
      </c>
      <c r="M13">
        <v>144000</v>
      </c>
      <c r="N13">
        <v>605.04999999999995</v>
      </c>
      <c r="O13" s="16">
        <f t="shared" si="1"/>
        <v>-0.26642771804062132</v>
      </c>
      <c r="P13" s="10">
        <v>0.44500000000000001</v>
      </c>
      <c r="Q13" s="18">
        <f t="shared" si="0"/>
        <v>4.45E-3</v>
      </c>
      <c r="R13" s="18">
        <f t="shared" si="2"/>
        <v>-0.27087771804062133</v>
      </c>
      <c r="S13" s="20">
        <f t="shared" si="3"/>
        <v>-2.2573575532462398</v>
      </c>
    </row>
    <row r="14" spans="1:19" x14ac:dyDescent="0.3">
      <c r="R14" s="18"/>
    </row>
    <row r="15" spans="1:19" x14ac:dyDescent="0.3">
      <c r="N15" t="s">
        <v>19</v>
      </c>
      <c r="O15" s="18">
        <f>AVERAGE(O3:O13)</f>
        <v>-6.4778540281620098E-2</v>
      </c>
      <c r="P15" s="4"/>
      <c r="Q15" s="4"/>
      <c r="R15" s="18">
        <f>AVERAGE(R3:R13)</f>
        <v>-6.9896722099801897E-2</v>
      </c>
      <c r="S15" s="6"/>
    </row>
    <row r="16" spans="1:19" x14ac:dyDescent="0.3">
      <c r="N16" t="s">
        <v>20</v>
      </c>
      <c r="O16" s="18">
        <f>MAX(O3:O13)</f>
        <v>0.138858988159311</v>
      </c>
      <c r="P16" s="4"/>
      <c r="Q16" s="4"/>
      <c r="R16" s="18">
        <f t="shared" ref="R16" si="4">MAX(R3:R13)</f>
        <v>0.133758988159311</v>
      </c>
      <c r="S16" s="6"/>
    </row>
    <row r="17" spans="14:19" x14ac:dyDescent="0.3">
      <c r="N17" t="s">
        <v>21</v>
      </c>
      <c r="O17" s="18">
        <f>MIN(O3:O13)</f>
        <v>-0.26642771804062132</v>
      </c>
      <c r="P17" s="4"/>
      <c r="Q17" s="4"/>
      <c r="R17" s="18">
        <f t="shared" ref="R17" si="5">MIN(R3:R13)</f>
        <v>-0.27087771804062133</v>
      </c>
      <c r="S17" s="6"/>
    </row>
    <row r="18" spans="14:19" x14ac:dyDescent="0.3">
      <c r="N18" t="s">
        <v>26</v>
      </c>
      <c r="O18" s="16">
        <f>_xlfn.STDEV.S(O3:O13)</f>
        <v>0.11999770158302128</v>
      </c>
      <c r="R18" s="16">
        <f>_xlfn.STDEV.S(R3:R13)</f>
        <v>0.11984797574634451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9D4C-D161-4809-99B9-492256DC5B05}">
  <dimension ref="A1:T261"/>
  <sheetViews>
    <sheetView zoomScale="60" zoomScaleNormal="60" workbookViewId="0">
      <selection activeCell="F54" sqref="F54"/>
    </sheetView>
  </sheetViews>
  <sheetFormatPr defaultRowHeight="14.4" x14ac:dyDescent="0.3"/>
  <cols>
    <col min="9" max="9" width="13.77734375" customWidth="1"/>
    <col min="10" max="10" width="17.109375" customWidth="1"/>
    <col min="11" max="11" width="14.21875" customWidth="1"/>
    <col min="12" max="12" width="13" customWidth="1"/>
    <col min="13" max="13" width="14.77734375" customWidth="1"/>
    <col min="14" max="15" width="17.33203125" customWidth="1"/>
    <col min="16" max="16" width="17.33203125" style="6" customWidth="1"/>
    <col min="17" max="17" width="13.21875" style="1" customWidth="1"/>
    <col min="18" max="18" width="17" customWidth="1"/>
    <col min="19" max="19" width="10.5546875" style="6" customWidth="1"/>
  </cols>
  <sheetData>
    <row r="1" spans="1:20" s="2" customFormat="1" x14ac:dyDescent="0.3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34</v>
      </c>
      <c r="P1" s="19" t="s">
        <v>37</v>
      </c>
      <c r="Q1" s="3" t="s">
        <v>36</v>
      </c>
      <c r="R1" s="2" t="s">
        <v>17</v>
      </c>
      <c r="S1" s="5" t="s">
        <v>23</v>
      </c>
      <c r="T1" s="2" t="s">
        <v>35</v>
      </c>
    </row>
    <row r="2" spans="1:20" x14ac:dyDescent="0.3">
      <c r="A2" t="s">
        <v>14</v>
      </c>
      <c r="B2" s="1">
        <v>43374</v>
      </c>
      <c r="C2" s="1">
        <v>43461</v>
      </c>
      <c r="D2">
        <v>0</v>
      </c>
      <c r="E2">
        <v>0</v>
      </c>
      <c r="F2">
        <v>0</v>
      </c>
      <c r="G2">
        <v>75.650000000000006</v>
      </c>
      <c r="H2">
        <v>0</v>
      </c>
      <c r="I2">
        <v>70.25</v>
      </c>
      <c r="J2">
        <v>0</v>
      </c>
      <c r="K2">
        <v>0</v>
      </c>
      <c r="L2">
        <v>0</v>
      </c>
      <c r="M2">
        <v>0</v>
      </c>
      <c r="N2">
        <v>69</v>
      </c>
      <c r="P2" s="20">
        <v>1.9260273972602739E-2</v>
      </c>
      <c r="Q2" s="18">
        <f>P2/100</f>
        <v>1.9260273972602739E-4</v>
      </c>
      <c r="T2" s="1"/>
    </row>
    <row r="3" spans="1:20" x14ac:dyDescent="0.3">
      <c r="A3" t="s">
        <v>14</v>
      </c>
      <c r="B3" s="1">
        <v>43376</v>
      </c>
      <c r="C3" s="1">
        <v>43461</v>
      </c>
      <c r="D3">
        <v>71.900000000000006</v>
      </c>
      <c r="E3">
        <v>71.900000000000006</v>
      </c>
      <c r="F3">
        <v>71.900000000000006</v>
      </c>
      <c r="G3">
        <v>71.900000000000006</v>
      </c>
      <c r="H3">
        <v>71.900000000000006</v>
      </c>
      <c r="I3">
        <v>70.2</v>
      </c>
      <c r="J3">
        <v>1</v>
      </c>
      <c r="K3">
        <v>8.6300000000000008</v>
      </c>
      <c r="L3">
        <v>12000</v>
      </c>
      <c r="M3">
        <v>12000</v>
      </c>
      <c r="N3">
        <v>68.95</v>
      </c>
      <c r="O3" s="16">
        <f>(I3-I2)/I2</f>
        <v>-7.1174377224195238E-4</v>
      </c>
      <c r="P3" s="20">
        <v>1.9232876712328765E-2</v>
      </c>
      <c r="Q3" s="18">
        <f t="shared" ref="Q3:Q66" si="0">P3/100</f>
        <v>1.9232876712328766E-4</v>
      </c>
      <c r="R3" s="18">
        <f>O3-Q3</f>
        <v>-9.0407253936524009E-4</v>
      </c>
      <c r="S3" s="20">
        <f>R3/(_xlfn.STDEV.S($O$3:$O$242))</f>
        <v>-3.0774048030581508E-2</v>
      </c>
      <c r="T3" s="1" t="b">
        <f>N2&lt;I2</f>
        <v>1</v>
      </c>
    </row>
    <row r="4" spans="1:20" x14ac:dyDescent="0.3">
      <c r="A4" t="s">
        <v>14</v>
      </c>
      <c r="B4" s="1">
        <v>43377</v>
      </c>
      <c r="C4" s="1">
        <v>43461</v>
      </c>
      <c r="D4">
        <v>0</v>
      </c>
      <c r="E4">
        <v>0</v>
      </c>
      <c r="F4">
        <v>0</v>
      </c>
      <c r="G4">
        <v>71.900000000000006</v>
      </c>
      <c r="H4">
        <v>71.900000000000006</v>
      </c>
      <c r="I4">
        <v>70.5</v>
      </c>
      <c r="J4">
        <v>0</v>
      </c>
      <c r="K4">
        <v>0</v>
      </c>
      <c r="L4">
        <v>12000</v>
      </c>
      <c r="M4">
        <v>0</v>
      </c>
      <c r="N4">
        <v>69.25</v>
      </c>
      <c r="O4" s="16">
        <f t="shared" ref="O4:O67" si="1">(I4-I3)/I3</f>
        <v>4.2735042735042332E-3</v>
      </c>
      <c r="P4" s="20">
        <v>1.9506849315068492E-2</v>
      </c>
      <c r="Q4" s="18">
        <f t="shared" si="0"/>
        <v>1.9506849315068493E-4</v>
      </c>
      <c r="R4" s="18">
        <f t="shared" ref="R4:R67" si="2">O4-Q4</f>
        <v>4.0784357803535483E-3</v>
      </c>
      <c r="S4" s="20">
        <f t="shared" ref="S4:S67" si="3">R4/(_xlfn.STDEV.S($O$3:$O$242))</f>
        <v>0.1388273320217914</v>
      </c>
      <c r="T4" s="1" t="b">
        <f t="shared" ref="T4:T67" si="4">N3&lt;I3</f>
        <v>1</v>
      </c>
    </row>
    <row r="5" spans="1:20" x14ac:dyDescent="0.3">
      <c r="A5" t="s">
        <v>14</v>
      </c>
      <c r="B5" s="1">
        <v>43378</v>
      </c>
      <c r="C5" s="1">
        <v>43461</v>
      </c>
      <c r="D5">
        <v>69.650000000000006</v>
      </c>
      <c r="E5">
        <v>69.650000000000006</v>
      </c>
      <c r="F5">
        <v>69.650000000000006</v>
      </c>
      <c r="G5">
        <v>69.650000000000006</v>
      </c>
      <c r="H5">
        <v>69.650000000000006</v>
      </c>
      <c r="I5">
        <v>67.05</v>
      </c>
      <c r="J5">
        <v>2</v>
      </c>
      <c r="K5">
        <v>16.72</v>
      </c>
      <c r="L5">
        <v>36000</v>
      </c>
      <c r="M5">
        <v>24000</v>
      </c>
      <c r="N5">
        <v>65.900000000000006</v>
      </c>
      <c r="O5" s="16">
        <f t="shared" si="1"/>
        <v>-4.8936170212766E-2</v>
      </c>
      <c r="P5" s="20">
        <v>1.8986301369863012E-2</v>
      </c>
      <c r="Q5" s="18">
        <f t="shared" si="0"/>
        <v>1.8986301369863012E-4</v>
      </c>
      <c r="R5" s="18">
        <f t="shared" si="2"/>
        <v>-4.9126033226464631E-2</v>
      </c>
      <c r="S5" s="20">
        <f t="shared" si="3"/>
        <v>-1.6722185889249803</v>
      </c>
      <c r="T5" s="1" t="b">
        <f t="shared" si="4"/>
        <v>1</v>
      </c>
    </row>
    <row r="6" spans="1:20" x14ac:dyDescent="0.3">
      <c r="A6" t="s">
        <v>14</v>
      </c>
      <c r="B6" s="1">
        <v>43381</v>
      </c>
      <c r="C6" s="1">
        <v>43461</v>
      </c>
      <c r="D6">
        <v>0</v>
      </c>
      <c r="E6">
        <v>0</v>
      </c>
      <c r="F6">
        <v>0</v>
      </c>
      <c r="G6">
        <v>69.650000000000006</v>
      </c>
      <c r="H6">
        <v>69.650000000000006</v>
      </c>
      <c r="I6">
        <v>65.599999999999994</v>
      </c>
      <c r="J6">
        <v>0</v>
      </c>
      <c r="K6">
        <v>0</v>
      </c>
      <c r="L6">
        <v>36000</v>
      </c>
      <c r="M6">
        <v>0</v>
      </c>
      <c r="N6">
        <v>64.5</v>
      </c>
      <c r="O6" s="16">
        <f t="shared" si="1"/>
        <v>-2.1625652498135764E-2</v>
      </c>
      <c r="P6" s="20">
        <v>1.893150684931507E-2</v>
      </c>
      <c r="Q6" s="18">
        <f t="shared" si="0"/>
        <v>1.893150684931507E-4</v>
      </c>
      <c r="R6" s="18">
        <f t="shared" si="2"/>
        <v>-2.1814967566628915E-2</v>
      </c>
      <c r="S6" s="20">
        <f t="shared" si="3"/>
        <v>-0.74256747157962355</v>
      </c>
      <c r="T6" s="1" t="b">
        <f t="shared" si="4"/>
        <v>1</v>
      </c>
    </row>
    <row r="7" spans="1:20" x14ac:dyDescent="0.3">
      <c r="A7" t="s">
        <v>14</v>
      </c>
      <c r="B7" s="1">
        <v>43382</v>
      </c>
      <c r="C7" s="1">
        <v>43461</v>
      </c>
      <c r="D7">
        <v>66.25</v>
      </c>
      <c r="E7">
        <v>66.25</v>
      </c>
      <c r="F7">
        <v>63.15</v>
      </c>
      <c r="G7">
        <v>64.7</v>
      </c>
      <c r="H7">
        <v>64.7</v>
      </c>
      <c r="I7">
        <v>64.7</v>
      </c>
      <c r="J7">
        <v>3</v>
      </c>
      <c r="K7">
        <v>23.29</v>
      </c>
      <c r="L7">
        <v>72000</v>
      </c>
      <c r="M7">
        <v>36000</v>
      </c>
      <c r="N7">
        <v>63.55</v>
      </c>
      <c r="O7" s="16">
        <f t="shared" si="1"/>
        <v>-1.3719512195121823E-2</v>
      </c>
      <c r="P7" s="20">
        <v>1.882191780821918E-2</v>
      </c>
      <c r="Q7" s="18">
        <f t="shared" si="0"/>
        <v>1.8821917808219178E-4</v>
      </c>
      <c r="R7" s="18">
        <f t="shared" si="2"/>
        <v>-1.3907731373204014E-2</v>
      </c>
      <c r="S7" s="20">
        <f t="shared" si="3"/>
        <v>-0.47341023495294687</v>
      </c>
      <c r="T7" s="1" t="b">
        <f t="shared" si="4"/>
        <v>1</v>
      </c>
    </row>
    <row r="8" spans="1:20" x14ac:dyDescent="0.3">
      <c r="A8" t="s">
        <v>14</v>
      </c>
      <c r="B8" s="1">
        <v>43383</v>
      </c>
      <c r="C8" s="1">
        <v>43461</v>
      </c>
      <c r="D8">
        <v>67</v>
      </c>
      <c r="E8">
        <v>67</v>
      </c>
      <c r="F8">
        <v>67</v>
      </c>
      <c r="G8">
        <v>67</v>
      </c>
      <c r="H8">
        <v>67</v>
      </c>
      <c r="I8">
        <v>67.900000000000006</v>
      </c>
      <c r="J8">
        <v>2</v>
      </c>
      <c r="K8">
        <v>16.079999999999998</v>
      </c>
      <c r="L8">
        <v>60000</v>
      </c>
      <c r="M8">
        <v>-12000</v>
      </c>
      <c r="N8">
        <v>66.8</v>
      </c>
      <c r="O8" s="16">
        <f t="shared" si="1"/>
        <v>4.9459041731066501E-2</v>
      </c>
      <c r="P8" s="20">
        <v>1.8958904109589041E-2</v>
      </c>
      <c r="Q8" s="18">
        <f t="shared" si="0"/>
        <v>1.8958904109589041E-4</v>
      </c>
      <c r="R8" s="18">
        <f t="shared" si="2"/>
        <v>4.9269452689970614E-2</v>
      </c>
      <c r="S8" s="20">
        <f t="shared" si="3"/>
        <v>1.6771004952613371</v>
      </c>
      <c r="T8" s="1" t="b">
        <f t="shared" si="4"/>
        <v>1</v>
      </c>
    </row>
    <row r="9" spans="1:20" x14ac:dyDescent="0.3">
      <c r="A9" t="s">
        <v>14</v>
      </c>
      <c r="B9" s="1">
        <v>43384</v>
      </c>
      <c r="C9" s="1">
        <v>43461</v>
      </c>
      <c r="D9">
        <v>0</v>
      </c>
      <c r="E9">
        <v>0</v>
      </c>
      <c r="F9">
        <v>0</v>
      </c>
      <c r="G9">
        <v>67</v>
      </c>
      <c r="H9">
        <v>67</v>
      </c>
      <c r="I9">
        <v>65.95</v>
      </c>
      <c r="J9">
        <v>0</v>
      </c>
      <c r="K9">
        <v>0</v>
      </c>
      <c r="L9">
        <v>60000</v>
      </c>
      <c r="M9">
        <v>0</v>
      </c>
      <c r="N9">
        <v>64.900000000000006</v>
      </c>
      <c r="O9" s="16">
        <f t="shared" si="1"/>
        <v>-2.8718703976435975E-2</v>
      </c>
      <c r="P9" s="20">
        <v>1.9013698630136987E-2</v>
      </c>
      <c r="Q9" s="18">
        <f t="shared" si="0"/>
        <v>1.9013698630136988E-4</v>
      </c>
      <c r="R9" s="18">
        <f t="shared" si="2"/>
        <v>-2.8908840962737346E-2</v>
      </c>
      <c r="S9" s="20">
        <f t="shared" si="3"/>
        <v>-0.9840383614796544</v>
      </c>
      <c r="T9" s="1" t="b">
        <f t="shared" si="4"/>
        <v>1</v>
      </c>
    </row>
    <row r="10" spans="1:20" x14ac:dyDescent="0.3">
      <c r="A10" t="s">
        <v>14</v>
      </c>
      <c r="B10" s="1">
        <v>43385</v>
      </c>
      <c r="C10" s="1">
        <v>43461</v>
      </c>
      <c r="D10">
        <v>0</v>
      </c>
      <c r="E10">
        <v>0</v>
      </c>
      <c r="F10">
        <v>0</v>
      </c>
      <c r="G10">
        <v>67</v>
      </c>
      <c r="H10">
        <v>67</v>
      </c>
      <c r="I10">
        <v>67.599999999999994</v>
      </c>
      <c r="J10">
        <v>0</v>
      </c>
      <c r="K10">
        <v>0</v>
      </c>
      <c r="L10">
        <v>60000</v>
      </c>
      <c r="M10">
        <v>0</v>
      </c>
      <c r="N10">
        <v>66.55</v>
      </c>
      <c r="O10" s="16">
        <f t="shared" si="1"/>
        <v>2.5018953752842934E-2</v>
      </c>
      <c r="P10" s="20">
        <v>1.8876712328767122E-2</v>
      </c>
      <c r="Q10" s="18">
        <f t="shared" si="0"/>
        <v>1.8876712328767123E-4</v>
      </c>
      <c r="R10" s="18">
        <f t="shared" si="2"/>
        <v>2.4830186629555263E-2</v>
      </c>
      <c r="S10" s="20">
        <f t="shared" si="3"/>
        <v>0.84520359006008272</v>
      </c>
      <c r="T10" s="1" t="b">
        <f t="shared" si="4"/>
        <v>1</v>
      </c>
    </row>
    <row r="11" spans="1:20" x14ac:dyDescent="0.3">
      <c r="A11" t="s">
        <v>14</v>
      </c>
      <c r="B11" s="1">
        <v>43388</v>
      </c>
      <c r="C11" s="1">
        <v>43461</v>
      </c>
      <c r="D11">
        <v>66.650000000000006</v>
      </c>
      <c r="E11">
        <v>66.650000000000006</v>
      </c>
      <c r="F11">
        <v>66.650000000000006</v>
      </c>
      <c r="G11">
        <v>66.650000000000006</v>
      </c>
      <c r="H11">
        <v>66.650000000000006</v>
      </c>
      <c r="I11">
        <v>68.099999999999994</v>
      </c>
      <c r="J11">
        <v>1</v>
      </c>
      <c r="K11">
        <v>8</v>
      </c>
      <c r="L11">
        <v>60000</v>
      </c>
      <c r="M11">
        <v>0</v>
      </c>
      <c r="N11">
        <v>67.05</v>
      </c>
      <c r="O11" s="16">
        <f t="shared" si="1"/>
        <v>7.3964497041420123E-3</v>
      </c>
      <c r="P11" s="20">
        <v>1.893150684931507E-2</v>
      </c>
      <c r="Q11" s="18">
        <f t="shared" si="0"/>
        <v>1.893150684931507E-4</v>
      </c>
      <c r="R11" s="18">
        <f t="shared" si="2"/>
        <v>7.2071346356488613E-3</v>
      </c>
      <c r="S11" s="20">
        <f t="shared" si="3"/>
        <v>0.24532622968069448</v>
      </c>
      <c r="T11" s="1" t="b">
        <f t="shared" si="4"/>
        <v>1</v>
      </c>
    </row>
    <row r="12" spans="1:20" x14ac:dyDescent="0.3">
      <c r="A12" t="s">
        <v>14</v>
      </c>
      <c r="B12" s="1">
        <v>43389</v>
      </c>
      <c r="C12" s="1">
        <v>43461</v>
      </c>
      <c r="D12">
        <v>68.400000000000006</v>
      </c>
      <c r="E12">
        <v>68.400000000000006</v>
      </c>
      <c r="F12">
        <v>68.400000000000006</v>
      </c>
      <c r="G12">
        <v>68.400000000000006</v>
      </c>
      <c r="H12">
        <v>68.400000000000006</v>
      </c>
      <c r="I12">
        <v>68.55</v>
      </c>
      <c r="J12">
        <v>1</v>
      </c>
      <c r="K12">
        <v>8.2100000000000009</v>
      </c>
      <c r="L12">
        <v>72000</v>
      </c>
      <c r="M12">
        <v>12000</v>
      </c>
      <c r="N12">
        <v>67.55</v>
      </c>
      <c r="O12" s="16">
        <f t="shared" si="1"/>
        <v>6.6079295154185449E-3</v>
      </c>
      <c r="P12" s="20">
        <v>1.8986301369863012E-2</v>
      </c>
      <c r="Q12" s="18">
        <f t="shared" si="0"/>
        <v>1.8986301369863012E-4</v>
      </c>
      <c r="R12" s="18">
        <f t="shared" si="2"/>
        <v>6.4180665017199148E-3</v>
      </c>
      <c r="S12" s="20">
        <f t="shared" si="3"/>
        <v>0.21846685767722673</v>
      </c>
      <c r="T12" s="1" t="b">
        <f t="shared" si="4"/>
        <v>1</v>
      </c>
    </row>
    <row r="13" spans="1:20" x14ac:dyDescent="0.3">
      <c r="A13" t="s">
        <v>14</v>
      </c>
      <c r="B13" s="1">
        <v>43390</v>
      </c>
      <c r="C13" s="1">
        <v>43461</v>
      </c>
      <c r="D13">
        <v>67.45</v>
      </c>
      <c r="E13">
        <v>67.45</v>
      </c>
      <c r="F13">
        <v>66.3</v>
      </c>
      <c r="G13">
        <v>66.3</v>
      </c>
      <c r="H13">
        <v>66.3</v>
      </c>
      <c r="I13">
        <v>66.3</v>
      </c>
      <c r="J13">
        <v>4</v>
      </c>
      <c r="K13">
        <v>32.07</v>
      </c>
      <c r="L13">
        <v>120000</v>
      </c>
      <c r="M13">
        <v>48000</v>
      </c>
      <c r="N13">
        <v>65.349999999999994</v>
      </c>
      <c r="O13" s="16">
        <f t="shared" si="1"/>
        <v>-3.2822757111597378E-2</v>
      </c>
      <c r="P13" s="20">
        <v>1.8958904109589041E-2</v>
      </c>
      <c r="Q13" s="18">
        <f t="shared" si="0"/>
        <v>1.8958904109589041E-4</v>
      </c>
      <c r="R13" s="18">
        <f t="shared" si="2"/>
        <v>-3.3012346152693266E-2</v>
      </c>
      <c r="S13" s="20">
        <f t="shared" si="3"/>
        <v>-1.1237190400877091</v>
      </c>
      <c r="T13" s="1" t="b">
        <f t="shared" si="4"/>
        <v>1</v>
      </c>
    </row>
    <row r="14" spans="1:20" x14ac:dyDescent="0.3">
      <c r="A14" t="s">
        <v>14</v>
      </c>
      <c r="B14" s="1">
        <v>43392</v>
      </c>
      <c r="C14" s="1">
        <v>43461</v>
      </c>
      <c r="D14">
        <v>66.3</v>
      </c>
      <c r="E14">
        <v>66.3</v>
      </c>
      <c r="F14">
        <v>66</v>
      </c>
      <c r="G14">
        <v>66</v>
      </c>
      <c r="H14">
        <v>66</v>
      </c>
      <c r="I14">
        <v>66.349999999999994</v>
      </c>
      <c r="J14">
        <v>2</v>
      </c>
      <c r="K14">
        <v>15.88</v>
      </c>
      <c r="L14">
        <v>144000</v>
      </c>
      <c r="M14">
        <v>24000</v>
      </c>
      <c r="N14">
        <v>65.400000000000006</v>
      </c>
      <c r="O14" s="16">
        <f t="shared" si="1"/>
        <v>7.5414781297129959E-4</v>
      </c>
      <c r="P14" s="20">
        <v>1.9041095890410958E-2</v>
      </c>
      <c r="Q14" s="18">
        <f t="shared" si="0"/>
        <v>1.9041095890410959E-4</v>
      </c>
      <c r="R14" s="18">
        <f t="shared" si="2"/>
        <v>5.6373685406719003E-4</v>
      </c>
      <c r="S14" s="20">
        <f t="shared" si="3"/>
        <v>1.9189240097761608E-2</v>
      </c>
      <c r="T14" s="1" t="b">
        <f t="shared" si="4"/>
        <v>1</v>
      </c>
    </row>
    <row r="15" spans="1:20" x14ac:dyDescent="0.3">
      <c r="A15" t="s">
        <v>14</v>
      </c>
      <c r="B15" s="1">
        <v>43395</v>
      </c>
      <c r="C15" s="1">
        <v>43461</v>
      </c>
      <c r="D15">
        <v>65.650000000000006</v>
      </c>
      <c r="E15">
        <v>65.650000000000006</v>
      </c>
      <c r="F15">
        <v>65.3</v>
      </c>
      <c r="G15">
        <v>65.3</v>
      </c>
      <c r="H15">
        <v>65.3</v>
      </c>
      <c r="I15">
        <v>65.3</v>
      </c>
      <c r="J15">
        <v>20</v>
      </c>
      <c r="K15">
        <v>157.13999999999999</v>
      </c>
      <c r="L15">
        <v>360000</v>
      </c>
      <c r="M15">
        <v>216000</v>
      </c>
      <c r="N15">
        <v>64.349999999999994</v>
      </c>
      <c r="O15" s="16">
        <f t="shared" si="1"/>
        <v>-1.5825169555388052E-2</v>
      </c>
      <c r="P15" s="20">
        <v>1.9041095890410958E-2</v>
      </c>
      <c r="Q15" s="18">
        <f t="shared" si="0"/>
        <v>1.9041095890410959E-4</v>
      </c>
      <c r="R15" s="18">
        <f t="shared" si="2"/>
        <v>-1.6015580514292162E-2</v>
      </c>
      <c r="S15" s="20">
        <f t="shared" si="3"/>
        <v>-0.5451600646232635</v>
      </c>
      <c r="T15" s="1" t="b">
        <f t="shared" si="4"/>
        <v>1</v>
      </c>
    </row>
    <row r="16" spans="1:20" x14ac:dyDescent="0.3">
      <c r="A16" t="s">
        <v>14</v>
      </c>
      <c r="B16" s="1">
        <v>43396</v>
      </c>
      <c r="C16" s="1">
        <v>43461</v>
      </c>
      <c r="D16">
        <v>64.75</v>
      </c>
      <c r="E16">
        <v>65.05</v>
      </c>
      <c r="F16">
        <v>63</v>
      </c>
      <c r="G16">
        <v>65</v>
      </c>
      <c r="H16">
        <v>64.900000000000006</v>
      </c>
      <c r="I16">
        <v>65</v>
      </c>
      <c r="J16">
        <v>12</v>
      </c>
      <c r="K16">
        <v>92.06</v>
      </c>
      <c r="L16">
        <v>360000</v>
      </c>
      <c r="M16">
        <v>0</v>
      </c>
      <c r="N16">
        <v>64.150000000000006</v>
      </c>
      <c r="O16" s="16">
        <f t="shared" si="1"/>
        <v>-4.5941807044409984E-3</v>
      </c>
      <c r="P16" s="20">
        <v>1.9068493150684932E-2</v>
      </c>
      <c r="Q16" s="18">
        <f t="shared" si="0"/>
        <v>1.9068493150684932E-4</v>
      </c>
      <c r="R16" s="18">
        <f t="shared" si="2"/>
        <v>-4.7848656359478475E-3</v>
      </c>
      <c r="S16" s="20">
        <f t="shared" si="3"/>
        <v>-0.16287375015717623</v>
      </c>
      <c r="T16" s="1" t="b">
        <f t="shared" si="4"/>
        <v>1</v>
      </c>
    </row>
    <row r="17" spans="1:20" x14ac:dyDescent="0.3">
      <c r="A17" t="s">
        <v>14</v>
      </c>
      <c r="B17" s="1">
        <v>43397</v>
      </c>
      <c r="C17" s="1">
        <v>43461</v>
      </c>
      <c r="D17">
        <v>65.75</v>
      </c>
      <c r="E17">
        <v>65.75</v>
      </c>
      <c r="F17">
        <v>64.7</v>
      </c>
      <c r="G17">
        <v>65</v>
      </c>
      <c r="H17">
        <v>65</v>
      </c>
      <c r="I17">
        <v>65.75</v>
      </c>
      <c r="J17">
        <v>7</v>
      </c>
      <c r="K17">
        <v>54.72</v>
      </c>
      <c r="L17">
        <v>408000</v>
      </c>
      <c r="M17">
        <v>48000</v>
      </c>
      <c r="N17">
        <v>64.849999999999994</v>
      </c>
      <c r="O17" s="16">
        <f t="shared" si="1"/>
        <v>1.1538461538461539E-2</v>
      </c>
      <c r="P17" s="20">
        <v>1.9041095890410958E-2</v>
      </c>
      <c r="Q17" s="18">
        <f t="shared" si="0"/>
        <v>1.9041095890410959E-4</v>
      </c>
      <c r="R17" s="18">
        <f t="shared" si="2"/>
        <v>1.134805057955743E-2</v>
      </c>
      <c r="S17" s="20">
        <f t="shared" si="3"/>
        <v>0.38628034630270258</v>
      </c>
      <c r="T17" s="1" t="b">
        <f t="shared" si="4"/>
        <v>1</v>
      </c>
    </row>
    <row r="18" spans="1:20" x14ac:dyDescent="0.3">
      <c r="A18" t="s">
        <v>14</v>
      </c>
      <c r="B18" s="1">
        <v>43398</v>
      </c>
      <c r="C18" s="1">
        <v>43461</v>
      </c>
      <c r="D18">
        <v>65.25</v>
      </c>
      <c r="E18">
        <v>65.3</v>
      </c>
      <c r="F18">
        <v>63.25</v>
      </c>
      <c r="G18">
        <v>63.65</v>
      </c>
      <c r="H18">
        <v>63.6</v>
      </c>
      <c r="I18">
        <v>63.65</v>
      </c>
      <c r="J18">
        <v>35</v>
      </c>
      <c r="K18">
        <v>269.48</v>
      </c>
      <c r="L18">
        <v>648000</v>
      </c>
      <c r="M18">
        <v>240000</v>
      </c>
      <c r="N18">
        <v>62.9</v>
      </c>
      <c r="O18" s="16">
        <f t="shared" si="1"/>
        <v>-3.1939163498098881E-2</v>
      </c>
      <c r="P18" s="20">
        <v>1.9068493150684932E-2</v>
      </c>
      <c r="Q18" s="18">
        <f t="shared" si="0"/>
        <v>1.9068493150684932E-4</v>
      </c>
      <c r="R18" s="18">
        <f t="shared" si="2"/>
        <v>-3.2129848429605729E-2</v>
      </c>
      <c r="S18" s="20">
        <f t="shared" si="3"/>
        <v>-1.0936793849332205</v>
      </c>
      <c r="T18" s="1" t="b">
        <f t="shared" si="4"/>
        <v>1</v>
      </c>
    </row>
    <row r="19" spans="1:20" x14ac:dyDescent="0.3">
      <c r="A19" t="s">
        <v>14</v>
      </c>
      <c r="B19" s="1">
        <v>43399</v>
      </c>
      <c r="C19" s="1">
        <v>43496</v>
      </c>
      <c r="D19">
        <v>0</v>
      </c>
      <c r="E19">
        <v>0</v>
      </c>
      <c r="F19">
        <v>0</v>
      </c>
      <c r="G19">
        <v>64.2</v>
      </c>
      <c r="H19">
        <v>0</v>
      </c>
      <c r="I19">
        <v>64.5</v>
      </c>
      <c r="J19">
        <v>0</v>
      </c>
      <c r="K19">
        <v>0</v>
      </c>
      <c r="L19">
        <v>0</v>
      </c>
      <c r="M19">
        <v>0</v>
      </c>
      <c r="N19">
        <v>63.2</v>
      </c>
      <c r="O19" s="16">
        <f t="shared" si="1"/>
        <v>1.3354281225451712E-2</v>
      </c>
      <c r="P19" s="20">
        <v>1.9041095890410958E-2</v>
      </c>
      <c r="Q19" s="18">
        <f t="shared" si="0"/>
        <v>1.9041095890410959E-4</v>
      </c>
      <c r="R19" s="18">
        <f t="shared" si="2"/>
        <v>1.3163870266547603E-2</v>
      </c>
      <c r="S19" s="20">
        <f t="shared" si="3"/>
        <v>0.44808968109517966</v>
      </c>
      <c r="T19" s="1" t="b">
        <f t="shared" si="4"/>
        <v>1</v>
      </c>
    </row>
    <row r="20" spans="1:20" x14ac:dyDescent="0.3">
      <c r="A20" t="s">
        <v>14</v>
      </c>
      <c r="B20" s="1">
        <v>43402</v>
      </c>
      <c r="C20" s="1">
        <v>43496</v>
      </c>
      <c r="D20">
        <v>0</v>
      </c>
      <c r="E20">
        <v>0</v>
      </c>
      <c r="F20">
        <v>0</v>
      </c>
      <c r="G20">
        <v>64.2</v>
      </c>
      <c r="H20">
        <v>0</v>
      </c>
      <c r="I20">
        <v>66.25</v>
      </c>
      <c r="J20">
        <v>0</v>
      </c>
      <c r="K20">
        <v>0</v>
      </c>
      <c r="L20">
        <v>0</v>
      </c>
      <c r="M20">
        <v>0</v>
      </c>
      <c r="N20">
        <v>64.95</v>
      </c>
      <c r="O20" s="16">
        <f t="shared" si="1"/>
        <v>2.7131782945736434E-2</v>
      </c>
      <c r="P20" s="20">
        <v>1.9041095890410958E-2</v>
      </c>
      <c r="Q20" s="18">
        <f t="shared" si="0"/>
        <v>1.9041095890410959E-4</v>
      </c>
      <c r="R20" s="18">
        <f t="shared" si="2"/>
        <v>2.6941371986832323E-2</v>
      </c>
      <c r="S20" s="20">
        <f t="shared" si="3"/>
        <v>0.91706698238468598</v>
      </c>
      <c r="T20" s="1" t="b">
        <f t="shared" si="4"/>
        <v>1</v>
      </c>
    </row>
    <row r="21" spans="1:20" x14ac:dyDescent="0.3">
      <c r="A21" t="s">
        <v>14</v>
      </c>
      <c r="B21" s="1">
        <v>43403</v>
      </c>
      <c r="C21" s="1">
        <v>43496</v>
      </c>
      <c r="D21">
        <v>0</v>
      </c>
      <c r="E21">
        <v>0</v>
      </c>
      <c r="F21">
        <v>0</v>
      </c>
      <c r="G21">
        <v>64.2</v>
      </c>
      <c r="H21">
        <v>0</v>
      </c>
      <c r="I21">
        <v>66.650000000000006</v>
      </c>
      <c r="J21">
        <v>0</v>
      </c>
      <c r="K21">
        <v>0</v>
      </c>
      <c r="L21">
        <v>0</v>
      </c>
      <c r="M21">
        <v>0</v>
      </c>
      <c r="N21">
        <v>65.349999999999994</v>
      </c>
      <c r="O21" s="16">
        <f t="shared" si="1"/>
        <v>6.0377358490566893E-3</v>
      </c>
      <c r="P21" s="20">
        <v>1.9068493150684932E-2</v>
      </c>
      <c r="Q21" s="18">
        <f t="shared" si="0"/>
        <v>1.9068493150684932E-4</v>
      </c>
      <c r="R21" s="18">
        <f t="shared" si="2"/>
        <v>5.8470509175498403E-3</v>
      </c>
      <c r="S21" s="20">
        <f t="shared" si="3"/>
        <v>0.19902985428610698</v>
      </c>
      <c r="T21" s="1" t="b">
        <f t="shared" si="4"/>
        <v>1</v>
      </c>
    </row>
    <row r="22" spans="1:20" x14ac:dyDescent="0.3">
      <c r="A22" t="s">
        <v>14</v>
      </c>
      <c r="B22" s="1">
        <v>43404</v>
      </c>
      <c r="C22" s="1">
        <v>43496</v>
      </c>
      <c r="D22">
        <v>0</v>
      </c>
      <c r="E22">
        <v>0</v>
      </c>
      <c r="F22">
        <v>0</v>
      </c>
      <c r="G22">
        <v>64.2</v>
      </c>
      <c r="H22">
        <v>0</v>
      </c>
      <c r="I22">
        <v>65.7</v>
      </c>
      <c r="J22">
        <v>0</v>
      </c>
      <c r="K22">
        <v>0</v>
      </c>
      <c r="L22">
        <v>0</v>
      </c>
      <c r="M22">
        <v>0</v>
      </c>
      <c r="N22">
        <v>64.45</v>
      </c>
      <c r="O22" s="16">
        <f t="shared" si="1"/>
        <v>-1.4253563390847754E-2</v>
      </c>
      <c r="P22" s="20">
        <v>1.9041095890410958E-2</v>
      </c>
      <c r="Q22" s="18">
        <f t="shared" si="0"/>
        <v>1.9041095890410959E-4</v>
      </c>
      <c r="R22" s="18">
        <f t="shared" si="2"/>
        <v>-1.4443974349751863E-2</v>
      </c>
      <c r="S22" s="20">
        <f t="shared" si="3"/>
        <v>-0.49166360113519147</v>
      </c>
      <c r="T22" s="1" t="b">
        <f t="shared" si="4"/>
        <v>1</v>
      </c>
    </row>
    <row r="23" spans="1:20" x14ac:dyDescent="0.3">
      <c r="A23" t="s">
        <v>14</v>
      </c>
      <c r="B23" s="1">
        <v>43405</v>
      </c>
      <c r="C23" s="1">
        <v>43496</v>
      </c>
      <c r="D23">
        <v>0</v>
      </c>
      <c r="E23">
        <v>0</v>
      </c>
      <c r="F23">
        <v>0</v>
      </c>
      <c r="G23">
        <v>64.2</v>
      </c>
      <c r="H23">
        <v>0</v>
      </c>
      <c r="I23">
        <v>68.45</v>
      </c>
      <c r="J23">
        <v>0</v>
      </c>
      <c r="K23">
        <v>0</v>
      </c>
      <c r="L23">
        <v>0</v>
      </c>
      <c r="M23">
        <v>0</v>
      </c>
      <c r="N23">
        <v>67.150000000000006</v>
      </c>
      <c r="O23" s="16">
        <f t="shared" si="1"/>
        <v>4.1856925418569252E-2</v>
      </c>
      <c r="P23" s="20">
        <v>1.8986301369863012E-2</v>
      </c>
      <c r="Q23" s="18">
        <f t="shared" si="0"/>
        <v>1.8986301369863012E-4</v>
      </c>
      <c r="R23" s="18">
        <f t="shared" si="2"/>
        <v>4.1667062404870621E-2</v>
      </c>
      <c r="S23" s="20">
        <f t="shared" si="3"/>
        <v>1.4183200173749533</v>
      </c>
      <c r="T23" s="1" t="b">
        <f t="shared" si="4"/>
        <v>1</v>
      </c>
    </row>
    <row r="24" spans="1:20" x14ac:dyDescent="0.3">
      <c r="A24" t="s">
        <v>14</v>
      </c>
      <c r="B24" s="1">
        <v>43406</v>
      </c>
      <c r="C24" s="1">
        <v>43496</v>
      </c>
      <c r="D24">
        <v>0</v>
      </c>
      <c r="E24">
        <v>0</v>
      </c>
      <c r="F24">
        <v>0</v>
      </c>
      <c r="G24">
        <v>64.2</v>
      </c>
      <c r="H24">
        <v>0</v>
      </c>
      <c r="I24">
        <v>70.849999999999994</v>
      </c>
      <c r="J24">
        <v>0</v>
      </c>
      <c r="K24">
        <v>0</v>
      </c>
      <c r="L24">
        <v>0</v>
      </c>
      <c r="M24">
        <v>0</v>
      </c>
      <c r="N24">
        <v>69.55</v>
      </c>
      <c r="O24" s="16">
        <f t="shared" si="1"/>
        <v>3.5062089116143044E-2</v>
      </c>
      <c r="P24" s="20">
        <v>1.9068493150684932E-2</v>
      </c>
      <c r="Q24" s="18">
        <f t="shared" si="0"/>
        <v>1.9068493150684932E-4</v>
      </c>
      <c r="R24" s="18">
        <f t="shared" si="2"/>
        <v>3.4871404184636197E-2</v>
      </c>
      <c r="S24" s="20">
        <f t="shared" si="3"/>
        <v>1.1870001803453463</v>
      </c>
      <c r="T24" s="1" t="b">
        <f t="shared" si="4"/>
        <v>1</v>
      </c>
    </row>
    <row r="25" spans="1:20" x14ac:dyDescent="0.3">
      <c r="A25" t="s">
        <v>14</v>
      </c>
      <c r="B25" s="1">
        <v>43409</v>
      </c>
      <c r="C25" s="1">
        <v>43496</v>
      </c>
      <c r="D25">
        <v>69.25</v>
      </c>
      <c r="E25">
        <v>69.25</v>
      </c>
      <c r="F25">
        <v>67.5</v>
      </c>
      <c r="G25">
        <v>67.5</v>
      </c>
      <c r="H25">
        <v>67.5</v>
      </c>
      <c r="I25">
        <v>67.75</v>
      </c>
      <c r="J25">
        <v>2</v>
      </c>
      <c r="K25">
        <v>16.41</v>
      </c>
      <c r="L25">
        <v>24000</v>
      </c>
      <c r="M25">
        <v>24000</v>
      </c>
      <c r="N25">
        <v>66.5</v>
      </c>
      <c r="O25" s="16">
        <f t="shared" si="1"/>
        <v>-4.3754410726887717E-2</v>
      </c>
      <c r="P25" s="20">
        <v>1.8958904109589041E-2</v>
      </c>
      <c r="Q25" s="18">
        <f t="shared" si="0"/>
        <v>1.8958904109589041E-4</v>
      </c>
      <c r="R25" s="18">
        <f t="shared" si="2"/>
        <v>-4.3943999767983605E-2</v>
      </c>
      <c r="S25" s="20">
        <f t="shared" si="3"/>
        <v>-1.4958255014196982</v>
      </c>
      <c r="T25" s="1" t="b">
        <f t="shared" si="4"/>
        <v>1</v>
      </c>
    </row>
    <row r="26" spans="1:20" x14ac:dyDescent="0.3">
      <c r="A26" t="s">
        <v>14</v>
      </c>
      <c r="B26" s="1">
        <v>43410</v>
      </c>
      <c r="C26" s="1">
        <v>43496</v>
      </c>
      <c r="D26">
        <v>0</v>
      </c>
      <c r="E26">
        <v>0</v>
      </c>
      <c r="F26">
        <v>0</v>
      </c>
      <c r="G26">
        <v>67.5</v>
      </c>
      <c r="H26">
        <v>67.5</v>
      </c>
      <c r="I26">
        <v>67.400000000000006</v>
      </c>
      <c r="J26">
        <v>0</v>
      </c>
      <c r="K26">
        <v>0</v>
      </c>
      <c r="L26">
        <v>24000</v>
      </c>
      <c r="M26">
        <v>0</v>
      </c>
      <c r="N26">
        <v>66.2</v>
      </c>
      <c r="O26" s="16">
        <f t="shared" si="1"/>
        <v>-5.1660516605165213E-3</v>
      </c>
      <c r="P26" s="20">
        <v>1.9013698630136987E-2</v>
      </c>
      <c r="Q26" s="18">
        <f t="shared" si="0"/>
        <v>1.9013698630136988E-4</v>
      </c>
      <c r="R26" s="18">
        <f t="shared" si="2"/>
        <v>-5.3561886468178914E-3</v>
      </c>
      <c r="S26" s="20">
        <f t="shared" si="3"/>
        <v>-0.18232121815552471</v>
      </c>
      <c r="T26" s="1" t="b">
        <f t="shared" si="4"/>
        <v>1</v>
      </c>
    </row>
    <row r="27" spans="1:20" x14ac:dyDescent="0.3">
      <c r="A27" t="s">
        <v>14</v>
      </c>
      <c r="B27" s="1">
        <v>43413</v>
      </c>
      <c r="C27" s="1">
        <v>43496</v>
      </c>
      <c r="D27">
        <v>66.95</v>
      </c>
      <c r="E27">
        <v>66.95</v>
      </c>
      <c r="F27">
        <v>66.95</v>
      </c>
      <c r="G27">
        <v>66.95</v>
      </c>
      <c r="H27">
        <v>66.95</v>
      </c>
      <c r="I27">
        <v>67.05</v>
      </c>
      <c r="J27">
        <v>1</v>
      </c>
      <c r="K27">
        <v>8.0299999999999994</v>
      </c>
      <c r="L27">
        <v>72000</v>
      </c>
      <c r="M27">
        <v>12000</v>
      </c>
      <c r="N27">
        <v>65.900000000000006</v>
      </c>
      <c r="O27" s="16">
        <f t="shared" si="1"/>
        <v>-5.1928783382790581E-3</v>
      </c>
      <c r="P27" s="20">
        <v>1.9041095890410958E-2</v>
      </c>
      <c r="Q27" s="18">
        <f t="shared" si="0"/>
        <v>1.9041095890410959E-4</v>
      </c>
      <c r="R27" s="18">
        <f t="shared" si="2"/>
        <v>-5.3832892971831681E-3</v>
      </c>
      <c r="S27" s="20">
        <f t="shared" si="3"/>
        <v>-0.18324370687151489</v>
      </c>
      <c r="T27" s="1" t="b">
        <f t="shared" si="4"/>
        <v>1</v>
      </c>
    </row>
    <row r="28" spans="1:20" x14ac:dyDescent="0.3">
      <c r="A28" t="s">
        <v>14</v>
      </c>
      <c r="B28" s="1">
        <v>43416</v>
      </c>
      <c r="C28" s="1">
        <v>43496</v>
      </c>
      <c r="D28">
        <v>0</v>
      </c>
      <c r="E28">
        <v>0</v>
      </c>
      <c r="F28">
        <v>0</v>
      </c>
      <c r="G28">
        <v>66.95</v>
      </c>
      <c r="H28">
        <v>66.95</v>
      </c>
      <c r="I28">
        <v>66.8</v>
      </c>
      <c r="J28">
        <v>0</v>
      </c>
      <c r="K28">
        <v>0</v>
      </c>
      <c r="L28">
        <v>72000</v>
      </c>
      <c r="M28">
        <v>0</v>
      </c>
      <c r="N28">
        <v>65.7</v>
      </c>
      <c r="O28" s="16">
        <f t="shared" si="1"/>
        <v>-3.7285607755406414E-3</v>
      </c>
      <c r="P28" s="20">
        <v>1.8958904109589041E-2</v>
      </c>
      <c r="Q28" s="18">
        <f t="shared" si="0"/>
        <v>1.8958904109589041E-4</v>
      </c>
      <c r="R28" s="18">
        <f t="shared" si="2"/>
        <v>-3.9181498166365319E-3</v>
      </c>
      <c r="S28" s="20">
        <f t="shared" si="3"/>
        <v>-0.1333713008613728</v>
      </c>
      <c r="T28" s="1" t="b">
        <f t="shared" si="4"/>
        <v>1</v>
      </c>
    </row>
    <row r="29" spans="1:20" x14ac:dyDescent="0.3">
      <c r="A29" t="s">
        <v>14</v>
      </c>
      <c r="B29" s="1">
        <v>43417</v>
      </c>
      <c r="C29" s="1">
        <v>43496</v>
      </c>
      <c r="D29">
        <v>66.05</v>
      </c>
      <c r="E29">
        <v>66.05</v>
      </c>
      <c r="F29">
        <v>66.05</v>
      </c>
      <c r="G29">
        <v>66.05</v>
      </c>
      <c r="H29">
        <v>66.05</v>
      </c>
      <c r="I29">
        <v>65.849999999999994</v>
      </c>
      <c r="J29">
        <v>1</v>
      </c>
      <c r="K29">
        <v>7.93</v>
      </c>
      <c r="L29">
        <v>72000</v>
      </c>
      <c r="M29">
        <v>0</v>
      </c>
      <c r="N29">
        <v>64.75</v>
      </c>
      <c r="O29" s="16">
        <f t="shared" si="1"/>
        <v>-1.4221556886227588E-2</v>
      </c>
      <c r="P29" s="20">
        <v>1.8986301369863012E-2</v>
      </c>
      <c r="Q29" s="18">
        <f t="shared" si="0"/>
        <v>1.8986301369863012E-4</v>
      </c>
      <c r="R29" s="18">
        <f t="shared" si="2"/>
        <v>-1.4411419899926219E-2</v>
      </c>
      <c r="S29" s="20">
        <f t="shared" si="3"/>
        <v>-0.49055546859170451</v>
      </c>
      <c r="T29" s="1" t="b">
        <f t="shared" si="4"/>
        <v>1</v>
      </c>
    </row>
    <row r="30" spans="1:20" x14ac:dyDescent="0.3">
      <c r="A30" t="s">
        <v>14</v>
      </c>
      <c r="B30" s="1">
        <v>43418</v>
      </c>
      <c r="C30" s="1">
        <v>43496</v>
      </c>
      <c r="D30">
        <v>65.8</v>
      </c>
      <c r="E30">
        <v>65.8</v>
      </c>
      <c r="F30">
        <v>65.8</v>
      </c>
      <c r="G30">
        <v>65.8</v>
      </c>
      <c r="H30">
        <v>65.8</v>
      </c>
      <c r="I30">
        <v>65.2</v>
      </c>
      <c r="J30">
        <v>1</v>
      </c>
      <c r="K30">
        <v>7.9</v>
      </c>
      <c r="L30">
        <v>72000</v>
      </c>
      <c r="M30">
        <v>0</v>
      </c>
      <c r="N30">
        <v>64.150000000000006</v>
      </c>
      <c r="O30" s="16">
        <f t="shared" si="1"/>
        <v>-9.870918754745505E-3</v>
      </c>
      <c r="P30" s="20">
        <v>1.893150684931507E-2</v>
      </c>
      <c r="Q30" s="18">
        <f t="shared" si="0"/>
        <v>1.893150684931507E-4</v>
      </c>
      <c r="R30" s="18">
        <f t="shared" si="2"/>
        <v>-1.0060233823238656E-2</v>
      </c>
      <c r="S30" s="20">
        <f t="shared" si="3"/>
        <v>-0.34244389182818968</v>
      </c>
      <c r="T30" s="1" t="b">
        <f t="shared" si="4"/>
        <v>1</v>
      </c>
    </row>
    <row r="31" spans="1:20" x14ac:dyDescent="0.3">
      <c r="A31" t="s">
        <v>14</v>
      </c>
      <c r="B31" s="1">
        <v>43419</v>
      </c>
      <c r="C31" s="1">
        <v>43496</v>
      </c>
      <c r="D31">
        <v>65.099999999999994</v>
      </c>
      <c r="E31">
        <v>65.8</v>
      </c>
      <c r="F31">
        <v>65.099999999999994</v>
      </c>
      <c r="G31">
        <v>65.150000000000006</v>
      </c>
      <c r="H31">
        <v>65.8</v>
      </c>
      <c r="I31">
        <v>65.150000000000006</v>
      </c>
      <c r="J31">
        <v>6</v>
      </c>
      <c r="K31">
        <v>47.14</v>
      </c>
      <c r="L31">
        <v>96000</v>
      </c>
      <c r="M31">
        <v>24000</v>
      </c>
      <c r="N31">
        <v>64.650000000000006</v>
      </c>
      <c r="O31" s="16">
        <f t="shared" si="1"/>
        <v>-7.668711656441281E-4</v>
      </c>
      <c r="P31" s="20">
        <v>1.873972602739726E-2</v>
      </c>
      <c r="Q31" s="18">
        <f t="shared" si="0"/>
        <v>1.873972602739726E-4</v>
      </c>
      <c r="R31" s="18">
        <f t="shared" si="2"/>
        <v>-9.5426842591810068E-4</v>
      </c>
      <c r="S31" s="20">
        <f t="shared" si="3"/>
        <v>-3.248268373895058E-2</v>
      </c>
      <c r="T31" s="1" t="b">
        <f t="shared" si="4"/>
        <v>1</v>
      </c>
    </row>
    <row r="32" spans="1:20" x14ac:dyDescent="0.3">
      <c r="A32" t="s">
        <v>14</v>
      </c>
      <c r="B32" s="1">
        <v>43420</v>
      </c>
      <c r="C32" s="1">
        <v>43496</v>
      </c>
      <c r="D32">
        <v>64.900000000000006</v>
      </c>
      <c r="E32">
        <v>64.900000000000006</v>
      </c>
      <c r="F32">
        <v>64.900000000000006</v>
      </c>
      <c r="G32">
        <v>64.900000000000006</v>
      </c>
      <c r="H32">
        <v>64.900000000000006</v>
      </c>
      <c r="I32">
        <v>65.150000000000006</v>
      </c>
      <c r="J32">
        <v>1</v>
      </c>
      <c r="K32">
        <v>7.79</v>
      </c>
      <c r="L32">
        <v>108000</v>
      </c>
      <c r="M32">
        <v>12000</v>
      </c>
      <c r="N32">
        <v>64.099999999999994</v>
      </c>
      <c r="O32" s="16">
        <f t="shared" si="1"/>
        <v>0</v>
      </c>
      <c r="P32" s="20">
        <v>1.8684931506849314E-2</v>
      </c>
      <c r="Q32" s="18">
        <f t="shared" si="0"/>
        <v>1.8684931506849313E-4</v>
      </c>
      <c r="R32" s="18">
        <f t="shared" si="2"/>
        <v>-1.8684931506849313E-4</v>
      </c>
      <c r="S32" s="20">
        <f t="shared" si="3"/>
        <v>-6.3602305633973615E-3</v>
      </c>
      <c r="T32" s="1" t="b">
        <f t="shared" si="4"/>
        <v>1</v>
      </c>
    </row>
    <row r="33" spans="1:20" x14ac:dyDescent="0.3">
      <c r="A33" t="s">
        <v>14</v>
      </c>
      <c r="B33" s="1">
        <v>43423</v>
      </c>
      <c r="C33" s="1">
        <v>43496</v>
      </c>
      <c r="D33">
        <v>64.900000000000006</v>
      </c>
      <c r="E33">
        <v>64.900000000000006</v>
      </c>
      <c r="F33">
        <v>64.849999999999994</v>
      </c>
      <c r="G33">
        <v>64.849999999999994</v>
      </c>
      <c r="H33">
        <v>64.849999999999994</v>
      </c>
      <c r="I33">
        <v>65.3</v>
      </c>
      <c r="J33">
        <v>2</v>
      </c>
      <c r="K33">
        <v>15.57</v>
      </c>
      <c r="L33">
        <v>108000</v>
      </c>
      <c r="M33">
        <v>0</v>
      </c>
      <c r="N33">
        <v>64.3</v>
      </c>
      <c r="O33" s="16">
        <f t="shared" si="1"/>
        <v>2.3023791250958016E-3</v>
      </c>
      <c r="P33" s="20">
        <v>1.8767123287671231E-2</v>
      </c>
      <c r="Q33" s="18">
        <f t="shared" si="0"/>
        <v>1.8767123287671231E-4</v>
      </c>
      <c r="R33" s="18">
        <f t="shared" si="2"/>
        <v>2.1147078922190894E-3</v>
      </c>
      <c r="S33" s="20">
        <f t="shared" si="3"/>
        <v>7.1983297149465622E-2</v>
      </c>
      <c r="T33" s="1" t="b">
        <f t="shared" si="4"/>
        <v>1</v>
      </c>
    </row>
    <row r="34" spans="1:20" x14ac:dyDescent="0.3">
      <c r="A34" t="s">
        <v>14</v>
      </c>
      <c r="B34" s="1">
        <v>43424</v>
      </c>
      <c r="C34" s="1">
        <v>43496</v>
      </c>
      <c r="D34">
        <v>64.45</v>
      </c>
      <c r="E34">
        <v>64.45</v>
      </c>
      <c r="F34">
        <v>63.3</v>
      </c>
      <c r="G34">
        <v>63.3</v>
      </c>
      <c r="H34">
        <v>63.3</v>
      </c>
      <c r="I34">
        <v>63.35</v>
      </c>
      <c r="J34">
        <v>7</v>
      </c>
      <c r="K34">
        <v>53.74</v>
      </c>
      <c r="L34">
        <v>192000</v>
      </c>
      <c r="M34">
        <v>84000</v>
      </c>
      <c r="N34">
        <v>62.4</v>
      </c>
      <c r="O34" s="16">
        <f t="shared" si="1"/>
        <v>-2.9862174578866706E-2</v>
      </c>
      <c r="P34" s="20">
        <v>1.8712328767123289E-2</v>
      </c>
      <c r="Q34" s="18">
        <f t="shared" si="0"/>
        <v>1.8712328767123289E-4</v>
      </c>
      <c r="R34" s="18">
        <f t="shared" si="2"/>
        <v>-3.0049297866537938E-2</v>
      </c>
      <c r="S34" s="20">
        <f t="shared" si="3"/>
        <v>-1.0228587813090293</v>
      </c>
      <c r="T34" s="1" t="b">
        <f t="shared" si="4"/>
        <v>1</v>
      </c>
    </row>
    <row r="35" spans="1:20" x14ac:dyDescent="0.3">
      <c r="A35" t="s">
        <v>14</v>
      </c>
      <c r="B35" s="1">
        <v>43426</v>
      </c>
      <c r="C35" s="1">
        <v>43496</v>
      </c>
      <c r="D35">
        <v>62.9</v>
      </c>
      <c r="E35">
        <v>62.9</v>
      </c>
      <c r="F35">
        <v>61</v>
      </c>
      <c r="G35">
        <v>61.05</v>
      </c>
      <c r="H35">
        <v>61</v>
      </c>
      <c r="I35">
        <v>61.05</v>
      </c>
      <c r="J35">
        <v>9</v>
      </c>
      <c r="K35">
        <v>66.77</v>
      </c>
      <c r="L35">
        <v>312000</v>
      </c>
      <c r="M35">
        <v>84000</v>
      </c>
      <c r="N35">
        <v>60.5</v>
      </c>
      <c r="O35" s="16">
        <f t="shared" si="1"/>
        <v>-3.6306235201262894E-2</v>
      </c>
      <c r="P35" s="20">
        <v>1.8575342465753427E-2</v>
      </c>
      <c r="Q35" s="18">
        <f t="shared" si="0"/>
        <v>1.8575342465753427E-4</v>
      </c>
      <c r="R35" s="18">
        <f t="shared" si="2"/>
        <v>-3.649198862592043E-2</v>
      </c>
      <c r="S35" s="20">
        <f t="shared" si="3"/>
        <v>-1.2421638328866675</v>
      </c>
      <c r="T35" s="1" t="b">
        <f t="shared" si="4"/>
        <v>1</v>
      </c>
    </row>
    <row r="36" spans="1:20" x14ac:dyDescent="0.3">
      <c r="A36" t="s">
        <v>14</v>
      </c>
      <c r="B36" s="1">
        <v>43430</v>
      </c>
      <c r="C36" s="1">
        <v>43496</v>
      </c>
      <c r="D36">
        <v>60.55</v>
      </c>
      <c r="E36">
        <v>60.55</v>
      </c>
      <c r="F36">
        <v>58</v>
      </c>
      <c r="G36">
        <v>58.55</v>
      </c>
      <c r="H36">
        <v>58.6</v>
      </c>
      <c r="I36">
        <v>58.55</v>
      </c>
      <c r="J36">
        <v>39</v>
      </c>
      <c r="K36">
        <v>274.69</v>
      </c>
      <c r="L36">
        <v>528000</v>
      </c>
      <c r="M36">
        <v>216000</v>
      </c>
      <c r="N36">
        <v>58.05</v>
      </c>
      <c r="O36" s="16">
        <f t="shared" si="1"/>
        <v>-4.0950040950040949E-2</v>
      </c>
      <c r="P36" s="20">
        <v>1.865753424657534E-2</v>
      </c>
      <c r="Q36" s="18">
        <f t="shared" si="0"/>
        <v>1.865753424657534E-4</v>
      </c>
      <c r="R36" s="18">
        <f t="shared" si="2"/>
        <v>-4.11366162925067E-2</v>
      </c>
      <c r="S36" s="20">
        <f t="shared" si="3"/>
        <v>-1.4002639727228463</v>
      </c>
      <c r="T36" s="1" t="b">
        <f t="shared" si="4"/>
        <v>1</v>
      </c>
    </row>
    <row r="37" spans="1:20" x14ac:dyDescent="0.3">
      <c r="A37" t="s">
        <v>14</v>
      </c>
      <c r="B37" s="1">
        <v>43431</v>
      </c>
      <c r="C37" s="1">
        <v>43496</v>
      </c>
      <c r="D37">
        <v>57.6</v>
      </c>
      <c r="E37">
        <v>57.65</v>
      </c>
      <c r="F37">
        <v>56.5</v>
      </c>
      <c r="G37">
        <v>57.4</v>
      </c>
      <c r="H37">
        <v>57.4</v>
      </c>
      <c r="I37">
        <v>57.4</v>
      </c>
      <c r="J37">
        <v>25</v>
      </c>
      <c r="K37">
        <v>171.13</v>
      </c>
      <c r="L37">
        <v>564000</v>
      </c>
      <c r="M37">
        <v>36000</v>
      </c>
      <c r="N37">
        <v>56.8</v>
      </c>
      <c r="O37" s="16">
        <f t="shared" si="1"/>
        <v>-1.9641332194705357E-2</v>
      </c>
      <c r="P37" s="20">
        <v>1.8547945205479453E-2</v>
      </c>
      <c r="Q37" s="18">
        <f t="shared" si="0"/>
        <v>1.8547945205479453E-4</v>
      </c>
      <c r="R37" s="18">
        <f t="shared" si="2"/>
        <v>-1.9826811646760152E-2</v>
      </c>
      <c r="S37" s="20">
        <f t="shared" si="3"/>
        <v>-0.67489192221133498</v>
      </c>
      <c r="T37" s="1" t="b">
        <f t="shared" si="4"/>
        <v>1</v>
      </c>
    </row>
    <row r="38" spans="1:20" x14ac:dyDescent="0.3">
      <c r="A38" t="s">
        <v>14</v>
      </c>
      <c r="B38" s="1">
        <v>43432</v>
      </c>
      <c r="C38" s="1">
        <v>43496</v>
      </c>
      <c r="D38">
        <v>56.8</v>
      </c>
      <c r="E38">
        <v>57.5</v>
      </c>
      <c r="F38">
        <v>55.65</v>
      </c>
      <c r="G38">
        <v>55.8</v>
      </c>
      <c r="H38">
        <v>55.65</v>
      </c>
      <c r="I38">
        <v>55.8</v>
      </c>
      <c r="J38">
        <v>33</v>
      </c>
      <c r="K38">
        <v>224.27</v>
      </c>
      <c r="L38">
        <v>828000</v>
      </c>
      <c r="M38">
        <v>264000</v>
      </c>
      <c r="N38">
        <v>55.4</v>
      </c>
      <c r="O38" s="16">
        <f t="shared" si="1"/>
        <v>-2.7874564459930338E-2</v>
      </c>
      <c r="P38" s="20">
        <v>1.8493150684931507E-2</v>
      </c>
      <c r="Q38" s="18">
        <f t="shared" si="0"/>
        <v>1.8493150684931506E-4</v>
      </c>
      <c r="R38" s="18">
        <f t="shared" si="2"/>
        <v>-2.8059495966779653E-2</v>
      </c>
      <c r="S38" s="20">
        <f t="shared" si="3"/>
        <v>-0.95512720384346761</v>
      </c>
      <c r="T38" s="1" t="b">
        <f t="shared" si="4"/>
        <v>1</v>
      </c>
    </row>
    <row r="39" spans="1:20" x14ac:dyDescent="0.3">
      <c r="A39" t="s">
        <v>14</v>
      </c>
      <c r="B39" s="1">
        <v>43433</v>
      </c>
      <c r="C39" s="1">
        <v>43496</v>
      </c>
      <c r="D39">
        <v>56.45</v>
      </c>
      <c r="E39">
        <v>56.85</v>
      </c>
      <c r="F39">
        <v>55.1</v>
      </c>
      <c r="G39">
        <v>55.3</v>
      </c>
      <c r="H39">
        <v>55.35</v>
      </c>
      <c r="I39">
        <v>55.3</v>
      </c>
      <c r="J39">
        <v>54</v>
      </c>
      <c r="K39">
        <v>361.17</v>
      </c>
      <c r="L39">
        <v>1020000</v>
      </c>
      <c r="M39">
        <v>192000</v>
      </c>
      <c r="N39">
        <v>54.75</v>
      </c>
      <c r="O39" s="16">
        <f t="shared" si="1"/>
        <v>-8.9605734767025103E-3</v>
      </c>
      <c r="P39" s="20">
        <v>1.8520547945205478E-2</v>
      </c>
      <c r="Q39" s="18">
        <f t="shared" si="0"/>
        <v>1.8520547945205477E-4</v>
      </c>
      <c r="R39" s="18">
        <f t="shared" si="2"/>
        <v>-9.1457789561545655E-3</v>
      </c>
      <c r="S39" s="20">
        <f t="shared" si="3"/>
        <v>-0.31131643603664078</v>
      </c>
      <c r="T39" s="1" t="b">
        <f t="shared" si="4"/>
        <v>1</v>
      </c>
    </row>
    <row r="40" spans="1:20" x14ac:dyDescent="0.3">
      <c r="A40" t="s">
        <v>14</v>
      </c>
      <c r="B40" s="1">
        <v>43434</v>
      </c>
      <c r="C40" s="1">
        <v>43524</v>
      </c>
      <c r="D40">
        <v>0</v>
      </c>
      <c r="E40">
        <v>0</v>
      </c>
      <c r="F40">
        <v>0</v>
      </c>
      <c r="G40">
        <v>55.8</v>
      </c>
      <c r="H40">
        <v>0</v>
      </c>
      <c r="I40">
        <v>56.35</v>
      </c>
      <c r="J40">
        <v>0</v>
      </c>
      <c r="K40">
        <v>0</v>
      </c>
      <c r="L40">
        <v>0</v>
      </c>
      <c r="M40">
        <v>0</v>
      </c>
      <c r="N40">
        <v>55.3</v>
      </c>
      <c r="O40" s="16">
        <f t="shared" si="1"/>
        <v>1.8987341772151976E-2</v>
      </c>
      <c r="P40" s="20">
        <v>1.8493150684931507E-2</v>
      </c>
      <c r="Q40" s="18">
        <f t="shared" si="0"/>
        <v>1.8493150684931506E-4</v>
      </c>
      <c r="R40" s="18">
        <f t="shared" si="2"/>
        <v>1.880241026530266E-2</v>
      </c>
      <c r="S40" s="20">
        <f t="shared" si="3"/>
        <v>0.64002195775284043</v>
      </c>
      <c r="T40" s="1" t="b">
        <f t="shared" si="4"/>
        <v>1</v>
      </c>
    </row>
    <row r="41" spans="1:20" x14ac:dyDescent="0.3">
      <c r="A41" t="s">
        <v>14</v>
      </c>
      <c r="B41" s="1">
        <v>43437</v>
      </c>
      <c r="C41" s="1">
        <v>43524</v>
      </c>
      <c r="D41">
        <v>0</v>
      </c>
      <c r="E41">
        <v>0</v>
      </c>
      <c r="F41">
        <v>0</v>
      </c>
      <c r="G41">
        <v>55.8</v>
      </c>
      <c r="H41">
        <v>0</v>
      </c>
      <c r="I41">
        <v>57.75</v>
      </c>
      <c r="J41">
        <v>0</v>
      </c>
      <c r="K41">
        <v>0</v>
      </c>
      <c r="L41">
        <v>0</v>
      </c>
      <c r="M41">
        <v>0</v>
      </c>
      <c r="N41">
        <v>56.7</v>
      </c>
      <c r="O41" s="16">
        <f t="shared" si="1"/>
        <v>2.4844720496894384E-2</v>
      </c>
      <c r="P41" s="20">
        <v>1.8547945205479453E-2</v>
      </c>
      <c r="Q41" s="18">
        <f t="shared" si="0"/>
        <v>1.8547945205479453E-4</v>
      </c>
      <c r="R41" s="18">
        <f t="shared" si="2"/>
        <v>2.4659241044839589E-2</v>
      </c>
      <c r="S41" s="20">
        <f t="shared" si="3"/>
        <v>0.83938471225371825</v>
      </c>
      <c r="T41" s="1" t="b">
        <f t="shared" si="4"/>
        <v>1</v>
      </c>
    </row>
    <row r="42" spans="1:20" x14ac:dyDescent="0.3">
      <c r="A42" t="s">
        <v>14</v>
      </c>
      <c r="B42" s="1">
        <v>43438</v>
      </c>
      <c r="C42" s="1">
        <v>43524</v>
      </c>
      <c r="D42">
        <v>0</v>
      </c>
      <c r="E42">
        <v>0</v>
      </c>
      <c r="F42">
        <v>0</v>
      </c>
      <c r="G42">
        <v>55.8</v>
      </c>
      <c r="H42">
        <v>0</v>
      </c>
      <c r="I42">
        <v>56.6</v>
      </c>
      <c r="J42">
        <v>0</v>
      </c>
      <c r="K42">
        <v>0</v>
      </c>
      <c r="L42">
        <v>0</v>
      </c>
      <c r="M42">
        <v>0</v>
      </c>
      <c r="N42">
        <v>55.6</v>
      </c>
      <c r="O42" s="16">
        <f t="shared" si="1"/>
        <v>-1.991341991341989E-2</v>
      </c>
      <c r="P42" s="20">
        <v>1.8520547945205478E-2</v>
      </c>
      <c r="Q42" s="18">
        <f t="shared" si="0"/>
        <v>1.8520547945205477E-4</v>
      </c>
      <c r="R42" s="18">
        <f t="shared" si="2"/>
        <v>-2.0098625392871945E-2</v>
      </c>
      <c r="S42" s="20">
        <f t="shared" si="3"/>
        <v>-0.68414428738558264</v>
      </c>
      <c r="T42" s="1" t="b">
        <f t="shared" si="4"/>
        <v>1</v>
      </c>
    </row>
    <row r="43" spans="1:20" x14ac:dyDescent="0.3">
      <c r="A43" t="s">
        <v>14</v>
      </c>
      <c r="B43" s="1">
        <v>43439</v>
      </c>
      <c r="C43" s="1">
        <v>43524</v>
      </c>
      <c r="D43">
        <v>0</v>
      </c>
      <c r="E43">
        <v>0</v>
      </c>
      <c r="F43">
        <v>0</v>
      </c>
      <c r="G43">
        <v>55.8</v>
      </c>
      <c r="H43">
        <v>0</v>
      </c>
      <c r="I43">
        <v>54</v>
      </c>
      <c r="J43">
        <v>0</v>
      </c>
      <c r="K43">
        <v>0</v>
      </c>
      <c r="L43">
        <v>0</v>
      </c>
      <c r="M43">
        <v>0</v>
      </c>
      <c r="N43">
        <v>53.05</v>
      </c>
      <c r="O43" s="16">
        <f t="shared" si="1"/>
        <v>-4.5936395759717336E-2</v>
      </c>
      <c r="P43" s="20">
        <v>1.8410958904109587E-2</v>
      </c>
      <c r="Q43" s="18">
        <f t="shared" si="0"/>
        <v>1.8410958904109588E-4</v>
      </c>
      <c r="R43" s="18">
        <f t="shared" si="2"/>
        <v>-4.6120505348758431E-2</v>
      </c>
      <c r="S43" s="20">
        <f t="shared" si="3"/>
        <v>-1.5699123521591538</v>
      </c>
      <c r="T43" s="1" t="b">
        <f t="shared" si="4"/>
        <v>1</v>
      </c>
    </row>
    <row r="44" spans="1:20" x14ac:dyDescent="0.3">
      <c r="A44" t="s">
        <v>14</v>
      </c>
      <c r="B44" s="1">
        <v>43440</v>
      </c>
      <c r="C44" s="1">
        <v>43524</v>
      </c>
      <c r="D44">
        <v>0</v>
      </c>
      <c r="E44">
        <v>0</v>
      </c>
      <c r="F44">
        <v>0</v>
      </c>
      <c r="G44">
        <v>55.8</v>
      </c>
      <c r="H44">
        <v>0</v>
      </c>
      <c r="I44">
        <v>54</v>
      </c>
      <c r="J44">
        <v>0</v>
      </c>
      <c r="K44">
        <v>0</v>
      </c>
      <c r="L44">
        <v>0</v>
      </c>
      <c r="M44">
        <v>0</v>
      </c>
      <c r="N44">
        <v>53.05</v>
      </c>
      <c r="O44" s="16">
        <f t="shared" si="1"/>
        <v>0</v>
      </c>
      <c r="P44" s="20">
        <v>1.8383561643835616E-2</v>
      </c>
      <c r="Q44" s="18">
        <f t="shared" si="0"/>
        <v>1.8383561643835618E-4</v>
      </c>
      <c r="R44" s="18">
        <f t="shared" si="2"/>
        <v>-1.8383561643835618E-4</v>
      </c>
      <c r="S44" s="20">
        <f t="shared" si="3"/>
        <v>-6.2576461994715985E-3</v>
      </c>
      <c r="T44" s="1" t="b">
        <f t="shared" si="4"/>
        <v>1</v>
      </c>
    </row>
    <row r="45" spans="1:20" x14ac:dyDescent="0.3">
      <c r="A45" t="s">
        <v>14</v>
      </c>
      <c r="B45" s="1">
        <v>43441</v>
      </c>
      <c r="C45" s="1">
        <v>43524</v>
      </c>
      <c r="D45">
        <v>52</v>
      </c>
      <c r="E45">
        <v>52.45</v>
      </c>
      <c r="F45">
        <v>51.1</v>
      </c>
      <c r="G45">
        <v>51.7</v>
      </c>
      <c r="H45">
        <v>51.65</v>
      </c>
      <c r="I45">
        <v>51.7</v>
      </c>
      <c r="J45">
        <v>12</v>
      </c>
      <c r="K45">
        <v>74.569999999999993</v>
      </c>
      <c r="L45">
        <v>120000</v>
      </c>
      <c r="M45">
        <v>120000</v>
      </c>
      <c r="N45">
        <v>51</v>
      </c>
      <c r="O45" s="16">
        <f t="shared" si="1"/>
        <v>-4.2592592592592543E-2</v>
      </c>
      <c r="P45" s="20">
        <v>1.8328767123287671E-2</v>
      </c>
      <c r="Q45" s="18">
        <f t="shared" si="0"/>
        <v>1.832876712328767E-4</v>
      </c>
      <c r="R45" s="18">
        <f t="shared" si="2"/>
        <v>-4.2775880263825422E-2</v>
      </c>
      <c r="S45" s="20">
        <f t="shared" si="3"/>
        <v>-1.4560634644578605</v>
      </c>
      <c r="T45" s="1" t="b">
        <f t="shared" si="4"/>
        <v>1</v>
      </c>
    </row>
    <row r="46" spans="1:20" x14ac:dyDescent="0.3">
      <c r="A46" t="s">
        <v>14</v>
      </c>
      <c r="B46" s="1">
        <v>43444</v>
      </c>
      <c r="C46" s="1">
        <v>43524</v>
      </c>
      <c r="D46">
        <v>0</v>
      </c>
      <c r="E46">
        <v>0</v>
      </c>
      <c r="F46">
        <v>0</v>
      </c>
      <c r="G46">
        <v>51.65</v>
      </c>
      <c r="H46">
        <v>51.65</v>
      </c>
      <c r="I46">
        <v>50.9</v>
      </c>
      <c r="J46">
        <v>1</v>
      </c>
      <c r="K46">
        <v>6.14</v>
      </c>
      <c r="L46">
        <v>120000</v>
      </c>
      <c r="M46">
        <v>0</v>
      </c>
      <c r="N46">
        <v>50.05</v>
      </c>
      <c r="O46" s="16">
        <f t="shared" si="1"/>
        <v>-1.5473887814313428E-2</v>
      </c>
      <c r="P46" s="20">
        <v>1.8383561643835616E-2</v>
      </c>
      <c r="Q46" s="18">
        <f t="shared" si="0"/>
        <v>1.8383561643835618E-4</v>
      </c>
      <c r="R46" s="18">
        <f t="shared" si="2"/>
        <v>-1.5657723430751783E-2</v>
      </c>
      <c r="S46" s="20">
        <f t="shared" si="3"/>
        <v>-0.53297883955841685</v>
      </c>
      <c r="T46" s="1" t="b">
        <f t="shared" si="4"/>
        <v>1</v>
      </c>
    </row>
    <row r="47" spans="1:20" x14ac:dyDescent="0.3">
      <c r="A47" t="s">
        <v>14</v>
      </c>
      <c r="B47" s="1">
        <v>43445</v>
      </c>
      <c r="C47" s="1">
        <v>43524</v>
      </c>
      <c r="D47">
        <v>50.7</v>
      </c>
      <c r="E47">
        <v>51.55</v>
      </c>
      <c r="F47">
        <v>50.7</v>
      </c>
      <c r="G47">
        <v>51.55</v>
      </c>
      <c r="H47">
        <v>51.55</v>
      </c>
      <c r="I47">
        <v>51.55</v>
      </c>
      <c r="J47">
        <v>2</v>
      </c>
      <c r="K47">
        <v>12.27</v>
      </c>
      <c r="L47">
        <v>144000</v>
      </c>
      <c r="M47">
        <v>24000</v>
      </c>
      <c r="N47">
        <v>50.7</v>
      </c>
      <c r="O47" s="16">
        <f t="shared" si="1"/>
        <v>1.2770137524557929E-2</v>
      </c>
      <c r="P47" s="20">
        <v>1.8383561643835616E-2</v>
      </c>
      <c r="Q47" s="18">
        <f t="shared" si="0"/>
        <v>1.8383561643835618E-4</v>
      </c>
      <c r="R47" s="18">
        <f t="shared" si="2"/>
        <v>1.2586301908119574E-2</v>
      </c>
      <c r="S47" s="20">
        <f t="shared" si="3"/>
        <v>0.42842962548096125</v>
      </c>
      <c r="T47" s="1" t="b">
        <f t="shared" si="4"/>
        <v>1</v>
      </c>
    </row>
    <row r="48" spans="1:20" x14ac:dyDescent="0.3">
      <c r="A48" t="s">
        <v>14</v>
      </c>
      <c r="B48" s="1">
        <v>43446</v>
      </c>
      <c r="C48" s="1">
        <v>43524</v>
      </c>
      <c r="D48">
        <v>52.6</v>
      </c>
      <c r="E48">
        <v>53.2</v>
      </c>
      <c r="F48">
        <v>52.6</v>
      </c>
      <c r="G48">
        <v>53.1</v>
      </c>
      <c r="H48">
        <v>53</v>
      </c>
      <c r="I48">
        <v>53.1</v>
      </c>
      <c r="J48">
        <v>4</v>
      </c>
      <c r="K48">
        <v>25.43</v>
      </c>
      <c r="L48">
        <v>144000</v>
      </c>
      <c r="M48">
        <v>0</v>
      </c>
      <c r="N48">
        <v>52.35</v>
      </c>
      <c r="O48" s="16">
        <f t="shared" si="1"/>
        <v>3.006789524733277E-2</v>
      </c>
      <c r="P48" s="20">
        <v>1.8356164383561645E-2</v>
      </c>
      <c r="Q48" s="18">
        <f t="shared" si="0"/>
        <v>1.8356164383561647E-4</v>
      </c>
      <c r="R48" s="18">
        <f t="shared" si="2"/>
        <v>2.9884333603497154E-2</v>
      </c>
      <c r="S48" s="20">
        <f t="shared" si="3"/>
        <v>1.017243503847211</v>
      </c>
      <c r="T48" s="1" t="b">
        <f t="shared" si="4"/>
        <v>1</v>
      </c>
    </row>
    <row r="49" spans="1:20" x14ac:dyDescent="0.3">
      <c r="A49" t="s">
        <v>14</v>
      </c>
      <c r="B49" s="1">
        <v>43447</v>
      </c>
      <c r="C49" s="1">
        <v>43524</v>
      </c>
      <c r="D49">
        <v>52.6</v>
      </c>
      <c r="E49">
        <v>52.6</v>
      </c>
      <c r="F49">
        <v>51.9</v>
      </c>
      <c r="G49">
        <v>51.9</v>
      </c>
      <c r="H49">
        <v>51.9</v>
      </c>
      <c r="I49">
        <v>52.2</v>
      </c>
      <c r="J49">
        <v>14</v>
      </c>
      <c r="K49">
        <v>88.07</v>
      </c>
      <c r="L49">
        <v>276000</v>
      </c>
      <c r="M49">
        <v>132000</v>
      </c>
      <c r="N49">
        <v>51.35</v>
      </c>
      <c r="O49" s="16">
        <f t="shared" si="1"/>
        <v>-1.6949152542372854E-2</v>
      </c>
      <c r="P49" s="20">
        <v>1.8356164383561645E-2</v>
      </c>
      <c r="Q49" s="18">
        <f t="shared" si="0"/>
        <v>1.8356164383561647E-4</v>
      </c>
      <c r="R49" s="18">
        <f t="shared" si="2"/>
        <v>-1.7132714186208469E-2</v>
      </c>
      <c r="S49" s="20">
        <f t="shared" si="3"/>
        <v>-0.58318657663331752</v>
      </c>
      <c r="T49" s="1" t="b">
        <f t="shared" si="4"/>
        <v>1</v>
      </c>
    </row>
    <row r="50" spans="1:20" x14ac:dyDescent="0.3">
      <c r="A50" t="s">
        <v>14</v>
      </c>
      <c r="B50" s="1">
        <v>43448</v>
      </c>
      <c r="C50" s="1">
        <v>43524</v>
      </c>
      <c r="D50">
        <v>52.25</v>
      </c>
      <c r="E50">
        <v>52.25</v>
      </c>
      <c r="F50">
        <v>51.55</v>
      </c>
      <c r="G50">
        <v>51.8</v>
      </c>
      <c r="H50">
        <v>51.8</v>
      </c>
      <c r="I50">
        <v>52.05</v>
      </c>
      <c r="J50">
        <v>6</v>
      </c>
      <c r="K50">
        <v>37.4</v>
      </c>
      <c r="L50">
        <v>300000</v>
      </c>
      <c r="M50">
        <v>24000</v>
      </c>
      <c r="N50">
        <v>51.25</v>
      </c>
      <c r="O50" s="16">
        <f t="shared" si="1"/>
        <v>-2.8735632183909134E-3</v>
      </c>
      <c r="P50" s="20">
        <v>1.8301369863013697E-2</v>
      </c>
      <c r="Q50" s="18">
        <f t="shared" si="0"/>
        <v>1.8301369863013697E-4</v>
      </c>
      <c r="R50" s="18">
        <f t="shared" si="2"/>
        <v>-3.0565769170210503E-3</v>
      </c>
      <c r="S50" s="20">
        <f t="shared" si="3"/>
        <v>-0.10404391324573961</v>
      </c>
      <c r="T50" s="1" t="b">
        <f t="shared" si="4"/>
        <v>1</v>
      </c>
    </row>
    <row r="51" spans="1:20" x14ac:dyDescent="0.3">
      <c r="A51" t="s">
        <v>14</v>
      </c>
      <c r="B51" s="1">
        <v>43451</v>
      </c>
      <c r="C51" s="1">
        <v>43524</v>
      </c>
      <c r="D51">
        <v>53.5</v>
      </c>
      <c r="E51">
        <v>53.5</v>
      </c>
      <c r="F51">
        <v>53.1</v>
      </c>
      <c r="G51">
        <v>53.1</v>
      </c>
      <c r="H51">
        <v>53.1</v>
      </c>
      <c r="I51">
        <v>53.2</v>
      </c>
      <c r="J51">
        <v>9</v>
      </c>
      <c r="K51">
        <v>57.73</v>
      </c>
      <c r="L51">
        <v>228000</v>
      </c>
      <c r="M51">
        <v>-72000</v>
      </c>
      <c r="N51">
        <v>52.4</v>
      </c>
      <c r="O51" s="16">
        <f t="shared" si="1"/>
        <v>2.2094140249759957E-2</v>
      </c>
      <c r="P51" s="20">
        <v>1.8383561643835616E-2</v>
      </c>
      <c r="Q51" s="18">
        <f t="shared" si="0"/>
        <v>1.8383561643835618E-4</v>
      </c>
      <c r="R51" s="18">
        <f t="shared" si="2"/>
        <v>2.1910304633321602E-2</v>
      </c>
      <c r="S51" s="20">
        <f t="shared" si="3"/>
        <v>0.74581268403962753</v>
      </c>
      <c r="T51" s="1" t="b">
        <f t="shared" si="4"/>
        <v>1</v>
      </c>
    </row>
    <row r="52" spans="1:20" x14ac:dyDescent="0.3">
      <c r="A52" t="s">
        <v>14</v>
      </c>
      <c r="B52" s="1">
        <v>43452</v>
      </c>
      <c r="C52" s="1">
        <v>43524</v>
      </c>
      <c r="D52">
        <v>53.1</v>
      </c>
      <c r="E52">
        <v>53.45</v>
      </c>
      <c r="F52">
        <v>53.05</v>
      </c>
      <c r="G52">
        <v>53.35</v>
      </c>
      <c r="H52">
        <v>53.35</v>
      </c>
      <c r="I52">
        <v>53.95</v>
      </c>
      <c r="J52">
        <v>14</v>
      </c>
      <c r="K52">
        <v>89.35</v>
      </c>
      <c r="L52">
        <v>288000</v>
      </c>
      <c r="M52">
        <v>60000</v>
      </c>
      <c r="N52">
        <v>53.15</v>
      </c>
      <c r="O52" s="16">
        <f t="shared" si="1"/>
        <v>1.4097744360902255E-2</v>
      </c>
      <c r="P52" s="20">
        <v>1.8356164383561645E-2</v>
      </c>
      <c r="Q52" s="18">
        <f t="shared" si="0"/>
        <v>1.8356164383561647E-4</v>
      </c>
      <c r="R52" s="18">
        <f t="shared" si="2"/>
        <v>1.3914182717066638E-2</v>
      </c>
      <c r="S52" s="20">
        <f t="shared" si="3"/>
        <v>0.47362983455059593</v>
      </c>
      <c r="T52" s="1" t="b">
        <f t="shared" si="4"/>
        <v>1</v>
      </c>
    </row>
    <row r="53" spans="1:20" x14ac:dyDescent="0.3">
      <c r="A53" t="s">
        <v>14</v>
      </c>
      <c r="B53" s="1">
        <v>43453</v>
      </c>
      <c r="C53" s="1">
        <v>43524</v>
      </c>
      <c r="D53">
        <v>53.7</v>
      </c>
      <c r="E53">
        <v>55.1</v>
      </c>
      <c r="F53">
        <v>53.7</v>
      </c>
      <c r="G53">
        <v>55.05</v>
      </c>
      <c r="H53">
        <v>55</v>
      </c>
      <c r="I53">
        <v>55.05</v>
      </c>
      <c r="J53">
        <v>15</v>
      </c>
      <c r="K53">
        <v>98.7</v>
      </c>
      <c r="L53">
        <v>288000</v>
      </c>
      <c r="M53">
        <v>0</v>
      </c>
      <c r="N53">
        <v>54.5</v>
      </c>
      <c r="O53" s="16">
        <f t="shared" si="1"/>
        <v>2.0389249304911847E-2</v>
      </c>
      <c r="P53" s="20">
        <v>1.821917808219178E-2</v>
      </c>
      <c r="Q53" s="18">
        <f t="shared" si="0"/>
        <v>1.8219178082191782E-4</v>
      </c>
      <c r="R53" s="18">
        <f t="shared" si="2"/>
        <v>2.0207057524089928E-2</v>
      </c>
      <c r="S53" s="20">
        <f t="shared" si="3"/>
        <v>0.68783524742348345</v>
      </c>
      <c r="T53" s="1" t="b">
        <f t="shared" si="4"/>
        <v>1</v>
      </c>
    </row>
    <row r="54" spans="1:20" x14ac:dyDescent="0.3">
      <c r="A54" t="s">
        <v>14</v>
      </c>
      <c r="B54" s="1">
        <v>43454</v>
      </c>
      <c r="C54" s="1">
        <v>43524</v>
      </c>
      <c r="D54">
        <v>54.6</v>
      </c>
      <c r="E54">
        <v>54.6</v>
      </c>
      <c r="F54">
        <v>54.1</v>
      </c>
      <c r="G54">
        <v>53.75</v>
      </c>
      <c r="H54">
        <v>54.25</v>
      </c>
      <c r="I54">
        <v>53.75</v>
      </c>
      <c r="J54">
        <v>5</v>
      </c>
      <c r="K54">
        <v>32.54</v>
      </c>
      <c r="L54">
        <v>300000</v>
      </c>
      <c r="M54">
        <v>12000</v>
      </c>
      <c r="N54">
        <v>53.4</v>
      </c>
      <c r="O54" s="16">
        <f t="shared" si="1"/>
        <v>-2.3614895549500404E-2</v>
      </c>
      <c r="P54" s="20">
        <v>1.8164383561643835E-2</v>
      </c>
      <c r="Q54" s="18">
        <f t="shared" si="0"/>
        <v>1.8164383561643834E-4</v>
      </c>
      <c r="R54" s="18">
        <f t="shared" si="2"/>
        <v>-2.3796539385116843E-2</v>
      </c>
      <c r="S54" s="20">
        <f t="shared" si="3"/>
        <v>-0.8100189023696901</v>
      </c>
      <c r="T54" s="1" t="b">
        <f t="shared" si="4"/>
        <v>1</v>
      </c>
    </row>
    <row r="55" spans="1:20" x14ac:dyDescent="0.3">
      <c r="A55" t="s">
        <v>14</v>
      </c>
      <c r="B55" s="1">
        <v>43455</v>
      </c>
      <c r="C55" s="1">
        <v>43524</v>
      </c>
      <c r="D55">
        <v>54.45</v>
      </c>
      <c r="E55">
        <v>54.45</v>
      </c>
      <c r="F55">
        <v>53.3</v>
      </c>
      <c r="G55">
        <v>53.3</v>
      </c>
      <c r="H55">
        <v>53.3</v>
      </c>
      <c r="I55">
        <v>53.3</v>
      </c>
      <c r="J55">
        <v>5</v>
      </c>
      <c r="K55">
        <v>32.35</v>
      </c>
      <c r="L55">
        <v>336000</v>
      </c>
      <c r="M55">
        <v>36000</v>
      </c>
      <c r="N55">
        <v>52.9</v>
      </c>
      <c r="O55" s="16">
        <f t="shared" si="1"/>
        <v>-8.3720930232558666E-3</v>
      </c>
      <c r="P55" s="20">
        <v>1.8164383561643835E-2</v>
      </c>
      <c r="Q55" s="18">
        <f t="shared" si="0"/>
        <v>1.8164383561643834E-4</v>
      </c>
      <c r="R55" s="18">
        <f t="shared" si="2"/>
        <v>-8.5537368588723042E-3</v>
      </c>
      <c r="S55" s="20">
        <f t="shared" si="3"/>
        <v>-0.29116370365668964</v>
      </c>
      <c r="T55" s="1" t="b">
        <f t="shared" si="4"/>
        <v>1</v>
      </c>
    </row>
    <row r="56" spans="1:20" x14ac:dyDescent="0.3">
      <c r="A56" t="s">
        <v>14</v>
      </c>
      <c r="B56" s="1">
        <v>43458</v>
      </c>
      <c r="C56" s="1">
        <v>43524</v>
      </c>
      <c r="D56">
        <v>52</v>
      </c>
      <c r="E56">
        <v>53.2</v>
      </c>
      <c r="F56">
        <v>51.9</v>
      </c>
      <c r="G56">
        <v>52.2</v>
      </c>
      <c r="H56">
        <v>52.2</v>
      </c>
      <c r="I56">
        <v>52.2</v>
      </c>
      <c r="J56">
        <v>22</v>
      </c>
      <c r="K56">
        <v>139.37</v>
      </c>
      <c r="L56">
        <v>456000</v>
      </c>
      <c r="M56">
        <v>120000</v>
      </c>
      <c r="N56">
        <v>51.95</v>
      </c>
      <c r="O56" s="16">
        <f t="shared" si="1"/>
        <v>-2.063789868667907E-2</v>
      </c>
      <c r="P56" s="20">
        <v>1.8246575342465755E-2</v>
      </c>
      <c r="Q56" s="18">
        <f t="shared" si="0"/>
        <v>1.8246575342465755E-4</v>
      </c>
      <c r="R56" s="18">
        <f t="shared" si="2"/>
        <v>-2.0820364440103729E-2</v>
      </c>
      <c r="S56" s="20">
        <f t="shared" si="3"/>
        <v>-0.70871182056234694</v>
      </c>
      <c r="T56" s="1" t="b">
        <f t="shared" si="4"/>
        <v>1</v>
      </c>
    </row>
    <row r="57" spans="1:20" x14ac:dyDescent="0.3">
      <c r="A57" t="s">
        <v>14</v>
      </c>
      <c r="B57" s="1">
        <v>43460</v>
      </c>
      <c r="C57" s="1">
        <v>43524</v>
      </c>
      <c r="D57">
        <v>51.3</v>
      </c>
      <c r="E57">
        <v>52.8</v>
      </c>
      <c r="F57">
        <v>50.85</v>
      </c>
      <c r="G57">
        <v>52.8</v>
      </c>
      <c r="H57">
        <v>52.8</v>
      </c>
      <c r="I57">
        <v>52.8</v>
      </c>
      <c r="J57">
        <v>24</v>
      </c>
      <c r="K57">
        <v>149.44999999999999</v>
      </c>
      <c r="L57">
        <v>612000</v>
      </c>
      <c r="M57">
        <v>156000</v>
      </c>
      <c r="N57">
        <v>52.55</v>
      </c>
      <c r="O57" s="16">
        <f t="shared" si="1"/>
        <v>1.1494252873563109E-2</v>
      </c>
      <c r="P57" s="20">
        <v>1.8246575342465755E-2</v>
      </c>
      <c r="Q57" s="18">
        <f t="shared" si="0"/>
        <v>1.8246575342465755E-4</v>
      </c>
      <c r="R57" s="18">
        <f t="shared" si="2"/>
        <v>1.1311787120138452E-2</v>
      </c>
      <c r="S57" s="20">
        <f t="shared" si="3"/>
        <v>0.38504596145710357</v>
      </c>
      <c r="T57" s="1" t="b">
        <f t="shared" si="4"/>
        <v>1</v>
      </c>
    </row>
    <row r="58" spans="1:20" x14ac:dyDescent="0.3">
      <c r="A58" t="s">
        <v>14</v>
      </c>
      <c r="B58" s="1">
        <v>43461</v>
      </c>
      <c r="C58" s="1">
        <v>43524</v>
      </c>
      <c r="D58">
        <v>53.1</v>
      </c>
      <c r="E58">
        <v>53.6</v>
      </c>
      <c r="F58">
        <v>51.7</v>
      </c>
      <c r="G58">
        <v>51.9</v>
      </c>
      <c r="H58">
        <v>51.95</v>
      </c>
      <c r="I58">
        <v>51.9</v>
      </c>
      <c r="J58">
        <v>74</v>
      </c>
      <c r="K58">
        <v>468.83</v>
      </c>
      <c r="L58">
        <v>1128000</v>
      </c>
      <c r="M58">
        <v>516000</v>
      </c>
      <c r="N58">
        <v>51.5</v>
      </c>
      <c r="O58" s="16">
        <f t="shared" si="1"/>
        <v>-1.704545454545452E-2</v>
      </c>
      <c r="P58" s="20">
        <v>1.8273972602739726E-2</v>
      </c>
      <c r="Q58" s="18">
        <f t="shared" si="0"/>
        <v>1.8273972602739726E-4</v>
      </c>
      <c r="R58" s="18">
        <f t="shared" si="2"/>
        <v>-1.7228194271481916E-2</v>
      </c>
      <c r="S58" s="20">
        <f t="shared" si="3"/>
        <v>-0.58643665735386685</v>
      </c>
      <c r="T58" s="1" t="b">
        <f t="shared" si="4"/>
        <v>1</v>
      </c>
    </row>
    <row r="59" spans="1:20" x14ac:dyDescent="0.3">
      <c r="A59" t="s">
        <v>14</v>
      </c>
      <c r="B59" s="1">
        <v>43462</v>
      </c>
      <c r="C59" s="1">
        <v>43552</v>
      </c>
      <c r="D59">
        <v>54.55</v>
      </c>
      <c r="E59">
        <v>54.55</v>
      </c>
      <c r="F59">
        <v>54.55</v>
      </c>
      <c r="G59">
        <v>54.55</v>
      </c>
      <c r="H59">
        <v>54.55</v>
      </c>
      <c r="I59">
        <v>55.7</v>
      </c>
      <c r="J59">
        <v>1</v>
      </c>
      <c r="K59">
        <v>6.55</v>
      </c>
      <c r="L59">
        <v>12000</v>
      </c>
      <c r="M59">
        <v>12000</v>
      </c>
      <c r="N59">
        <v>54.65</v>
      </c>
      <c r="O59" s="16">
        <f t="shared" si="1"/>
        <v>7.3217726396917232E-2</v>
      </c>
      <c r="P59" s="20">
        <v>1.8273972602739726E-2</v>
      </c>
      <c r="Q59" s="18">
        <f t="shared" si="0"/>
        <v>1.8273972602739726E-4</v>
      </c>
      <c r="R59" s="18">
        <f t="shared" si="2"/>
        <v>7.303498667088984E-2</v>
      </c>
      <c r="S59" s="20">
        <f t="shared" si="3"/>
        <v>2.4860639936048692</v>
      </c>
      <c r="T59" s="1" t="b">
        <f t="shared" si="4"/>
        <v>1</v>
      </c>
    </row>
    <row r="60" spans="1:20" x14ac:dyDescent="0.3">
      <c r="A60" t="s">
        <v>14</v>
      </c>
      <c r="B60" s="1">
        <v>43465</v>
      </c>
      <c r="C60" s="1">
        <v>43552</v>
      </c>
      <c r="D60">
        <v>56.3</v>
      </c>
      <c r="E60">
        <v>56.35</v>
      </c>
      <c r="F60">
        <v>56.3</v>
      </c>
      <c r="G60">
        <v>56.35</v>
      </c>
      <c r="H60">
        <v>56.3</v>
      </c>
      <c r="I60">
        <v>56.35</v>
      </c>
      <c r="J60">
        <v>6</v>
      </c>
      <c r="K60">
        <v>40.54</v>
      </c>
      <c r="L60">
        <v>60000</v>
      </c>
      <c r="M60">
        <v>48000</v>
      </c>
      <c r="N60">
        <v>56.35</v>
      </c>
      <c r="O60" s="16">
        <f t="shared" si="1"/>
        <v>1.1669658886894049E-2</v>
      </c>
      <c r="P60" s="20">
        <v>1.8273972602739726E-2</v>
      </c>
      <c r="Q60" s="18">
        <f t="shared" si="0"/>
        <v>1.8273972602739726E-4</v>
      </c>
      <c r="R60" s="18">
        <f t="shared" si="2"/>
        <v>1.1486919160866652E-2</v>
      </c>
      <c r="S60" s="20">
        <f t="shared" si="3"/>
        <v>0.39100734353474903</v>
      </c>
      <c r="T60" s="1" t="b">
        <f t="shared" si="4"/>
        <v>1</v>
      </c>
    </row>
    <row r="61" spans="1:20" x14ac:dyDescent="0.3">
      <c r="A61" t="s">
        <v>14</v>
      </c>
      <c r="B61" s="1">
        <v>43466</v>
      </c>
      <c r="C61" s="1">
        <v>43552</v>
      </c>
      <c r="D61">
        <v>56.15</v>
      </c>
      <c r="E61">
        <v>56.15</v>
      </c>
      <c r="F61">
        <v>56.15</v>
      </c>
      <c r="G61">
        <v>56.15</v>
      </c>
      <c r="H61">
        <v>56.15</v>
      </c>
      <c r="I61">
        <v>56.75</v>
      </c>
      <c r="J61">
        <v>1</v>
      </c>
      <c r="K61">
        <v>6.74</v>
      </c>
      <c r="L61">
        <v>72000</v>
      </c>
      <c r="M61">
        <v>12000</v>
      </c>
      <c r="N61">
        <v>55.75</v>
      </c>
      <c r="O61" s="16">
        <f t="shared" si="1"/>
        <v>7.0984915705412342E-3</v>
      </c>
      <c r="P61" s="20">
        <v>1.8273972602739726E-2</v>
      </c>
      <c r="Q61" s="18">
        <f t="shared" si="0"/>
        <v>1.8273972602739726E-4</v>
      </c>
      <c r="R61" s="18">
        <f t="shared" si="2"/>
        <v>6.9157518445138368E-3</v>
      </c>
      <c r="S61" s="20">
        <f t="shared" si="3"/>
        <v>0.23540774679438761</v>
      </c>
      <c r="T61" s="1" t="b">
        <f t="shared" si="4"/>
        <v>0</v>
      </c>
    </row>
    <row r="62" spans="1:20" x14ac:dyDescent="0.3">
      <c r="A62" t="s">
        <v>14</v>
      </c>
      <c r="B62" s="1">
        <v>43467</v>
      </c>
      <c r="C62" s="1">
        <v>43552</v>
      </c>
      <c r="D62">
        <v>54.4</v>
      </c>
      <c r="E62">
        <v>54.4</v>
      </c>
      <c r="F62">
        <v>54.4</v>
      </c>
      <c r="G62">
        <v>54.4</v>
      </c>
      <c r="H62">
        <v>54.4</v>
      </c>
      <c r="I62">
        <v>54.95</v>
      </c>
      <c r="J62">
        <v>1</v>
      </c>
      <c r="K62">
        <v>6.53</v>
      </c>
      <c r="L62">
        <v>84000</v>
      </c>
      <c r="M62">
        <v>12000</v>
      </c>
      <c r="N62">
        <v>54</v>
      </c>
      <c r="O62" s="16">
        <f t="shared" si="1"/>
        <v>-3.1718061674008757E-2</v>
      </c>
      <c r="P62" s="20">
        <v>1.8027397260273973E-2</v>
      </c>
      <c r="Q62" s="18">
        <f t="shared" si="0"/>
        <v>1.8027397260273972E-4</v>
      </c>
      <c r="R62" s="18">
        <f t="shared" si="2"/>
        <v>-3.18983356466115E-2</v>
      </c>
      <c r="S62" s="20">
        <f t="shared" si="3"/>
        <v>-1.0857988386348445</v>
      </c>
      <c r="T62" s="1" t="b">
        <f t="shared" si="4"/>
        <v>1</v>
      </c>
    </row>
    <row r="63" spans="1:20" x14ac:dyDescent="0.3">
      <c r="A63" t="s">
        <v>14</v>
      </c>
      <c r="B63" s="1">
        <v>43468</v>
      </c>
      <c r="C63" s="1">
        <v>43552</v>
      </c>
      <c r="D63">
        <v>53.75</v>
      </c>
      <c r="E63">
        <v>53.75</v>
      </c>
      <c r="F63">
        <v>53.05</v>
      </c>
      <c r="G63">
        <v>53.05</v>
      </c>
      <c r="H63">
        <v>53.05</v>
      </c>
      <c r="I63">
        <v>53.4</v>
      </c>
      <c r="J63">
        <v>2</v>
      </c>
      <c r="K63">
        <v>12.82</v>
      </c>
      <c r="L63">
        <v>108000</v>
      </c>
      <c r="M63">
        <v>24000</v>
      </c>
      <c r="N63">
        <v>52.45</v>
      </c>
      <c r="O63" s="16">
        <f t="shared" si="1"/>
        <v>-2.8207461328480513E-2</v>
      </c>
      <c r="P63" s="20">
        <v>1.8164383561643835E-2</v>
      </c>
      <c r="Q63" s="18">
        <f t="shared" si="0"/>
        <v>1.8164383561643834E-4</v>
      </c>
      <c r="R63" s="18">
        <f t="shared" si="2"/>
        <v>-2.8389105164096953E-2</v>
      </c>
      <c r="S63" s="20">
        <f t="shared" si="3"/>
        <v>-0.96634688902125854</v>
      </c>
      <c r="T63" s="1" t="b">
        <f t="shared" si="4"/>
        <v>1</v>
      </c>
    </row>
    <row r="64" spans="1:20" x14ac:dyDescent="0.3">
      <c r="A64" t="s">
        <v>14</v>
      </c>
      <c r="B64" s="1">
        <v>43469</v>
      </c>
      <c r="C64" s="1">
        <v>43552</v>
      </c>
      <c r="D64">
        <v>52.1</v>
      </c>
      <c r="E64">
        <v>52.8</v>
      </c>
      <c r="F64">
        <v>52.1</v>
      </c>
      <c r="G64">
        <v>52.45</v>
      </c>
      <c r="H64">
        <v>52.45</v>
      </c>
      <c r="I64">
        <v>54.1</v>
      </c>
      <c r="J64">
        <v>3</v>
      </c>
      <c r="K64">
        <v>18.88</v>
      </c>
      <c r="L64">
        <v>120000</v>
      </c>
      <c r="M64">
        <v>12000</v>
      </c>
      <c r="N64">
        <v>53.15</v>
      </c>
      <c r="O64" s="16">
        <f t="shared" si="1"/>
        <v>1.3108614232209791E-2</v>
      </c>
      <c r="P64" s="20">
        <v>1.8109589041095893E-2</v>
      </c>
      <c r="Q64" s="18">
        <f t="shared" si="0"/>
        <v>1.8109589041095893E-4</v>
      </c>
      <c r="R64" s="18">
        <f t="shared" si="2"/>
        <v>1.2927518341798831E-2</v>
      </c>
      <c r="S64" s="20">
        <f t="shared" si="3"/>
        <v>0.44004441352246265</v>
      </c>
      <c r="T64" s="1" t="b">
        <f t="shared" si="4"/>
        <v>1</v>
      </c>
    </row>
    <row r="65" spans="1:20" x14ac:dyDescent="0.3">
      <c r="A65" t="s">
        <v>14</v>
      </c>
      <c r="B65" s="1">
        <v>43472</v>
      </c>
      <c r="C65" s="1">
        <v>43552</v>
      </c>
      <c r="D65">
        <v>0</v>
      </c>
      <c r="E65">
        <v>0</v>
      </c>
      <c r="F65">
        <v>0</v>
      </c>
      <c r="G65">
        <v>52.45</v>
      </c>
      <c r="H65">
        <v>52.45</v>
      </c>
      <c r="I65">
        <v>54.3</v>
      </c>
      <c r="J65">
        <v>0</v>
      </c>
      <c r="K65">
        <v>0</v>
      </c>
      <c r="L65">
        <v>120000</v>
      </c>
      <c r="M65">
        <v>0</v>
      </c>
      <c r="N65">
        <v>53.4</v>
      </c>
      <c r="O65" s="16">
        <f t="shared" si="1"/>
        <v>3.6968576709795883E-3</v>
      </c>
      <c r="P65" s="20">
        <v>1.8136986301369864E-2</v>
      </c>
      <c r="Q65" s="18">
        <f t="shared" si="0"/>
        <v>1.8136986301369864E-4</v>
      </c>
      <c r="R65" s="18">
        <f t="shared" si="2"/>
        <v>3.5154878079658898E-3</v>
      </c>
      <c r="S65" s="20">
        <f t="shared" si="3"/>
        <v>0.11966494494924544</v>
      </c>
      <c r="T65" s="1" t="b">
        <f t="shared" si="4"/>
        <v>1</v>
      </c>
    </row>
    <row r="66" spans="1:20" x14ac:dyDescent="0.3">
      <c r="A66" t="s">
        <v>14</v>
      </c>
      <c r="B66" s="1">
        <v>43473</v>
      </c>
      <c r="C66" s="1">
        <v>43552</v>
      </c>
      <c r="D66">
        <v>53.7</v>
      </c>
      <c r="E66">
        <v>53.7</v>
      </c>
      <c r="F66">
        <v>53.7</v>
      </c>
      <c r="G66">
        <v>53.7</v>
      </c>
      <c r="H66">
        <v>53.7</v>
      </c>
      <c r="I66">
        <v>55.25</v>
      </c>
      <c r="J66">
        <v>1</v>
      </c>
      <c r="K66">
        <v>6.44</v>
      </c>
      <c r="L66">
        <v>108000</v>
      </c>
      <c r="M66">
        <v>-12000</v>
      </c>
      <c r="N66">
        <v>54.35</v>
      </c>
      <c r="O66" s="16">
        <f t="shared" si="1"/>
        <v>1.7495395948434675E-2</v>
      </c>
      <c r="P66" s="20">
        <v>1.8164383561643835E-2</v>
      </c>
      <c r="Q66" s="18">
        <f t="shared" si="0"/>
        <v>1.8164383561643834E-4</v>
      </c>
      <c r="R66" s="18">
        <f t="shared" si="2"/>
        <v>1.7313752112818236E-2</v>
      </c>
      <c r="S66" s="20">
        <f t="shared" si="3"/>
        <v>0.5893489912696005</v>
      </c>
      <c r="T66" s="1" t="b">
        <f t="shared" si="4"/>
        <v>1</v>
      </c>
    </row>
    <row r="67" spans="1:20" x14ac:dyDescent="0.3">
      <c r="A67" t="s">
        <v>14</v>
      </c>
      <c r="B67" s="1">
        <v>43474</v>
      </c>
      <c r="C67" s="1">
        <v>43552</v>
      </c>
      <c r="D67">
        <v>53.6</v>
      </c>
      <c r="E67">
        <v>53.6</v>
      </c>
      <c r="F67">
        <v>52.15</v>
      </c>
      <c r="G67">
        <v>52.45</v>
      </c>
      <c r="H67">
        <v>52.45</v>
      </c>
      <c r="I67">
        <v>52.45</v>
      </c>
      <c r="J67">
        <v>9</v>
      </c>
      <c r="K67">
        <v>56.83</v>
      </c>
      <c r="L67">
        <v>180000</v>
      </c>
      <c r="M67">
        <v>72000</v>
      </c>
      <c r="N67">
        <v>52.25</v>
      </c>
      <c r="O67" s="16">
        <f t="shared" si="1"/>
        <v>-5.067873303167416E-2</v>
      </c>
      <c r="P67" s="20">
        <v>1.8136986301369864E-2</v>
      </c>
      <c r="Q67" s="18">
        <f t="shared" ref="Q67:Q130" si="5">P67/100</f>
        <v>1.8136986301369864E-4</v>
      </c>
      <c r="R67" s="18">
        <f t="shared" si="2"/>
        <v>-5.0860102894687856E-2</v>
      </c>
      <c r="S67" s="20">
        <f t="shared" si="3"/>
        <v>-1.7312452056340155</v>
      </c>
      <c r="T67" s="1" t="b">
        <f t="shared" si="4"/>
        <v>1</v>
      </c>
    </row>
    <row r="68" spans="1:20" x14ac:dyDescent="0.3">
      <c r="A68" t="s">
        <v>14</v>
      </c>
      <c r="B68" s="1">
        <v>43475</v>
      </c>
      <c r="C68" s="1">
        <v>43552</v>
      </c>
      <c r="D68">
        <v>52.7</v>
      </c>
      <c r="E68">
        <v>52.7</v>
      </c>
      <c r="F68">
        <v>52.5</v>
      </c>
      <c r="G68">
        <v>52.7</v>
      </c>
      <c r="H68">
        <v>52.7</v>
      </c>
      <c r="I68">
        <v>53.3</v>
      </c>
      <c r="J68">
        <v>4</v>
      </c>
      <c r="K68">
        <v>25.25</v>
      </c>
      <c r="L68">
        <v>192000</v>
      </c>
      <c r="M68">
        <v>12000</v>
      </c>
      <c r="N68">
        <v>52.45</v>
      </c>
      <c r="O68" s="16">
        <f t="shared" ref="O68:O131" si="6">(I68-I67)/I67</f>
        <v>1.6205910390848319E-2</v>
      </c>
      <c r="P68" s="20">
        <v>1.8191780821917806E-2</v>
      </c>
      <c r="Q68" s="18">
        <f t="shared" si="5"/>
        <v>1.8191780821917805E-4</v>
      </c>
      <c r="R68" s="18">
        <f t="shared" ref="R68:R131" si="7">O68-Q68</f>
        <v>1.602399258262914E-2</v>
      </c>
      <c r="S68" s="20">
        <f t="shared" ref="S68:S131" si="8">R68/(_xlfn.STDEV.S($O$3:$O$242))</f>
        <v>0.54544640602151073</v>
      </c>
      <c r="T68" s="1" t="b">
        <f t="shared" ref="T68:T131" si="9">N67&lt;I67</f>
        <v>1</v>
      </c>
    </row>
    <row r="69" spans="1:20" x14ac:dyDescent="0.3">
      <c r="A69" t="s">
        <v>14</v>
      </c>
      <c r="B69" s="1">
        <v>43476</v>
      </c>
      <c r="C69" s="1">
        <v>43552</v>
      </c>
      <c r="D69">
        <v>52.95</v>
      </c>
      <c r="E69">
        <v>52.95</v>
      </c>
      <c r="F69">
        <v>52.6</v>
      </c>
      <c r="G69">
        <v>52.6</v>
      </c>
      <c r="H69">
        <v>52.6</v>
      </c>
      <c r="I69">
        <v>53.05</v>
      </c>
      <c r="J69">
        <v>2</v>
      </c>
      <c r="K69">
        <v>12.67</v>
      </c>
      <c r="L69">
        <v>204000</v>
      </c>
      <c r="M69">
        <v>12000</v>
      </c>
      <c r="N69">
        <v>52.2</v>
      </c>
      <c r="O69" s="16">
        <f t="shared" si="6"/>
        <v>-4.6904315196998128E-3</v>
      </c>
      <c r="P69" s="20">
        <v>1.8164383561643835E-2</v>
      </c>
      <c r="Q69" s="18">
        <f t="shared" si="5"/>
        <v>1.8164383561643834E-4</v>
      </c>
      <c r="R69" s="18">
        <f t="shared" si="7"/>
        <v>-4.8720753553162513E-3</v>
      </c>
      <c r="S69" s="20">
        <f t="shared" si="8"/>
        <v>-0.16584231293916396</v>
      </c>
      <c r="T69" s="1" t="b">
        <f t="shared" si="9"/>
        <v>1</v>
      </c>
    </row>
    <row r="70" spans="1:20" x14ac:dyDescent="0.3">
      <c r="A70" t="s">
        <v>14</v>
      </c>
      <c r="B70" s="1">
        <v>43479</v>
      </c>
      <c r="C70" s="1">
        <v>43552</v>
      </c>
      <c r="D70">
        <v>51.1</v>
      </c>
      <c r="E70">
        <v>51.15</v>
      </c>
      <c r="F70">
        <v>50.7</v>
      </c>
      <c r="G70">
        <v>50.75</v>
      </c>
      <c r="H70">
        <v>50.7</v>
      </c>
      <c r="I70">
        <v>50.75</v>
      </c>
      <c r="J70">
        <v>7</v>
      </c>
      <c r="K70">
        <v>42.77</v>
      </c>
      <c r="L70">
        <v>276000</v>
      </c>
      <c r="M70">
        <v>72000</v>
      </c>
      <c r="N70">
        <v>50.55</v>
      </c>
      <c r="O70" s="16">
        <f t="shared" si="6"/>
        <v>-4.3355325164938688E-2</v>
      </c>
      <c r="P70" s="20">
        <v>1.8191780821917806E-2</v>
      </c>
      <c r="Q70" s="18">
        <f t="shared" si="5"/>
        <v>1.8191780821917805E-4</v>
      </c>
      <c r="R70" s="18">
        <f t="shared" si="7"/>
        <v>-4.3537242973157864E-2</v>
      </c>
      <c r="S70" s="20">
        <f t="shared" si="8"/>
        <v>-1.481979761619304</v>
      </c>
      <c r="T70" s="1" t="b">
        <f t="shared" si="9"/>
        <v>1</v>
      </c>
    </row>
    <row r="71" spans="1:20" x14ac:dyDescent="0.3">
      <c r="A71" t="s">
        <v>14</v>
      </c>
      <c r="B71" s="1">
        <v>43480</v>
      </c>
      <c r="C71" s="1">
        <v>43552</v>
      </c>
      <c r="D71">
        <v>50.75</v>
      </c>
      <c r="E71">
        <v>51.25</v>
      </c>
      <c r="F71">
        <v>50.75</v>
      </c>
      <c r="G71">
        <v>51.25</v>
      </c>
      <c r="H71">
        <v>51.25</v>
      </c>
      <c r="I71">
        <v>51.85</v>
      </c>
      <c r="J71">
        <v>4</v>
      </c>
      <c r="K71">
        <v>24.47</v>
      </c>
      <c r="L71">
        <v>264000</v>
      </c>
      <c r="M71">
        <v>-12000</v>
      </c>
      <c r="N71">
        <v>51.05</v>
      </c>
      <c r="O71" s="16">
        <f t="shared" si="6"/>
        <v>2.1674876847290667E-2</v>
      </c>
      <c r="P71" s="20">
        <v>1.8164383561643835E-2</v>
      </c>
      <c r="Q71" s="18">
        <f t="shared" si="5"/>
        <v>1.8164383561643834E-4</v>
      </c>
      <c r="R71" s="18">
        <f t="shared" si="7"/>
        <v>2.1493233011674228E-2</v>
      </c>
      <c r="S71" s="20">
        <f t="shared" si="8"/>
        <v>0.73161583416541232</v>
      </c>
      <c r="T71" s="1" t="b">
        <f t="shared" si="9"/>
        <v>1</v>
      </c>
    </row>
    <row r="72" spans="1:20" x14ac:dyDescent="0.3">
      <c r="A72" t="s">
        <v>14</v>
      </c>
      <c r="B72" s="1">
        <v>43481</v>
      </c>
      <c r="C72" s="1">
        <v>43552</v>
      </c>
      <c r="D72">
        <v>50.75</v>
      </c>
      <c r="E72">
        <v>50.75</v>
      </c>
      <c r="F72">
        <v>50.75</v>
      </c>
      <c r="G72">
        <v>50.75</v>
      </c>
      <c r="H72">
        <v>50.75</v>
      </c>
      <c r="I72">
        <v>51.15</v>
      </c>
      <c r="J72">
        <v>2</v>
      </c>
      <c r="K72">
        <v>12.18</v>
      </c>
      <c r="L72">
        <v>276000</v>
      </c>
      <c r="M72">
        <v>12000</v>
      </c>
      <c r="N72">
        <v>50.4</v>
      </c>
      <c r="O72" s="16">
        <f t="shared" si="6"/>
        <v>-1.3500482160077201E-2</v>
      </c>
      <c r="P72" s="20">
        <v>1.8246575342465755E-2</v>
      </c>
      <c r="Q72" s="18">
        <f t="shared" si="5"/>
        <v>1.8246575342465755E-4</v>
      </c>
      <c r="R72" s="18">
        <f t="shared" si="7"/>
        <v>-1.3682947913501858E-2</v>
      </c>
      <c r="S72" s="20">
        <f t="shared" si="8"/>
        <v>-0.46575875049329135</v>
      </c>
      <c r="T72" s="1" t="b">
        <f t="shared" si="9"/>
        <v>1</v>
      </c>
    </row>
    <row r="73" spans="1:20" x14ac:dyDescent="0.3">
      <c r="A73" t="s">
        <v>14</v>
      </c>
      <c r="B73" s="1">
        <v>43482</v>
      </c>
      <c r="C73" s="1">
        <v>43552</v>
      </c>
      <c r="D73">
        <v>50.5</v>
      </c>
      <c r="E73">
        <v>50.5</v>
      </c>
      <c r="F73">
        <v>50.05</v>
      </c>
      <c r="G73">
        <v>50.2</v>
      </c>
      <c r="H73">
        <v>50.2</v>
      </c>
      <c r="I73">
        <v>50.2</v>
      </c>
      <c r="J73">
        <v>12</v>
      </c>
      <c r="K73">
        <v>72.3</v>
      </c>
      <c r="L73">
        <v>372000</v>
      </c>
      <c r="M73">
        <v>96000</v>
      </c>
      <c r="N73">
        <v>50.4</v>
      </c>
      <c r="O73" s="16">
        <f t="shared" si="6"/>
        <v>-1.8572825024437845E-2</v>
      </c>
      <c r="P73" s="20">
        <v>1.8191780821917806E-2</v>
      </c>
      <c r="Q73" s="18">
        <f t="shared" si="5"/>
        <v>1.8191780821917805E-4</v>
      </c>
      <c r="R73" s="18">
        <f t="shared" si="7"/>
        <v>-1.8754742832657025E-2</v>
      </c>
      <c r="S73" s="20">
        <f t="shared" si="8"/>
        <v>-0.63839938898998283</v>
      </c>
      <c r="T73" s="1" t="b">
        <f t="shared" si="9"/>
        <v>1</v>
      </c>
    </row>
    <row r="74" spans="1:20" x14ac:dyDescent="0.3">
      <c r="A74" t="s">
        <v>14</v>
      </c>
      <c r="B74" s="1">
        <v>43483</v>
      </c>
      <c r="C74" s="1">
        <v>43552</v>
      </c>
      <c r="D74">
        <v>50.3</v>
      </c>
      <c r="E74">
        <v>50.3</v>
      </c>
      <c r="F74">
        <v>50.3</v>
      </c>
      <c r="G74">
        <v>50.3</v>
      </c>
      <c r="H74">
        <v>50.3</v>
      </c>
      <c r="I74">
        <v>50.45</v>
      </c>
      <c r="J74">
        <v>1</v>
      </c>
      <c r="K74">
        <v>6.04</v>
      </c>
      <c r="L74">
        <v>384000</v>
      </c>
      <c r="M74">
        <v>12000</v>
      </c>
      <c r="N74">
        <v>49.7</v>
      </c>
      <c r="O74" s="16">
        <f t="shared" si="6"/>
        <v>4.9800796812749003E-3</v>
      </c>
      <c r="P74" s="20">
        <v>1.8082191780821918E-2</v>
      </c>
      <c r="Q74" s="18">
        <f t="shared" si="5"/>
        <v>1.8082191780821919E-4</v>
      </c>
      <c r="R74" s="18">
        <f t="shared" si="7"/>
        <v>4.7992577634666808E-3</v>
      </c>
      <c r="S74" s="20">
        <f t="shared" si="8"/>
        <v>0.16336364892551819</v>
      </c>
      <c r="T74" s="1" t="b">
        <f t="shared" si="9"/>
        <v>0</v>
      </c>
    </row>
    <row r="75" spans="1:20" x14ac:dyDescent="0.3">
      <c r="A75" t="s">
        <v>14</v>
      </c>
      <c r="B75" s="1">
        <v>43486</v>
      </c>
      <c r="C75" s="1">
        <v>43552</v>
      </c>
      <c r="D75">
        <v>49.9</v>
      </c>
      <c r="E75">
        <v>50.55</v>
      </c>
      <c r="F75">
        <v>49.7</v>
      </c>
      <c r="G75">
        <v>49.7</v>
      </c>
      <c r="H75">
        <v>49.7</v>
      </c>
      <c r="I75">
        <v>49.7</v>
      </c>
      <c r="J75">
        <v>8</v>
      </c>
      <c r="K75">
        <v>48.14</v>
      </c>
      <c r="L75">
        <v>468000</v>
      </c>
      <c r="M75">
        <v>84000</v>
      </c>
      <c r="N75">
        <v>49.35</v>
      </c>
      <c r="O75" s="16">
        <f t="shared" si="6"/>
        <v>-1.4866204162537165E-2</v>
      </c>
      <c r="P75" s="20">
        <v>1.7972602739726028E-2</v>
      </c>
      <c r="Q75" s="18">
        <f t="shared" si="5"/>
        <v>1.7972602739726028E-4</v>
      </c>
      <c r="R75" s="18">
        <f t="shared" si="7"/>
        <v>-1.5045930189934425E-2</v>
      </c>
      <c r="S75" s="20">
        <f t="shared" si="8"/>
        <v>-0.51215379095012992</v>
      </c>
      <c r="T75" s="1" t="b">
        <f t="shared" si="9"/>
        <v>1</v>
      </c>
    </row>
    <row r="76" spans="1:20" x14ac:dyDescent="0.3">
      <c r="A76" t="s">
        <v>14</v>
      </c>
      <c r="B76" s="1">
        <v>43487</v>
      </c>
      <c r="C76" s="1">
        <v>43552</v>
      </c>
      <c r="D76">
        <v>49.5</v>
      </c>
      <c r="E76">
        <v>49.5</v>
      </c>
      <c r="F76">
        <v>47.8</v>
      </c>
      <c r="G76">
        <v>48.7</v>
      </c>
      <c r="H76">
        <v>48.6</v>
      </c>
      <c r="I76">
        <v>48.7</v>
      </c>
      <c r="J76">
        <v>27</v>
      </c>
      <c r="K76">
        <v>156.4</v>
      </c>
      <c r="L76">
        <v>684000</v>
      </c>
      <c r="M76">
        <v>216000</v>
      </c>
      <c r="N76">
        <v>48.25</v>
      </c>
      <c r="O76" s="16">
        <f t="shared" si="6"/>
        <v>-2.0120724346076459E-2</v>
      </c>
      <c r="P76" s="20">
        <v>1.7972602739726028E-2</v>
      </c>
      <c r="Q76" s="18">
        <f t="shared" si="5"/>
        <v>1.7972602739726028E-4</v>
      </c>
      <c r="R76" s="18">
        <f t="shared" si="7"/>
        <v>-2.0300450373473718E-2</v>
      </c>
      <c r="S76" s="20">
        <f t="shared" si="8"/>
        <v>-0.69101427997618936</v>
      </c>
      <c r="T76" s="1" t="b">
        <f t="shared" si="9"/>
        <v>1</v>
      </c>
    </row>
    <row r="77" spans="1:20" x14ac:dyDescent="0.3">
      <c r="A77" t="s">
        <v>14</v>
      </c>
      <c r="B77" s="1">
        <v>43488</v>
      </c>
      <c r="C77" s="1">
        <v>43552</v>
      </c>
      <c r="D77">
        <v>48.5</v>
      </c>
      <c r="E77">
        <v>49.35</v>
      </c>
      <c r="F77">
        <v>48.5</v>
      </c>
      <c r="G77">
        <v>49.35</v>
      </c>
      <c r="H77">
        <v>49.35</v>
      </c>
      <c r="I77">
        <v>49.2</v>
      </c>
      <c r="J77">
        <v>11</v>
      </c>
      <c r="K77">
        <v>64.86</v>
      </c>
      <c r="L77">
        <v>696000</v>
      </c>
      <c r="M77">
        <v>12000</v>
      </c>
      <c r="N77">
        <v>48.55</v>
      </c>
      <c r="O77" s="16">
        <f t="shared" si="6"/>
        <v>1.0266940451745379E-2</v>
      </c>
      <c r="P77" s="20">
        <v>1.8027397260273973E-2</v>
      </c>
      <c r="Q77" s="18">
        <f t="shared" si="5"/>
        <v>1.8027397260273972E-4</v>
      </c>
      <c r="R77" s="18">
        <f t="shared" si="7"/>
        <v>1.008666647914264E-2</v>
      </c>
      <c r="S77" s="20">
        <f t="shared" si="8"/>
        <v>0.34334364244215715</v>
      </c>
      <c r="T77" s="1" t="b">
        <f t="shared" si="9"/>
        <v>1</v>
      </c>
    </row>
    <row r="78" spans="1:20" x14ac:dyDescent="0.3">
      <c r="A78" t="s">
        <v>14</v>
      </c>
      <c r="B78" s="1">
        <v>43489</v>
      </c>
      <c r="C78" s="1">
        <v>43552</v>
      </c>
      <c r="D78">
        <v>48.7</v>
      </c>
      <c r="E78">
        <v>48.9</v>
      </c>
      <c r="F78">
        <v>48.5</v>
      </c>
      <c r="G78">
        <v>48.8</v>
      </c>
      <c r="H78">
        <v>48.8</v>
      </c>
      <c r="I78">
        <v>48.9</v>
      </c>
      <c r="J78">
        <v>7</v>
      </c>
      <c r="K78">
        <v>40.96</v>
      </c>
      <c r="L78">
        <v>696000</v>
      </c>
      <c r="M78">
        <v>0</v>
      </c>
      <c r="N78">
        <v>48.25</v>
      </c>
      <c r="O78" s="16">
        <f t="shared" si="6"/>
        <v>-6.0975609756098422E-3</v>
      </c>
      <c r="P78" s="20">
        <v>1.8000000000000002E-2</v>
      </c>
      <c r="Q78" s="18">
        <f t="shared" si="5"/>
        <v>1.8000000000000001E-4</v>
      </c>
      <c r="R78" s="18">
        <f t="shared" si="7"/>
        <v>-6.2775609756098418E-3</v>
      </c>
      <c r="S78" s="20">
        <f t="shared" si="8"/>
        <v>-0.21368413989651705</v>
      </c>
      <c r="T78" s="1" t="b">
        <f t="shared" si="9"/>
        <v>1</v>
      </c>
    </row>
    <row r="79" spans="1:20" x14ac:dyDescent="0.3">
      <c r="A79" t="s">
        <v>14</v>
      </c>
      <c r="B79" s="1">
        <v>43490</v>
      </c>
      <c r="C79" s="1">
        <v>43552</v>
      </c>
      <c r="D79">
        <v>49.1</v>
      </c>
      <c r="E79">
        <v>49.2</v>
      </c>
      <c r="F79">
        <v>47.8</v>
      </c>
      <c r="G79">
        <v>47.8</v>
      </c>
      <c r="H79">
        <v>47.8</v>
      </c>
      <c r="I79">
        <v>47.8</v>
      </c>
      <c r="J79">
        <v>12</v>
      </c>
      <c r="K79">
        <v>70.16</v>
      </c>
      <c r="L79">
        <v>792000</v>
      </c>
      <c r="M79">
        <v>96000</v>
      </c>
      <c r="N79">
        <v>47.25</v>
      </c>
      <c r="O79" s="16">
        <f t="shared" si="6"/>
        <v>-2.2494887525562401E-2</v>
      </c>
      <c r="P79" s="20">
        <v>1.8027397260273973E-2</v>
      </c>
      <c r="Q79" s="18">
        <f t="shared" si="5"/>
        <v>1.8027397260273972E-4</v>
      </c>
      <c r="R79" s="18">
        <f t="shared" si="7"/>
        <v>-2.267516149816514E-2</v>
      </c>
      <c r="S79" s="20">
        <f t="shared" si="8"/>
        <v>-0.77184792000834868</v>
      </c>
      <c r="T79" s="1" t="b">
        <f t="shared" si="9"/>
        <v>1</v>
      </c>
    </row>
    <row r="80" spans="1:20" x14ac:dyDescent="0.3">
      <c r="A80" t="s">
        <v>14</v>
      </c>
      <c r="B80" s="1">
        <v>43493</v>
      </c>
      <c r="C80" s="1">
        <v>43552</v>
      </c>
      <c r="D80">
        <v>46.85</v>
      </c>
      <c r="E80">
        <v>46.9</v>
      </c>
      <c r="F80">
        <v>46</v>
      </c>
      <c r="G80">
        <v>46.7</v>
      </c>
      <c r="H80">
        <v>46.7</v>
      </c>
      <c r="I80">
        <v>46.75</v>
      </c>
      <c r="J80">
        <v>22</v>
      </c>
      <c r="K80">
        <v>122.65</v>
      </c>
      <c r="L80">
        <v>936000</v>
      </c>
      <c r="M80">
        <v>144000</v>
      </c>
      <c r="N80">
        <v>46.15</v>
      </c>
      <c r="O80" s="16">
        <f t="shared" si="6"/>
        <v>-2.1966527196652662E-2</v>
      </c>
      <c r="P80" s="20">
        <v>1.8000000000000002E-2</v>
      </c>
      <c r="Q80" s="18">
        <f t="shared" si="5"/>
        <v>1.8000000000000001E-4</v>
      </c>
      <c r="R80" s="18">
        <f t="shared" si="7"/>
        <v>-2.2146527196652662E-2</v>
      </c>
      <c r="S80" s="20">
        <f t="shared" si="8"/>
        <v>-0.75385354823284934</v>
      </c>
      <c r="T80" s="1" t="b">
        <f t="shared" si="9"/>
        <v>1</v>
      </c>
    </row>
    <row r="81" spans="1:20" x14ac:dyDescent="0.3">
      <c r="A81" t="s">
        <v>14</v>
      </c>
      <c r="B81" s="1">
        <v>43494</v>
      </c>
      <c r="C81" s="1">
        <v>43552</v>
      </c>
      <c r="D81">
        <v>46.35</v>
      </c>
      <c r="E81">
        <v>47.05</v>
      </c>
      <c r="F81">
        <v>46</v>
      </c>
      <c r="G81">
        <v>46.5</v>
      </c>
      <c r="H81">
        <v>46.5</v>
      </c>
      <c r="I81">
        <v>46.5</v>
      </c>
      <c r="J81">
        <v>34</v>
      </c>
      <c r="K81">
        <v>190.29</v>
      </c>
      <c r="L81">
        <v>1140000</v>
      </c>
      <c r="M81">
        <v>204000</v>
      </c>
      <c r="N81">
        <v>46.2</v>
      </c>
      <c r="O81" s="16">
        <f t="shared" si="6"/>
        <v>-5.3475935828877002E-3</v>
      </c>
      <c r="P81" s="20">
        <v>1.7972602739726028E-2</v>
      </c>
      <c r="Q81" s="18">
        <f t="shared" si="5"/>
        <v>1.7972602739726028E-4</v>
      </c>
      <c r="R81" s="18">
        <f t="shared" si="7"/>
        <v>-5.5273196102849607E-3</v>
      </c>
      <c r="S81" s="20">
        <f t="shared" si="8"/>
        <v>-0.18814640613541059</v>
      </c>
      <c r="T81" s="1" t="b">
        <f t="shared" si="9"/>
        <v>1</v>
      </c>
    </row>
    <row r="82" spans="1:20" x14ac:dyDescent="0.3">
      <c r="A82" t="s">
        <v>14</v>
      </c>
      <c r="B82" s="1">
        <v>43495</v>
      </c>
      <c r="C82" s="1">
        <v>43552</v>
      </c>
      <c r="D82">
        <v>46.95</v>
      </c>
      <c r="E82">
        <v>48.15</v>
      </c>
      <c r="F82">
        <v>46.95</v>
      </c>
      <c r="G82">
        <v>47.7</v>
      </c>
      <c r="H82">
        <v>47.7</v>
      </c>
      <c r="I82">
        <v>47.7</v>
      </c>
      <c r="J82">
        <v>29</v>
      </c>
      <c r="K82">
        <v>165.17</v>
      </c>
      <c r="L82">
        <v>1176000</v>
      </c>
      <c r="M82">
        <v>36000</v>
      </c>
      <c r="N82">
        <v>47.3</v>
      </c>
      <c r="O82" s="16">
        <f t="shared" si="6"/>
        <v>2.5806451612903288E-2</v>
      </c>
      <c r="P82" s="20">
        <v>1.8000000000000002E-2</v>
      </c>
      <c r="Q82" s="18">
        <f t="shared" si="5"/>
        <v>1.8000000000000001E-4</v>
      </c>
      <c r="R82" s="18">
        <f t="shared" si="7"/>
        <v>2.5626451612903289E-2</v>
      </c>
      <c r="S82" s="20">
        <f t="shared" si="8"/>
        <v>0.87230793819107133</v>
      </c>
      <c r="T82" s="1" t="b">
        <f t="shared" si="9"/>
        <v>1</v>
      </c>
    </row>
    <row r="83" spans="1:20" x14ac:dyDescent="0.3">
      <c r="A83" t="s">
        <v>14</v>
      </c>
      <c r="B83" s="1">
        <v>43496</v>
      </c>
      <c r="C83" s="1">
        <v>43552</v>
      </c>
      <c r="D83">
        <v>47.9</v>
      </c>
      <c r="E83">
        <v>47.9</v>
      </c>
      <c r="F83">
        <v>47.1</v>
      </c>
      <c r="G83">
        <v>47.45</v>
      </c>
      <c r="H83">
        <v>47.45</v>
      </c>
      <c r="I83">
        <v>47.45</v>
      </c>
      <c r="J83">
        <v>63</v>
      </c>
      <c r="K83">
        <v>358.93</v>
      </c>
      <c r="L83">
        <v>1644000</v>
      </c>
      <c r="M83">
        <v>468000</v>
      </c>
      <c r="N83">
        <v>47</v>
      </c>
      <c r="O83" s="16">
        <f t="shared" si="6"/>
        <v>-5.2410901467505235E-3</v>
      </c>
      <c r="P83" s="20">
        <v>1.8027397260273973E-2</v>
      </c>
      <c r="Q83" s="18">
        <f t="shared" si="5"/>
        <v>1.8027397260273972E-4</v>
      </c>
      <c r="R83" s="18">
        <f t="shared" si="7"/>
        <v>-5.4213641193532631E-3</v>
      </c>
      <c r="S83" s="20">
        <f t="shared" si="8"/>
        <v>-0.18453974934067455</v>
      </c>
      <c r="T83" s="1" t="b">
        <f t="shared" si="9"/>
        <v>1</v>
      </c>
    </row>
    <row r="84" spans="1:20" x14ac:dyDescent="0.3">
      <c r="A84" t="s">
        <v>14</v>
      </c>
      <c r="B84" s="1">
        <v>43497</v>
      </c>
      <c r="C84" s="1">
        <v>43580</v>
      </c>
      <c r="D84">
        <v>0</v>
      </c>
      <c r="E84">
        <v>0</v>
      </c>
      <c r="F84">
        <v>0</v>
      </c>
      <c r="G84">
        <v>47.85</v>
      </c>
      <c r="H84">
        <v>0</v>
      </c>
      <c r="I84">
        <v>47.1</v>
      </c>
      <c r="J84">
        <v>0</v>
      </c>
      <c r="K84">
        <v>0</v>
      </c>
      <c r="L84">
        <v>0</v>
      </c>
      <c r="M84">
        <v>0</v>
      </c>
      <c r="N84">
        <v>46.25</v>
      </c>
      <c r="O84" s="16">
        <f t="shared" si="6"/>
        <v>-7.3761854583772688E-3</v>
      </c>
      <c r="P84" s="20">
        <v>1.7945205479452053E-2</v>
      </c>
      <c r="Q84" s="18">
        <f t="shared" si="5"/>
        <v>1.7945205479452054E-4</v>
      </c>
      <c r="R84" s="18">
        <f t="shared" si="7"/>
        <v>-7.5556375131717894E-3</v>
      </c>
      <c r="S84" s="20">
        <f t="shared" si="8"/>
        <v>-0.25718904358633143</v>
      </c>
      <c r="T84" s="1" t="b">
        <f t="shared" si="9"/>
        <v>1</v>
      </c>
    </row>
    <row r="85" spans="1:20" x14ac:dyDescent="0.3">
      <c r="A85" t="s">
        <v>14</v>
      </c>
      <c r="B85" s="1">
        <v>43500</v>
      </c>
      <c r="C85" s="1">
        <v>43580</v>
      </c>
      <c r="D85">
        <v>45.8</v>
      </c>
      <c r="E85">
        <v>46</v>
      </c>
      <c r="F85">
        <v>45</v>
      </c>
      <c r="G85">
        <v>46</v>
      </c>
      <c r="H85">
        <v>46</v>
      </c>
      <c r="I85">
        <v>46</v>
      </c>
      <c r="J85">
        <v>11</v>
      </c>
      <c r="K85">
        <v>59.89</v>
      </c>
      <c r="L85">
        <v>84000</v>
      </c>
      <c r="M85">
        <v>84000</v>
      </c>
      <c r="N85">
        <v>45.75</v>
      </c>
      <c r="O85" s="16">
        <f t="shared" si="6"/>
        <v>-2.3354564755838671E-2</v>
      </c>
      <c r="P85" s="20">
        <v>1.8027397260273973E-2</v>
      </c>
      <c r="Q85" s="18">
        <f t="shared" si="5"/>
        <v>1.8027397260273972E-4</v>
      </c>
      <c r="R85" s="18">
        <f t="shared" si="7"/>
        <v>-2.353483872844141E-2</v>
      </c>
      <c r="S85" s="20">
        <f t="shared" si="8"/>
        <v>-0.80111078025836147</v>
      </c>
      <c r="T85" s="1" t="b">
        <f t="shared" si="9"/>
        <v>1</v>
      </c>
    </row>
    <row r="86" spans="1:20" x14ac:dyDescent="0.3">
      <c r="A86" t="s">
        <v>14</v>
      </c>
      <c r="B86" s="1">
        <v>43501</v>
      </c>
      <c r="C86" s="1">
        <v>43580</v>
      </c>
      <c r="D86">
        <v>45.25</v>
      </c>
      <c r="E86">
        <v>45.25</v>
      </c>
      <c r="F86">
        <v>45.25</v>
      </c>
      <c r="G86">
        <v>45.25</v>
      </c>
      <c r="H86">
        <v>45.25</v>
      </c>
      <c r="I86">
        <v>46.1</v>
      </c>
      <c r="J86">
        <v>1</v>
      </c>
      <c r="K86">
        <v>5.43</v>
      </c>
      <c r="L86">
        <v>84000</v>
      </c>
      <c r="M86">
        <v>0</v>
      </c>
      <c r="N86">
        <v>45.35</v>
      </c>
      <c r="O86" s="16">
        <f t="shared" si="6"/>
        <v>2.1739130434782917E-3</v>
      </c>
      <c r="P86" s="20">
        <v>1.8000000000000002E-2</v>
      </c>
      <c r="Q86" s="18">
        <f t="shared" si="5"/>
        <v>1.8000000000000001E-4</v>
      </c>
      <c r="R86" s="18">
        <f t="shared" si="7"/>
        <v>1.9939130434782916E-3</v>
      </c>
      <c r="S86" s="20">
        <f t="shared" si="8"/>
        <v>6.787151815482198E-2</v>
      </c>
      <c r="T86" s="1" t="b">
        <f t="shared" si="9"/>
        <v>1</v>
      </c>
    </row>
    <row r="87" spans="1:20" x14ac:dyDescent="0.3">
      <c r="A87" t="s">
        <v>14</v>
      </c>
      <c r="B87" s="1">
        <v>43502</v>
      </c>
      <c r="C87" s="1">
        <v>43580</v>
      </c>
      <c r="D87">
        <v>45.4</v>
      </c>
      <c r="E87">
        <v>47.3</v>
      </c>
      <c r="F87">
        <v>45.4</v>
      </c>
      <c r="G87">
        <v>47.3</v>
      </c>
      <c r="H87">
        <v>47.3</v>
      </c>
      <c r="I87">
        <v>47.3</v>
      </c>
      <c r="J87">
        <v>2</v>
      </c>
      <c r="K87">
        <v>11.12</v>
      </c>
      <c r="L87">
        <v>96000</v>
      </c>
      <c r="M87">
        <v>12000</v>
      </c>
      <c r="N87">
        <v>47.3</v>
      </c>
      <c r="O87" s="16">
        <f t="shared" si="6"/>
        <v>2.6030368763557389E-2</v>
      </c>
      <c r="P87" s="20">
        <v>1.7917808219178082E-2</v>
      </c>
      <c r="Q87" s="18">
        <f t="shared" si="5"/>
        <v>1.7917808219178083E-4</v>
      </c>
      <c r="R87" s="18">
        <f t="shared" si="7"/>
        <v>2.5851190681365609E-2</v>
      </c>
      <c r="S87" s="20">
        <f t="shared" si="8"/>
        <v>0.87995791160146097</v>
      </c>
      <c r="T87" s="1" t="b">
        <f t="shared" si="9"/>
        <v>1</v>
      </c>
    </row>
    <row r="88" spans="1:20" x14ac:dyDescent="0.3">
      <c r="A88" t="s">
        <v>14</v>
      </c>
      <c r="B88" s="1">
        <v>43503</v>
      </c>
      <c r="C88" s="1">
        <v>43580</v>
      </c>
      <c r="D88">
        <v>47.9</v>
      </c>
      <c r="E88">
        <v>49</v>
      </c>
      <c r="F88">
        <v>47.9</v>
      </c>
      <c r="G88">
        <v>49</v>
      </c>
      <c r="H88">
        <v>49</v>
      </c>
      <c r="I88">
        <v>49</v>
      </c>
      <c r="J88">
        <v>6</v>
      </c>
      <c r="K88">
        <v>35</v>
      </c>
      <c r="L88">
        <v>84000</v>
      </c>
      <c r="M88">
        <v>-12000</v>
      </c>
      <c r="N88">
        <v>48.65</v>
      </c>
      <c r="O88" s="16">
        <f t="shared" si="6"/>
        <v>3.5940803382663908E-2</v>
      </c>
      <c r="P88" s="20">
        <v>1.7726027397260272E-2</v>
      </c>
      <c r="Q88" s="18">
        <f t="shared" si="5"/>
        <v>1.7726027397260271E-4</v>
      </c>
      <c r="R88" s="18">
        <f t="shared" si="7"/>
        <v>3.5763543108691308E-2</v>
      </c>
      <c r="S88" s="20">
        <f t="shared" si="8"/>
        <v>1.2173680157826439</v>
      </c>
      <c r="T88" s="1" t="b">
        <f t="shared" si="9"/>
        <v>0</v>
      </c>
    </row>
    <row r="89" spans="1:20" x14ac:dyDescent="0.3">
      <c r="A89" t="s">
        <v>14</v>
      </c>
      <c r="B89" s="1">
        <v>43504</v>
      </c>
      <c r="C89" s="1">
        <v>43580</v>
      </c>
      <c r="D89">
        <v>49.6</v>
      </c>
      <c r="E89">
        <v>49.6</v>
      </c>
      <c r="F89">
        <v>44.95</v>
      </c>
      <c r="G89">
        <v>44.95</v>
      </c>
      <c r="H89">
        <v>44.95</v>
      </c>
      <c r="I89">
        <v>44.95</v>
      </c>
      <c r="J89">
        <v>7</v>
      </c>
      <c r="K89">
        <v>39.15</v>
      </c>
      <c r="L89">
        <v>144000</v>
      </c>
      <c r="M89">
        <v>60000</v>
      </c>
      <c r="N89">
        <v>44.85</v>
      </c>
      <c r="O89" s="16">
        <f t="shared" si="6"/>
        <v>-8.2653061224489732E-2</v>
      </c>
      <c r="P89" s="20">
        <v>1.7479452054794519E-2</v>
      </c>
      <c r="Q89" s="18">
        <f t="shared" si="5"/>
        <v>1.747945205479452E-4</v>
      </c>
      <c r="R89" s="18">
        <f t="shared" si="7"/>
        <v>-8.2827855745037676E-2</v>
      </c>
      <c r="S89" s="20">
        <f t="shared" si="8"/>
        <v>-2.8194069612572377</v>
      </c>
      <c r="T89" s="1" t="b">
        <f t="shared" si="9"/>
        <v>1</v>
      </c>
    </row>
    <row r="90" spans="1:20" x14ac:dyDescent="0.3">
      <c r="A90" t="s">
        <v>14</v>
      </c>
      <c r="B90" s="1">
        <v>43507</v>
      </c>
      <c r="C90" s="1">
        <v>43580</v>
      </c>
      <c r="D90">
        <v>44.4</v>
      </c>
      <c r="E90">
        <v>44.4</v>
      </c>
      <c r="F90">
        <v>44.4</v>
      </c>
      <c r="G90">
        <v>44.4</v>
      </c>
      <c r="H90">
        <v>44.4</v>
      </c>
      <c r="I90">
        <v>45.5</v>
      </c>
      <c r="J90">
        <v>2</v>
      </c>
      <c r="K90">
        <v>10.66</v>
      </c>
      <c r="L90">
        <v>144000</v>
      </c>
      <c r="M90">
        <v>0</v>
      </c>
      <c r="N90">
        <v>44.8</v>
      </c>
      <c r="O90" s="16">
        <f t="shared" si="6"/>
        <v>1.2235817575083362E-2</v>
      </c>
      <c r="P90" s="20">
        <v>1.7452054794520548E-2</v>
      </c>
      <c r="Q90" s="18">
        <f t="shared" si="5"/>
        <v>1.7452054794520549E-4</v>
      </c>
      <c r="R90" s="18">
        <f t="shared" si="7"/>
        <v>1.2061297027138157E-2</v>
      </c>
      <c r="S90" s="20">
        <f t="shared" si="8"/>
        <v>0.41055879684706031</v>
      </c>
      <c r="T90" s="1" t="b">
        <f t="shared" si="9"/>
        <v>1</v>
      </c>
    </row>
    <row r="91" spans="1:20" x14ac:dyDescent="0.3">
      <c r="A91" t="s">
        <v>14</v>
      </c>
      <c r="B91" s="1">
        <v>43508</v>
      </c>
      <c r="C91" s="1">
        <v>43580</v>
      </c>
      <c r="D91">
        <v>47.2</v>
      </c>
      <c r="E91">
        <v>47.2</v>
      </c>
      <c r="F91">
        <v>47.2</v>
      </c>
      <c r="G91">
        <v>47.2</v>
      </c>
      <c r="H91">
        <v>47.2</v>
      </c>
      <c r="I91">
        <v>48</v>
      </c>
      <c r="J91">
        <v>1</v>
      </c>
      <c r="K91">
        <v>5.66</v>
      </c>
      <c r="L91">
        <v>132000</v>
      </c>
      <c r="M91">
        <v>-12000</v>
      </c>
      <c r="N91">
        <v>47.3</v>
      </c>
      <c r="O91" s="16">
        <f t="shared" si="6"/>
        <v>5.4945054945054944E-2</v>
      </c>
      <c r="P91" s="20">
        <v>1.7561643835616439E-2</v>
      </c>
      <c r="Q91" s="18">
        <f t="shared" si="5"/>
        <v>1.7561643835616438E-4</v>
      </c>
      <c r="R91" s="18">
        <f t="shared" si="7"/>
        <v>5.4769438506698777E-2</v>
      </c>
      <c r="S91" s="20">
        <f t="shared" si="8"/>
        <v>1.8643164766364011</v>
      </c>
      <c r="T91" s="1" t="b">
        <f t="shared" si="9"/>
        <v>1</v>
      </c>
    </row>
    <row r="92" spans="1:20" x14ac:dyDescent="0.3">
      <c r="A92" t="s">
        <v>14</v>
      </c>
      <c r="B92" s="1">
        <v>43509</v>
      </c>
      <c r="C92" s="1">
        <v>43580</v>
      </c>
      <c r="D92">
        <v>46.8</v>
      </c>
      <c r="E92">
        <v>46.8</v>
      </c>
      <c r="F92">
        <v>46.8</v>
      </c>
      <c r="G92">
        <v>46.8</v>
      </c>
      <c r="H92">
        <v>46.8</v>
      </c>
      <c r="I92">
        <v>46.8</v>
      </c>
      <c r="J92">
        <v>1</v>
      </c>
      <c r="K92">
        <v>5.62</v>
      </c>
      <c r="L92">
        <v>144000</v>
      </c>
      <c r="M92">
        <v>12000</v>
      </c>
      <c r="N92">
        <v>46</v>
      </c>
      <c r="O92" s="16">
        <f t="shared" si="6"/>
        <v>-2.500000000000006E-2</v>
      </c>
      <c r="P92" s="20">
        <v>1.7479452054794519E-2</v>
      </c>
      <c r="Q92" s="18">
        <f t="shared" si="5"/>
        <v>1.747945205479452E-4</v>
      </c>
      <c r="R92" s="18">
        <f t="shared" si="7"/>
        <v>-2.5174794520548004E-2</v>
      </c>
      <c r="S92" s="20">
        <f t="shared" si="8"/>
        <v>-0.85693382112823779</v>
      </c>
      <c r="T92" s="1" t="b">
        <f t="shared" si="9"/>
        <v>1</v>
      </c>
    </row>
    <row r="93" spans="1:20" x14ac:dyDescent="0.3">
      <c r="A93" t="s">
        <v>14</v>
      </c>
      <c r="B93" s="1">
        <v>43510</v>
      </c>
      <c r="C93" s="1">
        <v>43580</v>
      </c>
      <c r="D93">
        <v>46.45</v>
      </c>
      <c r="E93">
        <v>46.45</v>
      </c>
      <c r="F93">
        <v>45.7</v>
      </c>
      <c r="G93">
        <v>46.2</v>
      </c>
      <c r="H93">
        <v>46.2</v>
      </c>
      <c r="I93">
        <v>46.95</v>
      </c>
      <c r="J93">
        <v>4</v>
      </c>
      <c r="K93">
        <v>22.11</v>
      </c>
      <c r="L93">
        <v>144000</v>
      </c>
      <c r="M93">
        <v>0</v>
      </c>
      <c r="N93">
        <v>46.25</v>
      </c>
      <c r="O93" s="16">
        <f t="shared" si="6"/>
        <v>3.2051282051283269E-3</v>
      </c>
      <c r="P93" s="20">
        <v>1.7534246575342468E-2</v>
      </c>
      <c r="Q93" s="18">
        <f t="shared" si="5"/>
        <v>1.7534246575342467E-4</v>
      </c>
      <c r="R93" s="18">
        <f t="shared" si="7"/>
        <v>3.0297857393749021E-3</v>
      </c>
      <c r="S93" s="20">
        <f t="shared" si="8"/>
        <v>0.10313195878215499</v>
      </c>
      <c r="T93" s="1" t="b">
        <f t="shared" si="9"/>
        <v>1</v>
      </c>
    </row>
    <row r="94" spans="1:20" x14ac:dyDescent="0.3">
      <c r="A94" t="s">
        <v>14</v>
      </c>
      <c r="B94" s="1">
        <v>43511</v>
      </c>
      <c r="C94" s="1">
        <v>43580</v>
      </c>
      <c r="D94">
        <v>45</v>
      </c>
      <c r="E94">
        <v>45</v>
      </c>
      <c r="F94">
        <v>45</v>
      </c>
      <c r="G94">
        <v>45</v>
      </c>
      <c r="H94">
        <v>45</v>
      </c>
      <c r="I94">
        <v>45.55</v>
      </c>
      <c r="J94">
        <v>1</v>
      </c>
      <c r="K94">
        <v>5.4</v>
      </c>
      <c r="L94">
        <v>156000</v>
      </c>
      <c r="M94">
        <v>12000</v>
      </c>
      <c r="N94">
        <v>44.9</v>
      </c>
      <c r="O94" s="16">
        <f t="shared" si="6"/>
        <v>-2.9818956336528341E-2</v>
      </c>
      <c r="P94" s="20">
        <v>1.7452054794520548E-2</v>
      </c>
      <c r="Q94" s="18">
        <f t="shared" si="5"/>
        <v>1.7452054794520549E-4</v>
      </c>
      <c r="R94" s="18">
        <f t="shared" si="7"/>
        <v>-2.9993476884473545E-2</v>
      </c>
      <c r="S94" s="20">
        <f t="shared" si="8"/>
        <v>-1.0209586709657044</v>
      </c>
      <c r="T94" s="1" t="b">
        <f t="shared" si="9"/>
        <v>1</v>
      </c>
    </row>
    <row r="95" spans="1:20" x14ac:dyDescent="0.3">
      <c r="A95" t="s">
        <v>14</v>
      </c>
      <c r="B95" s="1">
        <v>43514</v>
      </c>
      <c r="C95" s="1">
        <v>43580</v>
      </c>
      <c r="D95">
        <v>46.1</v>
      </c>
      <c r="E95">
        <v>46.4</v>
      </c>
      <c r="F95">
        <v>45.1</v>
      </c>
      <c r="G95">
        <v>45.1</v>
      </c>
      <c r="H95">
        <v>45.1</v>
      </c>
      <c r="I95">
        <v>45.05</v>
      </c>
      <c r="J95">
        <v>5</v>
      </c>
      <c r="K95">
        <v>27.54</v>
      </c>
      <c r="L95">
        <v>192000</v>
      </c>
      <c r="M95">
        <v>36000</v>
      </c>
      <c r="N95">
        <v>44.45</v>
      </c>
      <c r="O95" s="16">
        <f t="shared" si="6"/>
        <v>-1.0976948408342482E-2</v>
      </c>
      <c r="P95" s="20">
        <v>1.7534246575342468E-2</v>
      </c>
      <c r="Q95" s="18">
        <f t="shared" si="5"/>
        <v>1.7534246575342467E-4</v>
      </c>
      <c r="R95" s="18">
        <f t="shared" si="7"/>
        <v>-1.1152290874095905E-2</v>
      </c>
      <c r="S95" s="20">
        <f t="shared" si="8"/>
        <v>-0.37961681177863088</v>
      </c>
      <c r="T95" s="1" t="b">
        <f t="shared" si="9"/>
        <v>1</v>
      </c>
    </row>
    <row r="96" spans="1:20" x14ac:dyDescent="0.3">
      <c r="A96" t="s">
        <v>14</v>
      </c>
      <c r="B96" s="1">
        <v>43516</v>
      </c>
      <c r="C96" s="1">
        <v>43580</v>
      </c>
      <c r="D96">
        <v>47.8</v>
      </c>
      <c r="E96">
        <v>48.35</v>
      </c>
      <c r="F96">
        <v>47.8</v>
      </c>
      <c r="G96">
        <v>47.85</v>
      </c>
      <c r="H96">
        <v>47.85</v>
      </c>
      <c r="I96">
        <v>48.55</v>
      </c>
      <c r="J96">
        <v>3</v>
      </c>
      <c r="K96">
        <v>17.28</v>
      </c>
      <c r="L96">
        <v>180000</v>
      </c>
      <c r="M96">
        <v>0</v>
      </c>
      <c r="N96">
        <v>47.9</v>
      </c>
      <c r="O96" s="16">
        <f t="shared" si="6"/>
        <v>7.7691453940066602E-2</v>
      </c>
      <c r="P96" s="20">
        <v>1.7561643835616439E-2</v>
      </c>
      <c r="Q96" s="18">
        <f t="shared" si="5"/>
        <v>1.7561643835616438E-4</v>
      </c>
      <c r="R96" s="18">
        <f t="shared" si="7"/>
        <v>7.7515837501710441E-2</v>
      </c>
      <c r="S96" s="20">
        <f t="shared" si="8"/>
        <v>2.6385892752403022</v>
      </c>
      <c r="T96" s="1" t="b">
        <f t="shared" si="9"/>
        <v>1</v>
      </c>
    </row>
    <row r="97" spans="1:20" x14ac:dyDescent="0.3">
      <c r="A97" t="s">
        <v>14</v>
      </c>
      <c r="B97" s="1">
        <v>43517</v>
      </c>
      <c r="C97" s="1">
        <v>43580</v>
      </c>
      <c r="D97">
        <v>48.6</v>
      </c>
      <c r="E97">
        <v>49.35</v>
      </c>
      <c r="F97">
        <v>48.55</v>
      </c>
      <c r="G97">
        <v>49.35</v>
      </c>
      <c r="H97">
        <v>49.35</v>
      </c>
      <c r="I97">
        <v>49.65</v>
      </c>
      <c r="J97">
        <v>7</v>
      </c>
      <c r="K97">
        <v>41.14</v>
      </c>
      <c r="L97">
        <v>216000</v>
      </c>
      <c r="M97">
        <v>36000</v>
      </c>
      <c r="N97">
        <v>49</v>
      </c>
      <c r="O97" s="16">
        <f t="shared" si="6"/>
        <v>2.2657054582904252E-2</v>
      </c>
      <c r="P97" s="20">
        <v>1.7616438356164384E-2</v>
      </c>
      <c r="Q97" s="18">
        <f t="shared" si="5"/>
        <v>1.7616438356164385E-4</v>
      </c>
      <c r="R97" s="18">
        <f t="shared" si="7"/>
        <v>2.2480890199342608E-2</v>
      </c>
      <c r="S97" s="20">
        <f t="shared" si="8"/>
        <v>0.76523504988940272</v>
      </c>
      <c r="T97" s="1" t="b">
        <f t="shared" si="9"/>
        <v>1</v>
      </c>
    </row>
    <row r="98" spans="1:20" x14ac:dyDescent="0.3">
      <c r="A98" t="s">
        <v>14</v>
      </c>
      <c r="B98" s="1">
        <v>43518</v>
      </c>
      <c r="C98" s="1">
        <v>43580</v>
      </c>
      <c r="D98">
        <v>49.05</v>
      </c>
      <c r="E98">
        <v>49.7</v>
      </c>
      <c r="F98">
        <v>49.05</v>
      </c>
      <c r="G98">
        <v>49.55</v>
      </c>
      <c r="H98">
        <v>49.55</v>
      </c>
      <c r="I98">
        <v>49.9</v>
      </c>
      <c r="J98">
        <v>4</v>
      </c>
      <c r="K98">
        <v>23.71</v>
      </c>
      <c r="L98">
        <v>240000</v>
      </c>
      <c r="M98">
        <v>24000</v>
      </c>
      <c r="N98">
        <v>49.25</v>
      </c>
      <c r="O98" s="16">
        <f t="shared" si="6"/>
        <v>5.0352467270896274E-3</v>
      </c>
      <c r="P98" s="20">
        <v>1.7616438356164384E-2</v>
      </c>
      <c r="Q98" s="18">
        <f t="shared" si="5"/>
        <v>1.7616438356164385E-4</v>
      </c>
      <c r="R98" s="18">
        <f t="shared" si="7"/>
        <v>4.8590823435279836E-3</v>
      </c>
      <c r="S98" s="20">
        <f t="shared" si="8"/>
        <v>0.16540003917082807</v>
      </c>
      <c r="T98" s="1" t="b">
        <f t="shared" si="9"/>
        <v>1</v>
      </c>
    </row>
    <row r="99" spans="1:20" x14ac:dyDescent="0.3">
      <c r="A99" t="s">
        <v>14</v>
      </c>
      <c r="B99" s="1">
        <v>43521</v>
      </c>
      <c r="C99" s="1">
        <v>43580</v>
      </c>
      <c r="D99">
        <v>50.85</v>
      </c>
      <c r="E99">
        <v>50.85</v>
      </c>
      <c r="F99">
        <v>48.95</v>
      </c>
      <c r="G99">
        <v>49.15</v>
      </c>
      <c r="H99">
        <v>49</v>
      </c>
      <c r="I99">
        <v>49.15</v>
      </c>
      <c r="J99">
        <v>12</v>
      </c>
      <c r="K99">
        <v>71.48</v>
      </c>
      <c r="L99">
        <v>336000</v>
      </c>
      <c r="M99">
        <v>96000</v>
      </c>
      <c r="N99">
        <v>48.6</v>
      </c>
      <c r="O99" s="16">
        <f t="shared" si="6"/>
        <v>-1.5030060120240482E-2</v>
      </c>
      <c r="P99" s="20">
        <v>1.7534246575342468E-2</v>
      </c>
      <c r="Q99" s="18">
        <f t="shared" si="5"/>
        <v>1.7534246575342467E-4</v>
      </c>
      <c r="R99" s="18">
        <f t="shared" si="7"/>
        <v>-1.5205402585993906E-2</v>
      </c>
      <c r="S99" s="20">
        <f t="shared" si="8"/>
        <v>-0.5175821287905118</v>
      </c>
      <c r="T99" s="1" t="b">
        <f t="shared" si="9"/>
        <v>1</v>
      </c>
    </row>
    <row r="100" spans="1:20" x14ac:dyDescent="0.3">
      <c r="A100" t="s">
        <v>14</v>
      </c>
      <c r="B100" s="1">
        <v>43522</v>
      </c>
      <c r="C100" s="1">
        <v>43580</v>
      </c>
      <c r="D100">
        <v>48.3</v>
      </c>
      <c r="E100">
        <v>49.45</v>
      </c>
      <c r="F100">
        <v>47.25</v>
      </c>
      <c r="G100">
        <v>49.45</v>
      </c>
      <c r="H100">
        <v>49.45</v>
      </c>
      <c r="I100">
        <v>49.15</v>
      </c>
      <c r="J100">
        <v>20</v>
      </c>
      <c r="K100">
        <v>116.66</v>
      </c>
      <c r="L100">
        <v>396000</v>
      </c>
      <c r="M100">
        <v>60000</v>
      </c>
      <c r="N100">
        <v>48.55</v>
      </c>
      <c r="O100" s="16">
        <f t="shared" si="6"/>
        <v>0</v>
      </c>
      <c r="P100" s="20">
        <v>1.7534246575342468E-2</v>
      </c>
      <c r="Q100" s="18">
        <f t="shared" si="5"/>
        <v>1.7534246575342467E-4</v>
      </c>
      <c r="R100" s="18">
        <f t="shared" si="7"/>
        <v>-1.7534246575342467E-4</v>
      </c>
      <c r="S100" s="20">
        <f t="shared" si="8"/>
        <v>-5.9685448102262638E-3</v>
      </c>
      <c r="T100" s="1" t="b">
        <f t="shared" si="9"/>
        <v>1</v>
      </c>
    </row>
    <row r="101" spans="1:20" x14ac:dyDescent="0.3">
      <c r="A101" t="s">
        <v>14</v>
      </c>
      <c r="B101" s="1">
        <v>43523</v>
      </c>
      <c r="C101" s="1">
        <v>43580</v>
      </c>
      <c r="D101">
        <v>49.75</v>
      </c>
      <c r="E101">
        <v>50.2</v>
      </c>
      <c r="F101">
        <v>48.8</v>
      </c>
      <c r="G101">
        <v>48.95</v>
      </c>
      <c r="H101">
        <v>48.95</v>
      </c>
      <c r="I101">
        <v>48.95</v>
      </c>
      <c r="J101">
        <v>53</v>
      </c>
      <c r="K101">
        <v>314.39</v>
      </c>
      <c r="L101">
        <v>888000</v>
      </c>
      <c r="M101">
        <v>492000</v>
      </c>
      <c r="N101">
        <v>48.5</v>
      </c>
      <c r="O101" s="16">
        <f t="shared" si="6"/>
        <v>-4.0691759918615612E-3</v>
      </c>
      <c r="P101" s="20">
        <v>1.7506849315068494E-2</v>
      </c>
      <c r="Q101" s="18">
        <f t="shared" si="5"/>
        <v>1.7506849315068493E-4</v>
      </c>
      <c r="R101" s="18">
        <f t="shared" si="7"/>
        <v>-4.244244485012246E-3</v>
      </c>
      <c r="S101" s="20">
        <f t="shared" si="8"/>
        <v>-0.14447135373340966</v>
      </c>
      <c r="T101" s="1" t="b">
        <f t="shared" si="9"/>
        <v>1</v>
      </c>
    </row>
    <row r="102" spans="1:20" x14ac:dyDescent="0.3">
      <c r="A102" t="s">
        <v>14</v>
      </c>
      <c r="B102" s="1">
        <v>43524</v>
      </c>
      <c r="C102" s="1">
        <v>43580</v>
      </c>
      <c r="D102">
        <v>49.2</v>
      </c>
      <c r="E102">
        <v>49.45</v>
      </c>
      <c r="F102">
        <v>48.6</v>
      </c>
      <c r="G102">
        <v>49</v>
      </c>
      <c r="H102">
        <v>49.1</v>
      </c>
      <c r="I102">
        <v>49</v>
      </c>
      <c r="J102">
        <v>50</v>
      </c>
      <c r="K102">
        <v>294.67</v>
      </c>
      <c r="L102">
        <v>1284000</v>
      </c>
      <c r="M102">
        <v>396000</v>
      </c>
      <c r="N102">
        <v>48.25</v>
      </c>
      <c r="O102" s="16">
        <f t="shared" si="6"/>
        <v>1.0214504596526488E-3</v>
      </c>
      <c r="P102" s="20">
        <v>1.758904109589041E-2</v>
      </c>
      <c r="Q102" s="18">
        <f t="shared" si="5"/>
        <v>1.7589041095890411E-4</v>
      </c>
      <c r="R102" s="18">
        <f t="shared" si="7"/>
        <v>8.4556004869374465E-4</v>
      </c>
      <c r="S102" s="20">
        <f t="shared" si="8"/>
        <v>2.8782320464585728E-2</v>
      </c>
      <c r="T102" s="1" t="b">
        <f t="shared" si="9"/>
        <v>1</v>
      </c>
    </row>
    <row r="103" spans="1:20" x14ac:dyDescent="0.3">
      <c r="A103" t="s">
        <v>14</v>
      </c>
      <c r="B103" s="1">
        <v>43525</v>
      </c>
      <c r="C103" s="1">
        <v>43615</v>
      </c>
      <c r="D103">
        <v>0</v>
      </c>
      <c r="E103">
        <v>0</v>
      </c>
      <c r="F103">
        <v>0</v>
      </c>
      <c r="G103">
        <v>49.2</v>
      </c>
      <c r="H103">
        <v>0</v>
      </c>
      <c r="I103">
        <v>53.35</v>
      </c>
      <c r="J103">
        <v>0</v>
      </c>
      <c r="K103">
        <v>0</v>
      </c>
      <c r="L103">
        <v>0</v>
      </c>
      <c r="M103">
        <v>0</v>
      </c>
      <c r="N103">
        <v>52.35</v>
      </c>
      <c r="O103" s="16">
        <f t="shared" si="6"/>
        <v>8.8775510204081656E-2</v>
      </c>
      <c r="P103" s="20">
        <v>1.758904109589041E-2</v>
      </c>
      <c r="Q103" s="18">
        <f t="shared" si="5"/>
        <v>1.7589041095890411E-4</v>
      </c>
      <c r="R103" s="18">
        <f t="shared" si="7"/>
        <v>8.8599619793122752E-2</v>
      </c>
      <c r="S103" s="20">
        <f t="shared" si="8"/>
        <v>3.0158740989071249</v>
      </c>
      <c r="T103" s="1" t="b">
        <f t="shared" si="9"/>
        <v>1</v>
      </c>
    </row>
    <row r="104" spans="1:20" x14ac:dyDescent="0.3">
      <c r="A104" t="s">
        <v>14</v>
      </c>
      <c r="B104" s="1">
        <v>43529</v>
      </c>
      <c r="C104" s="1">
        <v>43615</v>
      </c>
      <c r="D104">
        <v>0</v>
      </c>
      <c r="E104">
        <v>0</v>
      </c>
      <c r="F104">
        <v>0</v>
      </c>
      <c r="G104">
        <v>49.2</v>
      </c>
      <c r="H104">
        <v>0</v>
      </c>
      <c r="I104">
        <v>56.05</v>
      </c>
      <c r="J104">
        <v>0</v>
      </c>
      <c r="K104">
        <v>0</v>
      </c>
      <c r="L104">
        <v>0</v>
      </c>
      <c r="M104">
        <v>0</v>
      </c>
      <c r="N104">
        <v>55.05</v>
      </c>
      <c r="O104" s="16">
        <f t="shared" si="6"/>
        <v>5.0609184629803107E-2</v>
      </c>
      <c r="P104" s="20">
        <v>1.7534246575342468E-2</v>
      </c>
      <c r="Q104" s="18">
        <f t="shared" si="5"/>
        <v>1.7534246575342467E-4</v>
      </c>
      <c r="R104" s="18">
        <f t="shared" si="7"/>
        <v>5.0433842164049683E-2</v>
      </c>
      <c r="S104" s="20">
        <f t="shared" si="8"/>
        <v>1.7167355643972402</v>
      </c>
      <c r="T104" s="1" t="b">
        <f t="shared" si="9"/>
        <v>1</v>
      </c>
    </row>
    <row r="105" spans="1:20" x14ac:dyDescent="0.3">
      <c r="A105" t="s">
        <v>14</v>
      </c>
      <c r="B105" s="1">
        <v>43530</v>
      </c>
      <c r="C105" s="1">
        <v>43615</v>
      </c>
      <c r="D105">
        <v>0</v>
      </c>
      <c r="E105">
        <v>0</v>
      </c>
      <c r="F105">
        <v>0</v>
      </c>
      <c r="G105">
        <v>56.1</v>
      </c>
      <c r="H105">
        <v>0</v>
      </c>
      <c r="I105">
        <v>56.1</v>
      </c>
      <c r="J105">
        <v>60</v>
      </c>
      <c r="K105">
        <v>403.92</v>
      </c>
      <c r="L105">
        <v>720000</v>
      </c>
      <c r="M105">
        <v>720000</v>
      </c>
      <c r="N105">
        <v>55.45</v>
      </c>
      <c r="O105" s="16">
        <f t="shared" si="6"/>
        <v>8.9206066012496464E-4</v>
      </c>
      <c r="P105" s="20">
        <v>1.758904109589041E-2</v>
      </c>
      <c r="Q105" s="18">
        <f t="shared" si="5"/>
        <v>1.7589041095890411E-4</v>
      </c>
      <c r="R105" s="18">
        <f t="shared" si="7"/>
        <v>7.1617024916606053E-4</v>
      </c>
      <c r="S105" s="20">
        <f t="shared" si="8"/>
        <v>2.4377974870671365E-2</v>
      </c>
      <c r="T105" s="1" t="b">
        <f t="shared" si="9"/>
        <v>1</v>
      </c>
    </row>
    <row r="106" spans="1:20" x14ac:dyDescent="0.3">
      <c r="A106" t="s">
        <v>14</v>
      </c>
      <c r="B106" s="1">
        <v>43531</v>
      </c>
      <c r="C106" s="1">
        <v>43615</v>
      </c>
      <c r="D106">
        <v>56</v>
      </c>
      <c r="E106">
        <v>56</v>
      </c>
      <c r="F106">
        <v>56</v>
      </c>
      <c r="G106">
        <v>56</v>
      </c>
      <c r="H106">
        <v>56</v>
      </c>
      <c r="I106">
        <v>55.35</v>
      </c>
      <c r="J106">
        <v>1</v>
      </c>
      <c r="K106">
        <v>6.72</v>
      </c>
      <c r="L106">
        <v>732000</v>
      </c>
      <c r="M106">
        <v>12000</v>
      </c>
      <c r="N106">
        <v>54.4</v>
      </c>
      <c r="O106" s="16">
        <f t="shared" si="6"/>
        <v>-1.3368983957219251E-2</v>
      </c>
      <c r="P106" s="20">
        <v>1.758904109589041E-2</v>
      </c>
      <c r="Q106" s="18">
        <f t="shared" si="5"/>
        <v>1.7589041095890411E-4</v>
      </c>
      <c r="R106" s="18">
        <f t="shared" si="7"/>
        <v>-1.3544874368178155E-2</v>
      </c>
      <c r="S106" s="20">
        <f t="shared" si="8"/>
        <v>-0.46105881577507984</v>
      </c>
      <c r="T106" s="1" t="b">
        <f t="shared" si="9"/>
        <v>1</v>
      </c>
    </row>
    <row r="107" spans="1:20" x14ac:dyDescent="0.3">
      <c r="A107" t="s">
        <v>14</v>
      </c>
      <c r="B107" s="1">
        <v>43532</v>
      </c>
      <c r="C107" s="1">
        <v>43615</v>
      </c>
      <c r="D107">
        <v>54.8</v>
      </c>
      <c r="E107">
        <v>54.8</v>
      </c>
      <c r="F107">
        <v>54.8</v>
      </c>
      <c r="G107">
        <v>54.8</v>
      </c>
      <c r="H107">
        <v>54.8</v>
      </c>
      <c r="I107">
        <v>54.45</v>
      </c>
      <c r="J107">
        <v>1</v>
      </c>
      <c r="K107">
        <v>6.58</v>
      </c>
      <c r="L107">
        <v>744000</v>
      </c>
      <c r="M107">
        <v>12000</v>
      </c>
      <c r="N107">
        <v>53.5</v>
      </c>
      <c r="O107" s="16">
        <f t="shared" si="6"/>
        <v>-1.626016260162599E-2</v>
      </c>
      <c r="P107" s="20">
        <v>1.7561643835616439E-2</v>
      </c>
      <c r="Q107" s="18">
        <f t="shared" si="5"/>
        <v>1.7561643835616438E-4</v>
      </c>
      <c r="R107" s="18">
        <f t="shared" si="7"/>
        <v>-1.6435779039982154E-2</v>
      </c>
      <c r="S107" s="20">
        <f t="shared" si="8"/>
        <v>-0.55946335230086797</v>
      </c>
      <c r="T107" s="1" t="b">
        <f t="shared" si="9"/>
        <v>1</v>
      </c>
    </row>
    <row r="108" spans="1:20" x14ac:dyDescent="0.3">
      <c r="A108" t="s">
        <v>14</v>
      </c>
      <c r="B108" s="1">
        <v>43535</v>
      </c>
      <c r="C108" s="1">
        <v>43615</v>
      </c>
      <c r="D108">
        <v>54.6</v>
      </c>
      <c r="E108">
        <v>54.6</v>
      </c>
      <c r="F108">
        <v>54.6</v>
      </c>
      <c r="G108">
        <v>54.6</v>
      </c>
      <c r="H108">
        <v>54.6</v>
      </c>
      <c r="I108">
        <v>56</v>
      </c>
      <c r="J108">
        <v>1</v>
      </c>
      <c r="K108">
        <v>6.55</v>
      </c>
      <c r="L108">
        <v>756000</v>
      </c>
      <c r="M108">
        <v>12000</v>
      </c>
      <c r="N108">
        <v>55.05</v>
      </c>
      <c r="O108" s="16">
        <f t="shared" si="6"/>
        <v>2.8466483011937504E-2</v>
      </c>
      <c r="P108" s="20">
        <v>1.7561643835616439E-2</v>
      </c>
      <c r="Q108" s="18">
        <f t="shared" si="5"/>
        <v>1.7561643835616438E-4</v>
      </c>
      <c r="R108" s="18">
        <f t="shared" si="7"/>
        <v>2.829086657358134E-2</v>
      </c>
      <c r="S108" s="20">
        <f t="shared" si="8"/>
        <v>0.96300291055565146</v>
      </c>
      <c r="T108" s="1" t="b">
        <f t="shared" si="9"/>
        <v>1</v>
      </c>
    </row>
    <row r="109" spans="1:20" x14ac:dyDescent="0.3">
      <c r="A109" t="s">
        <v>14</v>
      </c>
      <c r="B109" s="1">
        <v>43536</v>
      </c>
      <c r="C109" s="1">
        <v>43615</v>
      </c>
      <c r="D109">
        <v>56.35</v>
      </c>
      <c r="E109">
        <v>56.35</v>
      </c>
      <c r="F109">
        <v>55.8</v>
      </c>
      <c r="G109">
        <v>55.8</v>
      </c>
      <c r="H109">
        <v>55.8</v>
      </c>
      <c r="I109">
        <v>55.8</v>
      </c>
      <c r="J109">
        <v>2</v>
      </c>
      <c r="K109">
        <v>13.46</v>
      </c>
      <c r="L109">
        <v>768000</v>
      </c>
      <c r="M109">
        <v>12000</v>
      </c>
      <c r="N109">
        <v>55</v>
      </c>
      <c r="O109" s="16">
        <f t="shared" si="6"/>
        <v>-3.5714285714286221E-3</v>
      </c>
      <c r="P109" s="20">
        <v>1.7561643835616439E-2</v>
      </c>
      <c r="Q109" s="18">
        <f t="shared" si="5"/>
        <v>1.7561643835616438E-4</v>
      </c>
      <c r="R109" s="18">
        <f t="shared" si="7"/>
        <v>-3.7470450097847863E-3</v>
      </c>
      <c r="S109" s="20">
        <f t="shared" si="8"/>
        <v>-0.12754700323585705</v>
      </c>
      <c r="T109" s="1" t="b">
        <f t="shared" si="9"/>
        <v>1</v>
      </c>
    </row>
    <row r="110" spans="1:20" x14ac:dyDescent="0.3">
      <c r="A110" t="s">
        <v>14</v>
      </c>
      <c r="B110" s="1">
        <v>43537</v>
      </c>
      <c r="C110" s="1">
        <v>43615</v>
      </c>
      <c r="D110">
        <v>53.8</v>
      </c>
      <c r="E110">
        <v>53.8</v>
      </c>
      <c r="F110">
        <v>53.25</v>
      </c>
      <c r="G110">
        <v>53.4</v>
      </c>
      <c r="H110">
        <v>53.4</v>
      </c>
      <c r="I110">
        <v>53.55</v>
      </c>
      <c r="J110">
        <v>6</v>
      </c>
      <c r="K110">
        <v>38.479999999999997</v>
      </c>
      <c r="L110">
        <v>792000</v>
      </c>
      <c r="M110">
        <v>24000</v>
      </c>
      <c r="N110">
        <v>52.65</v>
      </c>
      <c r="O110" s="16">
        <f t="shared" si="6"/>
        <v>-4.0322580645161289E-2</v>
      </c>
      <c r="P110" s="20">
        <v>1.7561643835616439E-2</v>
      </c>
      <c r="Q110" s="18">
        <f t="shared" si="5"/>
        <v>1.7561643835616438E-4</v>
      </c>
      <c r="R110" s="18">
        <f t="shared" si="7"/>
        <v>-4.0498197083517457E-2</v>
      </c>
      <c r="S110" s="20">
        <f t="shared" si="8"/>
        <v>-1.378532593275269</v>
      </c>
      <c r="T110" s="1" t="b">
        <f t="shared" si="9"/>
        <v>1</v>
      </c>
    </row>
    <row r="111" spans="1:20" x14ac:dyDescent="0.3">
      <c r="A111" t="s">
        <v>14</v>
      </c>
      <c r="B111" s="1">
        <v>43538</v>
      </c>
      <c r="C111" s="1">
        <v>43615</v>
      </c>
      <c r="D111">
        <v>53</v>
      </c>
      <c r="E111">
        <v>53.65</v>
      </c>
      <c r="F111">
        <v>52.9</v>
      </c>
      <c r="G111">
        <v>53.6</v>
      </c>
      <c r="H111">
        <v>53.65</v>
      </c>
      <c r="I111">
        <v>53.6</v>
      </c>
      <c r="J111">
        <v>65</v>
      </c>
      <c r="K111">
        <v>413.38</v>
      </c>
      <c r="L111">
        <v>744000</v>
      </c>
      <c r="M111">
        <v>-48000</v>
      </c>
      <c r="N111">
        <v>52.7</v>
      </c>
      <c r="O111" s="16">
        <f t="shared" si="6"/>
        <v>9.3370681605983686E-4</v>
      </c>
      <c r="P111" s="20">
        <v>1.7369863013698628E-2</v>
      </c>
      <c r="Q111" s="18">
        <f t="shared" si="5"/>
        <v>1.7369863013698628E-4</v>
      </c>
      <c r="R111" s="18">
        <f t="shared" si="7"/>
        <v>7.6000818592285063E-4</v>
      </c>
      <c r="S111" s="20">
        <f t="shared" si="8"/>
        <v>2.5870190055375736E-2</v>
      </c>
      <c r="T111" s="1" t="b">
        <f t="shared" si="9"/>
        <v>1</v>
      </c>
    </row>
    <row r="112" spans="1:20" x14ac:dyDescent="0.3">
      <c r="A112" t="s">
        <v>14</v>
      </c>
      <c r="B112" s="1">
        <v>43539</v>
      </c>
      <c r="C112" s="1">
        <v>43615</v>
      </c>
      <c r="D112">
        <v>53.25</v>
      </c>
      <c r="E112">
        <v>53.25</v>
      </c>
      <c r="F112">
        <v>52.2</v>
      </c>
      <c r="G112">
        <v>52.2</v>
      </c>
      <c r="H112">
        <v>52.2</v>
      </c>
      <c r="I112">
        <v>52.4</v>
      </c>
      <c r="J112">
        <v>73</v>
      </c>
      <c r="K112">
        <v>464.46</v>
      </c>
      <c r="L112">
        <v>852000</v>
      </c>
      <c r="M112">
        <v>108000</v>
      </c>
      <c r="N112">
        <v>51.55</v>
      </c>
      <c r="O112" s="16">
        <f t="shared" si="6"/>
        <v>-2.2388059701492588E-2</v>
      </c>
      <c r="P112" s="20">
        <v>1.7315068493150686E-2</v>
      </c>
      <c r="Q112" s="18">
        <f t="shared" si="5"/>
        <v>1.7315068493150686E-4</v>
      </c>
      <c r="R112" s="18">
        <f t="shared" si="7"/>
        <v>-2.2561210386424096E-2</v>
      </c>
      <c r="S112" s="20">
        <f t="shared" si="8"/>
        <v>-0.76796909742148067</v>
      </c>
      <c r="T112" s="1" t="b">
        <f t="shared" si="9"/>
        <v>1</v>
      </c>
    </row>
    <row r="113" spans="1:20" x14ac:dyDescent="0.3">
      <c r="A113" t="s">
        <v>14</v>
      </c>
      <c r="B113" s="1">
        <v>43542</v>
      </c>
      <c r="C113" s="1">
        <v>43615</v>
      </c>
      <c r="D113">
        <v>52.7</v>
      </c>
      <c r="E113">
        <v>55</v>
      </c>
      <c r="F113">
        <v>52.7</v>
      </c>
      <c r="G113">
        <v>54.75</v>
      </c>
      <c r="H113">
        <v>55</v>
      </c>
      <c r="I113">
        <v>54.75</v>
      </c>
      <c r="J113">
        <v>9</v>
      </c>
      <c r="K113">
        <v>57.99</v>
      </c>
      <c r="L113">
        <v>852000</v>
      </c>
      <c r="M113">
        <v>0</v>
      </c>
      <c r="N113">
        <v>53.5</v>
      </c>
      <c r="O113" s="16">
        <f t="shared" si="6"/>
        <v>4.4847328244274835E-2</v>
      </c>
      <c r="P113" s="20">
        <v>1.7342465753424657E-2</v>
      </c>
      <c r="Q113" s="18">
        <f t="shared" si="5"/>
        <v>1.7342465753424657E-4</v>
      </c>
      <c r="R113" s="18">
        <f t="shared" si="7"/>
        <v>4.4673903586740588E-2</v>
      </c>
      <c r="S113" s="20">
        <f t="shared" si="8"/>
        <v>1.5206709581702185</v>
      </c>
      <c r="T113" s="1" t="b">
        <f t="shared" si="9"/>
        <v>1</v>
      </c>
    </row>
    <row r="114" spans="1:20" x14ac:dyDescent="0.3">
      <c r="A114" t="s">
        <v>14</v>
      </c>
      <c r="B114" s="1">
        <v>43543</v>
      </c>
      <c r="C114" s="1">
        <v>43615</v>
      </c>
      <c r="D114">
        <v>54.9</v>
      </c>
      <c r="E114">
        <v>55.35</v>
      </c>
      <c r="F114">
        <v>54.6</v>
      </c>
      <c r="G114">
        <v>55.35</v>
      </c>
      <c r="H114">
        <v>55.35</v>
      </c>
      <c r="I114">
        <v>54.4</v>
      </c>
      <c r="J114">
        <v>4</v>
      </c>
      <c r="K114">
        <v>26.37</v>
      </c>
      <c r="L114">
        <v>840000</v>
      </c>
      <c r="M114">
        <v>-12000</v>
      </c>
      <c r="N114">
        <v>53.6</v>
      </c>
      <c r="O114" s="16">
        <f t="shared" si="6"/>
        <v>-6.392694063926967E-3</v>
      </c>
      <c r="P114" s="20">
        <v>1.7205479452054796E-2</v>
      </c>
      <c r="Q114" s="18">
        <f t="shared" si="5"/>
        <v>1.7205479452054795E-4</v>
      </c>
      <c r="R114" s="18">
        <f t="shared" si="7"/>
        <v>-6.5647488584475149E-3</v>
      </c>
      <c r="S114" s="20">
        <f t="shared" si="8"/>
        <v>-0.22345983080120127</v>
      </c>
      <c r="T114" s="1" t="b">
        <f t="shared" si="9"/>
        <v>1</v>
      </c>
    </row>
    <row r="115" spans="1:20" x14ac:dyDescent="0.3">
      <c r="A115" t="s">
        <v>14</v>
      </c>
      <c r="B115" s="1">
        <v>43544</v>
      </c>
      <c r="C115" s="1">
        <v>43615</v>
      </c>
      <c r="D115">
        <v>54.1</v>
      </c>
      <c r="E115">
        <v>54.1</v>
      </c>
      <c r="F115">
        <v>52.8</v>
      </c>
      <c r="G115">
        <v>53.65</v>
      </c>
      <c r="H115">
        <v>53.65</v>
      </c>
      <c r="I115">
        <v>53.65</v>
      </c>
      <c r="J115">
        <v>7</v>
      </c>
      <c r="K115">
        <v>44.83</v>
      </c>
      <c r="L115">
        <v>876000</v>
      </c>
      <c r="M115">
        <v>36000</v>
      </c>
      <c r="N115">
        <v>53.05</v>
      </c>
      <c r="O115" s="16">
        <f t="shared" si="6"/>
        <v>-1.3786764705882353E-2</v>
      </c>
      <c r="P115" s="20">
        <v>1.7287671232876712E-2</v>
      </c>
      <c r="Q115" s="18">
        <f t="shared" si="5"/>
        <v>1.7287671232876713E-4</v>
      </c>
      <c r="R115" s="18">
        <f t="shared" si="7"/>
        <v>-1.395964141821112E-2</v>
      </c>
      <c r="S115" s="20">
        <f t="shared" si="8"/>
        <v>-0.47517721951310166</v>
      </c>
      <c r="T115" s="1" t="b">
        <f t="shared" si="9"/>
        <v>1</v>
      </c>
    </row>
    <row r="116" spans="1:20" x14ac:dyDescent="0.3">
      <c r="A116" t="s">
        <v>14</v>
      </c>
      <c r="B116" s="1">
        <v>43546</v>
      </c>
      <c r="C116" s="1">
        <v>43615</v>
      </c>
      <c r="D116">
        <v>53.45</v>
      </c>
      <c r="E116">
        <v>53.95</v>
      </c>
      <c r="F116">
        <v>53.45</v>
      </c>
      <c r="G116">
        <v>53.5</v>
      </c>
      <c r="H116">
        <v>53.5</v>
      </c>
      <c r="I116">
        <v>52.55</v>
      </c>
      <c r="J116">
        <v>4</v>
      </c>
      <c r="K116">
        <v>25.78</v>
      </c>
      <c r="L116">
        <v>900000</v>
      </c>
      <c r="M116">
        <v>24000</v>
      </c>
      <c r="N116">
        <v>51.8</v>
      </c>
      <c r="O116" s="16">
        <f t="shared" si="6"/>
        <v>-2.0503261882572253E-2</v>
      </c>
      <c r="P116" s="20">
        <v>1.7205479452054796E-2</v>
      </c>
      <c r="Q116" s="18">
        <f t="shared" si="5"/>
        <v>1.7205479452054795E-4</v>
      </c>
      <c r="R116" s="18">
        <f t="shared" si="7"/>
        <v>-2.0675316677092801E-2</v>
      </c>
      <c r="S116" s="20">
        <f t="shared" si="8"/>
        <v>-0.70377448795764164</v>
      </c>
      <c r="T116" s="1" t="b">
        <f t="shared" si="9"/>
        <v>1</v>
      </c>
    </row>
    <row r="117" spans="1:20" x14ac:dyDescent="0.3">
      <c r="A117" t="s">
        <v>14</v>
      </c>
      <c r="B117" s="1">
        <v>43549</v>
      </c>
      <c r="C117" s="1">
        <v>43615</v>
      </c>
      <c r="D117">
        <v>51.1</v>
      </c>
      <c r="E117">
        <v>51.15</v>
      </c>
      <c r="F117">
        <v>50.4</v>
      </c>
      <c r="G117">
        <v>50.6</v>
      </c>
      <c r="H117">
        <v>50.65</v>
      </c>
      <c r="I117">
        <v>50.6</v>
      </c>
      <c r="J117">
        <v>21</v>
      </c>
      <c r="K117">
        <v>127.93</v>
      </c>
      <c r="L117">
        <v>1152000</v>
      </c>
      <c r="M117">
        <v>252000</v>
      </c>
      <c r="N117">
        <v>49.95</v>
      </c>
      <c r="O117" s="16">
        <f t="shared" si="6"/>
        <v>-3.7107516650808678E-2</v>
      </c>
      <c r="P117" s="20">
        <v>1.7178082191780821E-2</v>
      </c>
      <c r="Q117" s="18">
        <f t="shared" si="5"/>
        <v>1.7178082191780821E-4</v>
      </c>
      <c r="R117" s="18">
        <f t="shared" si="7"/>
        <v>-3.7279297472726486E-2</v>
      </c>
      <c r="S117" s="20">
        <f t="shared" si="8"/>
        <v>-1.2689633198874812</v>
      </c>
      <c r="T117" s="1" t="b">
        <f t="shared" si="9"/>
        <v>1</v>
      </c>
    </row>
    <row r="118" spans="1:20" x14ac:dyDescent="0.3">
      <c r="A118" t="s">
        <v>14</v>
      </c>
      <c r="B118" s="1">
        <v>43550</v>
      </c>
      <c r="C118" s="1">
        <v>43615</v>
      </c>
      <c r="D118">
        <v>50.85</v>
      </c>
      <c r="E118">
        <v>51.4</v>
      </c>
      <c r="F118">
        <v>50.8</v>
      </c>
      <c r="G118">
        <v>51.35</v>
      </c>
      <c r="H118">
        <v>51.4</v>
      </c>
      <c r="I118">
        <v>51.35</v>
      </c>
      <c r="J118">
        <v>20</v>
      </c>
      <c r="K118">
        <v>122.6</v>
      </c>
      <c r="L118">
        <v>1200000</v>
      </c>
      <c r="M118">
        <v>48000</v>
      </c>
      <c r="N118">
        <v>50.65</v>
      </c>
      <c r="O118" s="16">
        <f t="shared" si="6"/>
        <v>1.4822134387351778E-2</v>
      </c>
      <c r="P118" s="20">
        <v>1.7232876712328767E-2</v>
      </c>
      <c r="Q118" s="18">
        <f t="shared" si="5"/>
        <v>1.7232876712328766E-4</v>
      </c>
      <c r="R118" s="18">
        <f t="shared" si="7"/>
        <v>1.464980562022849E-2</v>
      </c>
      <c r="S118" s="20">
        <f t="shared" si="8"/>
        <v>0.49866996525757784</v>
      </c>
      <c r="T118" s="1" t="b">
        <f t="shared" si="9"/>
        <v>1</v>
      </c>
    </row>
    <row r="119" spans="1:20" x14ac:dyDescent="0.3">
      <c r="A119" t="s">
        <v>14</v>
      </c>
      <c r="B119" s="1">
        <v>43551</v>
      </c>
      <c r="C119" s="1">
        <v>43615</v>
      </c>
      <c r="D119">
        <v>51.85</v>
      </c>
      <c r="E119">
        <v>52.35</v>
      </c>
      <c r="F119">
        <v>50.95</v>
      </c>
      <c r="G119">
        <v>51.05</v>
      </c>
      <c r="H119">
        <v>50.95</v>
      </c>
      <c r="I119">
        <v>51.05</v>
      </c>
      <c r="J119">
        <v>26</v>
      </c>
      <c r="K119">
        <v>161.08000000000001</v>
      </c>
      <c r="L119">
        <v>1404000</v>
      </c>
      <c r="M119">
        <v>204000</v>
      </c>
      <c r="N119">
        <v>50.25</v>
      </c>
      <c r="O119" s="16">
        <f t="shared" si="6"/>
        <v>-5.8422590068160519E-3</v>
      </c>
      <c r="P119" s="20">
        <v>1.7232876712328767E-2</v>
      </c>
      <c r="Q119" s="18">
        <f t="shared" si="5"/>
        <v>1.7232876712328766E-4</v>
      </c>
      <c r="R119" s="18">
        <f t="shared" si="7"/>
        <v>-6.0145877739393398E-3</v>
      </c>
      <c r="S119" s="20">
        <f t="shared" si="8"/>
        <v>-0.20473270117164896</v>
      </c>
      <c r="T119" s="1" t="b">
        <f t="shared" si="9"/>
        <v>1</v>
      </c>
    </row>
    <row r="120" spans="1:20" x14ac:dyDescent="0.3">
      <c r="A120" t="s">
        <v>14</v>
      </c>
      <c r="B120" s="1">
        <v>43552</v>
      </c>
      <c r="C120" s="1">
        <v>43615</v>
      </c>
      <c r="D120">
        <v>50.95</v>
      </c>
      <c r="E120">
        <v>51.7</v>
      </c>
      <c r="F120">
        <v>50.9</v>
      </c>
      <c r="G120">
        <v>51.3</v>
      </c>
      <c r="H120">
        <v>51.5</v>
      </c>
      <c r="I120">
        <v>51.3</v>
      </c>
      <c r="J120">
        <v>55</v>
      </c>
      <c r="K120">
        <v>338.1</v>
      </c>
      <c r="L120">
        <v>1740000</v>
      </c>
      <c r="M120">
        <v>336000</v>
      </c>
      <c r="N120">
        <v>50.7</v>
      </c>
      <c r="O120" s="16">
        <f t="shared" si="6"/>
        <v>4.8971596474045058E-3</v>
      </c>
      <c r="P120" s="20">
        <v>1.7041095890410959E-2</v>
      </c>
      <c r="Q120" s="18">
        <f t="shared" si="5"/>
        <v>1.7041095890410959E-4</v>
      </c>
      <c r="R120" s="18">
        <f t="shared" si="7"/>
        <v>4.7267486885003958E-3</v>
      </c>
      <c r="S120" s="20">
        <f t="shared" si="8"/>
        <v>0.16089548662824038</v>
      </c>
      <c r="T120" s="1" t="b">
        <f t="shared" si="9"/>
        <v>1</v>
      </c>
    </row>
    <row r="121" spans="1:20" x14ac:dyDescent="0.3">
      <c r="A121" t="s">
        <v>14</v>
      </c>
      <c r="B121" s="1">
        <v>43553</v>
      </c>
      <c r="C121" s="1">
        <v>43643</v>
      </c>
      <c r="D121">
        <v>53.5</v>
      </c>
      <c r="E121">
        <v>53.5</v>
      </c>
      <c r="F121">
        <v>53.5</v>
      </c>
      <c r="G121">
        <v>53.5</v>
      </c>
      <c r="H121">
        <v>53.5</v>
      </c>
      <c r="I121">
        <v>54.8</v>
      </c>
      <c r="J121">
        <v>1</v>
      </c>
      <c r="K121">
        <v>6.42</v>
      </c>
      <c r="L121">
        <v>12000</v>
      </c>
      <c r="M121">
        <v>12000</v>
      </c>
      <c r="N121">
        <v>53.75</v>
      </c>
      <c r="O121" s="16">
        <f t="shared" si="6"/>
        <v>6.8226120857699815E-2</v>
      </c>
      <c r="P121" s="20">
        <v>1.6767123287671232E-2</v>
      </c>
      <c r="Q121" s="18">
        <f t="shared" si="5"/>
        <v>1.6767123287671231E-4</v>
      </c>
      <c r="R121" s="18">
        <f t="shared" si="7"/>
        <v>6.8058449624823103E-2</v>
      </c>
      <c r="S121" s="20">
        <f t="shared" si="8"/>
        <v>2.3166658718688047</v>
      </c>
      <c r="T121" s="1" t="b">
        <f t="shared" si="9"/>
        <v>1</v>
      </c>
    </row>
    <row r="122" spans="1:20" x14ac:dyDescent="0.3">
      <c r="A122" t="s">
        <v>14</v>
      </c>
      <c r="B122" s="1">
        <v>43557</v>
      </c>
      <c r="C122" s="1">
        <v>43643</v>
      </c>
      <c r="D122">
        <v>0</v>
      </c>
      <c r="E122">
        <v>0</v>
      </c>
      <c r="F122">
        <v>0</v>
      </c>
      <c r="G122">
        <v>56.8</v>
      </c>
      <c r="H122">
        <v>56.8</v>
      </c>
      <c r="I122">
        <v>57.1</v>
      </c>
      <c r="J122">
        <v>0</v>
      </c>
      <c r="K122">
        <v>0</v>
      </c>
      <c r="L122">
        <v>36000</v>
      </c>
      <c r="M122">
        <v>0</v>
      </c>
      <c r="N122">
        <v>56.15</v>
      </c>
      <c r="O122" s="16">
        <f t="shared" si="6"/>
        <v>4.197080291970811E-2</v>
      </c>
      <c r="P122" s="20">
        <v>1.6931506849315069E-2</v>
      </c>
      <c r="Q122" s="18">
        <f t="shared" si="5"/>
        <v>1.6931506849315067E-4</v>
      </c>
      <c r="R122" s="18">
        <f t="shared" si="7"/>
        <v>4.1801487851214958E-2</v>
      </c>
      <c r="S122" s="20">
        <f t="shared" si="8"/>
        <v>1.422895773149194</v>
      </c>
      <c r="T122" s="1" t="b">
        <f t="shared" si="9"/>
        <v>1</v>
      </c>
    </row>
    <row r="123" spans="1:20" x14ac:dyDescent="0.3">
      <c r="A123" t="s">
        <v>14</v>
      </c>
      <c r="B123" s="1">
        <v>43558</v>
      </c>
      <c r="C123" s="1">
        <v>43643</v>
      </c>
      <c r="D123">
        <v>0</v>
      </c>
      <c r="E123">
        <v>0</v>
      </c>
      <c r="F123">
        <v>0</v>
      </c>
      <c r="G123">
        <v>56.8</v>
      </c>
      <c r="H123">
        <v>56.8</v>
      </c>
      <c r="I123">
        <v>58.55</v>
      </c>
      <c r="J123">
        <v>0</v>
      </c>
      <c r="K123">
        <v>0</v>
      </c>
      <c r="L123">
        <v>36000</v>
      </c>
      <c r="M123">
        <v>0</v>
      </c>
      <c r="N123">
        <v>57.55</v>
      </c>
      <c r="O123" s="16">
        <f t="shared" si="6"/>
        <v>2.5394045534150537E-2</v>
      </c>
      <c r="P123" s="20">
        <v>1.7041095890410959E-2</v>
      </c>
      <c r="Q123" s="18">
        <f t="shared" si="5"/>
        <v>1.7041095890410959E-4</v>
      </c>
      <c r="R123" s="18">
        <f t="shared" si="7"/>
        <v>2.5223634575246429E-2</v>
      </c>
      <c r="S123" s="20">
        <f t="shared" si="8"/>
        <v>0.85859630519191799</v>
      </c>
      <c r="T123" s="1" t="b">
        <f t="shared" si="9"/>
        <v>1</v>
      </c>
    </row>
    <row r="124" spans="1:20" x14ac:dyDescent="0.3">
      <c r="A124" t="s">
        <v>14</v>
      </c>
      <c r="B124" s="1">
        <v>43559</v>
      </c>
      <c r="C124" s="1">
        <v>43643</v>
      </c>
      <c r="D124">
        <v>0</v>
      </c>
      <c r="E124">
        <v>0</v>
      </c>
      <c r="F124">
        <v>0</v>
      </c>
      <c r="G124">
        <v>56.8</v>
      </c>
      <c r="H124">
        <v>56.8</v>
      </c>
      <c r="I124">
        <v>59.15</v>
      </c>
      <c r="J124">
        <v>0</v>
      </c>
      <c r="K124">
        <v>0</v>
      </c>
      <c r="L124">
        <v>36000</v>
      </c>
      <c r="M124">
        <v>0</v>
      </c>
      <c r="N124">
        <v>58.15</v>
      </c>
      <c r="O124" s="16">
        <f t="shared" si="6"/>
        <v>1.024765157984631E-2</v>
      </c>
      <c r="P124" s="20">
        <v>1.7041095890410959E-2</v>
      </c>
      <c r="Q124" s="18">
        <f t="shared" si="5"/>
        <v>1.7041095890410959E-4</v>
      </c>
      <c r="R124" s="18">
        <f t="shared" si="7"/>
        <v>1.00772406209422E-2</v>
      </c>
      <c r="S124" s="20">
        <f t="shared" si="8"/>
        <v>0.34302279228870214</v>
      </c>
      <c r="T124" s="1" t="b">
        <f t="shared" si="9"/>
        <v>1</v>
      </c>
    </row>
    <row r="125" spans="1:20" x14ac:dyDescent="0.3">
      <c r="A125" t="s">
        <v>14</v>
      </c>
      <c r="B125" s="1">
        <v>43560</v>
      </c>
      <c r="C125" s="1">
        <v>43643</v>
      </c>
      <c r="D125">
        <v>59.4</v>
      </c>
      <c r="E125">
        <v>60.3</v>
      </c>
      <c r="F125">
        <v>59.4</v>
      </c>
      <c r="G125">
        <v>60.3</v>
      </c>
      <c r="H125">
        <v>60.3</v>
      </c>
      <c r="I125">
        <v>60.3</v>
      </c>
      <c r="J125">
        <v>4</v>
      </c>
      <c r="K125">
        <v>28.76</v>
      </c>
      <c r="L125">
        <v>72000</v>
      </c>
      <c r="M125">
        <v>36000</v>
      </c>
      <c r="N125">
        <v>59.25</v>
      </c>
      <c r="O125" s="16">
        <f t="shared" si="6"/>
        <v>1.9442096365173266E-2</v>
      </c>
      <c r="P125" s="20">
        <v>1.7013698630136985E-2</v>
      </c>
      <c r="Q125" s="18">
        <f t="shared" si="5"/>
        <v>1.7013698630136985E-4</v>
      </c>
      <c r="R125" s="18">
        <f t="shared" si="7"/>
        <v>1.9271959378871897E-2</v>
      </c>
      <c r="S125" s="20">
        <f t="shared" si="8"/>
        <v>0.65600510771538889</v>
      </c>
      <c r="T125" s="1" t="b">
        <f t="shared" si="9"/>
        <v>1</v>
      </c>
    </row>
    <row r="126" spans="1:20" x14ac:dyDescent="0.3">
      <c r="A126" t="s">
        <v>14</v>
      </c>
      <c r="B126" s="1">
        <v>43563</v>
      </c>
      <c r="C126" s="1">
        <v>43643</v>
      </c>
      <c r="D126">
        <v>0</v>
      </c>
      <c r="E126">
        <v>0</v>
      </c>
      <c r="F126">
        <v>0</v>
      </c>
      <c r="G126">
        <v>60.3</v>
      </c>
      <c r="H126">
        <v>60.3</v>
      </c>
      <c r="I126">
        <v>59.9</v>
      </c>
      <c r="J126">
        <v>0</v>
      </c>
      <c r="K126">
        <v>0</v>
      </c>
      <c r="L126">
        <v>72000</v>
      </c>
      <c r="M126">
        <v>0</v>
      </c>
      <c r="N126">
        <v>59</v>
      </c>
      <c r="O126" s="16">
        <f t="shared" si="6"/>
        <v>-6.6334991708125804E-3</v>
      </c>
      <c r="P126" s="20">
        <v>1.6986301369863014E-2</v>
      </c>
      <c r="Q126" s="18">
        <f t="shared" si="5"/>
        <v>1.6986301369863014E-4</v>
      </c>
      <c r="R126" s="18">
        <f t="shared" si="7"/>
        <v>-6.8033621845112104E-3</v>
      </c>
      <c r="S126" s="20">
        <f t="shared" si="8"/>
        <v>-0.23158207502087047</v>
      </c>
      <c r="T126" s="1" t="b">
        <f t="shared" si="9"/>
        <v>1</v>
      </c>
    </row>
    <row r="127" spans="1:20" x14ac:dyDescent="0.3">
      <c r="A127" t="s">
        <v>14</v>
      </c>
      <c r="B127" s="1">
        <v>43564</v>
      </c>
      <c r="C127" s="1">
        <v>43643</v>
      </c>
      <c r="D127">
        <v>59.2</v>
      </c>
      <c r="E127">
        <v>59.2</v>
      </c>
      <c r="F127">
        <v>59.2</v>
      </c>
      <c r="G127">
        <v>59.2</v>
      </c>
      <c r="H127">
        <v>59.2</v>
      </c>
      <c r="I127">
        <v>59.75</v>
      </c>
      <c r="J127">
        <v>1</v>
      </c>
      <c r="K127">
        <v>7.1</v>
      </c>
      <c r="L127">
        <v>84000</v>
      </c>
      <c r="M127">
        <v>12000</v>
      </c>
      <c r="N127">
        <v>58.85</v>
      </c>
      <c r="O127" s="16">
        <f t="shared" si="6"/>
        <v>-2.5041736227044841E-3</v>
      </c>
      <c r="P127" s="20">
        <v>1.6986301369863014E-2</v>
      </c>
      <c r="Q127" s="18">
        <f t="shared" si="5"/>
        <v>1.6986301369863014E-4</v>
      </c>
      <c r="R127" s="18">
        <f t="shared" si="7"/>
        <v>-2.6740366364031141E-3</v>
      </c>
      <c r="S127" s="20">
        <f t="shared" si="8"/>
        <v>-9.102248802068634E-2</v>
      </c>
      <c r="T127" s="1" t="b">
        <f t="shared" si="9"/>
        <v>1</v>
      </c>
    </row>
    <row r="128" spans="1:20" x14ac:dyDescent="0.3">
      <c r="A128" t="s">
        <v>14</v>
      </c>
      <c r="B128" s="1">
        <v>43565</v>
      </c>
      <c r="C128" s="1">
        <v>43643</v>
      </c>
      <c r="D128">
        <v>58.8</v>
      </c>
      <c r="E128">
        <v>58.8</v>
      </c>
      <c r="F128">
        <v>58.8</v>
      </c>
      <c r="G128">
        <v>58.8</v>
      </c>
      <c r="H128">
        <v>58.8</v>
      </c>
      <c r="I128">
        <v>58.8</v>
      </c>
      <c r="J128">
        <v>1</v>
      </c>
      <c r="K128">
        <v>7.06</v>
      </c>
      <c r="L128">
        <v>96000</v>
      </c>
      <c r="M128">
        <v>12000</v>
      </c>
      <c r="N128">
        <v>57.95</v>
      </c>
      <c r="O128" s="16">
        <f t="shared" si="6"/>
        <v>-1.5899581589958207E-2</v>
      </c>
      <c r="P128" s="20">
        <v>1.7041095890410959E-2</v>
      </c>
      <c r="Q128" s="18">
        <f t="shared" si="5"/>
        <v>1.7041095890410959E-4</v>
      </c>
      <c r="R128" s="18">
        <f t="shared" si="7"/>
        <v>-1.6069992548862315E-2</v>
      </c>
      <c r="S128" s="20">
        <f t="shared" si="8"/>
        <v>-0.54701221529966748</v>
      </c>
      <c r="T128" s="1" t="b">
        <f t="shared" si="9"/>
        <v>1</v>
      </c>
    </row>
    <row r="129" spans="1:20" x14ac:dyDescent="0.3">
      <c r="A129" t="s">
        <v>14</v>
      </c>
      <c r="B129" s="1">
        <v>43566</v>
      </c>
      <c r="C129" s="1">
        <v>43643</v>
      </c>
      <c r="D129">
        <v>60</v>
      </c>
      <c r="E129">
        <v>60</v>
      </c>
      <c r="F129">
        <v>57.7</v>
      </c>
      <c r="G129">
        <v>57.8</v>
      </c>
      <c r="H129">
        <v>57.8</v>
      </c>
      <c r="I129">
        <v>57.8</v>
      </c>
      <c r="J129">
        <v>4</v>
      </c>
      <c r="K129">
        <v>28.02</v>
      </c>
      <c r="L129">
        <v>120000</v>
      </c>
      <c r="M129">
        <v>24000</v>
      </c>
      <c r="N129">
        <v>56.75</v>
      </c>
      <c r="O129" s="16">
        <f t="shared" si="6"/>
        <v>-1.7006802721088437E-2</v>
      </c>
      <c r="P129" s="20">
        <v>1.7315068493150686E-2</v>
      </c>
      <c r="Q129" s="18">
        <f t="shared" si="5"/>
        <v>1.7315068493150686E-4</v>
      </c>
      <c r="R129" s="18">
        <f t="shared" si="7"/>
        <v>-1.7179953406019945E-2</v>
      </c>
      <c r="S129" s="20">
        <f t="shared" si="8"/>
        <v>-0.58479456930658935</v>
      </c>
      <c r="T129" s="1" t="b">
        <f t="shared" si="9"/>
        <v>1</v>
      </c>
    </row>
    <row r="130" spans="1:20" x14ac:dyDescent="0.3">
      <c r="A130" t="s">
        <v>14</v>
      </c>
      <c r="B130" s="1">
        <v>43567</v>
      </c>
      <c r="C130" s="1">
        <v>43643</v>
      </c>
      <c r="D130">
        <v>0</v>
      </c>
      <c r="E130">
        <v>0</v>
      </c>
      <c r="F130">
        <v>0</v>
      </c>
      <c r="G130">
        <v>57.8</v>
      </c>
      <c r="H130">
        <v>57.8</v>
      </c>
      <c r="I130">
        <v>57.85</v>
      </c>
      <c r="J130">
        <v>0</v>
      </c>
      <c r="K130">
        <v>0</v>
      </c>
      <c r="L130">
        <v>120000</v>
      </c>
      <c r="M130">
        <v>0</v>
      </c>
      <c r="N130">
        <v>57</v>
      </c>
      <c r="O130" s="16">
        <f t="shared" si="6"/>
        <v>8.650519031142606E-4</v>
      </c>
      <c r="P130" s="20">
        <v>1.7287671232876712E-2</v>
      </c>
      <c r="Q130" s="18">
        <f t="shared" si="5"/>
        <v>1.7287671232876713E-4</v>
      </c>
      <c r="R130" s="18">
        <f t="shared" si="7"/>
        <v>6.9217519078549348E-4</v>
      </c>
      <c r="S130" s="20">
        <f t="shared" si="8"/>
        <v>2.3561198509320279E-2</v>
      </c>
      <c r="T130" s="1" t="b">
        <f t="shared" si="9"/>
        <v>1</v>
      </c>
    </row>
    <row r="131" spans="1:20" x14ac:dyDescent="0.3">
      <c r="A131" t="s">
        <v>14</v>
      </c>
      <c r="B131" s="1">
        <v>43570</v>
      </c>
      <c r="C131" s="1">
        <v>43643</v>
      </c>
      <c r="D131">
        <v>59.5</v>
      </c>
      <c r="E131">
        <v>59.5</v>
      </c>
      <c r="F131">
        <v>59.35</v>
      </c>
      <c r="G131">
        <v>59.35</v>
      </c>
      <c r="H131">
        <v>59.35</v>
      </c>
      <c r="I131">
        <v>59.75</v>
      </c>
      <c r="J131">
        <v>2</v>
      </c>
      <c r="K131">
        <v>14.26</v>
      </c>
      <c r="L131">
        <v>120000</v>
      </c>
      <c r="M131">
        <v>0</v>
      </c>
      <c r="N131">
        <v>58.9</v>
      </c>
      <c r="O131" s="16">
        <f t="shared" si="6"/>
        <v>3.2843560933448548E-2</v>
      </c>
      <c r="P131" s="20">
        <v>1.7287671232876712E-2</v>
      </c>
      <c r="Q131" s="18">
        <f t="shared" ref="Q131:Q194" si="10">P131/100</f>
        <v>1.7287671232876713E-4</v>
      </c>
      <c r="R131" s="18">
        <f t="shared" si="7"/>
        <v>3.2670684221119781E-2</v>
      </c>
      <c r="S131" s="20">
        <f t="shared" si="8"/>
        <v>1.1120890875842895</v>
      </c>
      <c r="T131" s="1" t="b">
        <f t="shared" si="9"/>
        <v>1</v>
      </c>
    </row>
    <row r="132" spans="1:20" x14ac:dyDescent="0.3">
      <c r="A132" t="s">
        <v>14</v>
      </c>
      <c r="B132" s="1">
        <v>43571</v>
      </c>
      <c r="C132" s="1">
        <v>43643</v>
      </c>
      <c r="D132">
        <v>0</v>
      </c>
      <c r="E132">
        <v>0</v>
      </c>
      <c r="F132">
        <v>0</v>
      </c>
      <c r="G132">
        <v>59.35</v>
      </c>
      <c r="H132">
        <v>59.35</v>
      </c>
      <c r="I132">
        <v>59.55</v>
      </c>
      <c r="J132">
        <v>0</v>
      </c>
      <c r="K132">
        <v>0</v>
      </c>
      <c r="L132">
        <v>120000</v>
      </c>
      <c r="M132">
        <v>0</v>
      </c>
      <c r="N132">
        <v>58.7</v>
      </c>
      <c r="O132" s="16">
        <f t="shared" ref="O132:O195" si="11">(I132-I131)/I131</f>
        <v>-3.347280334728081E-3</v>
      </c>
      <c r="P132" s="20">
        <v>1.7369863013698628E-2</v>
      </c>
      <c r="Q132" s="18">
        <f t="shared" si="10"/>
        <v>1.7369863013698628E-4</v>
      </c>
      <c r="R132" s="18">
        <f t="shared" ref="R132:R195" si="12">O132-Q132</f>
        <v>-3.5209789648650673E-3</v>
      </c>
      <c r="S132" s="20">
        <f t="shared" ref="S132:S195" si="13">R132/(_xlfn.STDEV.S($O$3:$O$242))</f>
        <v>-0.11985186039994301</v>
      </c>
      <c r="T132" s="1" t="b">
        <f t="shared" ref="T132:T195" si="14">N131&lt;I131</f>
        <v>1</v>
      </c>
    </row>
    <row r="133" spans="1:20" x14ac:dyDescent="0.3">
      <c r="A133" t="s">
        <v>14</v>
      </c>
      <c r="B133" s="1">
        <v>43573</v>
      </c>
      <c r="C133" s="1">
        <v>43643</v>
      </c>
      <c r="D133">
        <v>59.5</v>
      </c>
      <c r="E133">
        <v>59.5</v>
      </c>
      <c r="F133">
        <v>57.35</v>
      </c>
      <c r="G133">
        <v>58.25</v>
      </c>
      <c r="H133">
        <v>58.25</v>
      </c>
      <c r="I133">
        <v>58.25</v>
      </c>
      <c r="J133">
        <v>7</v>
      </c>
      <c r="K133">
        <v>49.03</v>
      </c>
      <c r="L133">
        <v>144000</v>
      </c>
      <c r="M133">
        <v>24000</v>
      </c>
      <c r="N133">
        <v>57.35</v>
      </c>
      <c r="O133" s="16">
        <f t="shared" si="11"/>
        <v>-2.1830394626364352E-2</v>
      </c>
      <c r="P133" s="20">
        <v>1.7369863013698628E-2</v>
      </c>
      <c r="Q133" s="18">
        <f t="shared" si="10"/>
        <v>1.7369863013698628E-4</v>
      </c>
      <c r="R133" s="18">
        <f t="shared" si="12"/>
        <v>-2.200409325650134E-2</v>
      </c>
      <c r="S133" s="20">
        <f t="shared" si="13"/>
        <v>-0.74900518847791275</v>
      </c>
      <c r="T133" s="1" t="b">
        <f t="shared" si="14"/>
        <v>1</v>
      </c>
    </row>
    <row r="134" spans="1:20" x14ac:dyDescent="0.3">
      <c r="A134" t="s">
        <v>14</v>
      </c>
      <c r="B134" s="1">
        <v>43577</v>
      </c>
      <c r="C134" s="1">
        <v>43643</v>
      </c>
      <c r="D134">
        <v>57.8</v>
      </c>
      <c r="E134">
        <v>57.8</v>
      </c>
      <c r="F134">
        <v>57.15</v>
      </c>
      <c r="G134">
        <v>57.2</v>
      </c>
      <c r="H134">
        <v>57.2</v>
      </c>
      <c r="I134">
        <v>57.2</v>
      </c>
      <c r="J134">
        <v>13</v>
      </c>
      <c r="K134">
        <v>89.47</v>
      </c>
      <c r="L134">
        <v>204000</v>
      </c>
      <c r="M134">
        <v>60000</v>
      </c>
      <c r="N134">
        <v>56.6</v>
      </c>
      <c r="O134" s="16">
        <f t="shared" si="11"/>
        <v>-1.8025751072961324E-2</v>
      </c>
      <c r="P134" s="20">
        <v>1.7397260273972603E-2</v>
      </c>
      <c r="Q134" s="18">
        <f t="shared" si="10"/>
        <v>1.7397260273972602E-4</v>
      </c>
      <c r="R134" s="18">
        <f t="shared" si="12"/>
        <v>-1.8199723675701052E-2</v>
      </c>
      <c r="S134" s="20">
        <f t="shared" si="13"/>
        <v>-0.61950689369746115</v>
      </c>
      <c r="T134" s="1" t="b">
        <f t="shared" si="14"/>
        <v>1</v>
      </c>
    </row>
    <row r="135" spans="1:20" x14ac:dyDescent="0.3">
      <c r="A135" t="s">
        <v>14</v>
      </c>
      <c r="B135" s="1">
        <v>43578</v>
      </c>
      <c r="C135" s="1">
        <v>43643</v>
      </c>
      <c r="D135">
        <v>57.4</v>
      </c>
      <c r="E135">
        <v>57.4</v>
      </c>
      <c r="F135">
        <v>55.4</v>
      </c>
      <c r="G135">
        <v>55.45</v>
      </c>
      <c r="H135">
        <v>55.4</v>
      </c>
      <c r="I135">
        <v>55.45</v>
      </c>
      <c r="J135">
        <v>34</v>
      </c>
      <c r="K135">
        <v>230.65</v>
      </c>
      <c r="L135">
        <v>312000</v>
      </c>
      <c r="M135">
        <v>108000</v>
      </c>
      <c r="N135">
        <v>54.65</v>
      </c>
      <c r="O135" s="16">
        <f t="shared" si="11"/>
        <v>-3.0594405594405592E-2</v>
      </c>
      <c r="P135" s="20">
        <v>1.7397260273972603E-2</v>
      </c>
      <c r="Q135" s="18">
        <f t="shared" si="10"/>
        <v>1.7397260273972602E-4</v>
      </c>
      <c r="R135" s="18">
        <f t="shared" si="12"/>
        <v>-3.076837819714532E-2</v>
      </c>
      <c r="S135" s="20">
        <f t="shared" si="13"/>
        <v>-1.0473358134811324</v>
      </c>
      <c r="T135" s="1" t="b">
        <f t="shared" si="14"/>
        <v>1</v>
      </c>
    </row>
    <row r="136" spans="1:20" x14ac:dyDescent="0.3">
      <c r="A136" t="s">
        <v>14</v>
      </c>
      <c r="B136" s="1">
        <v>43579</v>
      </c>
      <c r="C136" s="1">
        <v>43643</v>
      </c>
      <c r="D136">
        <v>55.55</v>
      </c>
      <c r="E136">
        <v>57.5</v>
      </c>
      <c r="F136">
        <v>54.95</v>
      </c>
      <c r="G136">
        <v>57.15</v>
      </c>
      <c r="H136">
        <v>57.05</v>
      </c>
      <c r="I136">
        <v>57.15</v>
      </c>
      <c r="J136">
        <v>50</v>
      </c>
      <c r="K136">
        <v>339.91</v>
      </c>
      <c r="L136">
        <v>432000</v>
      </c>
      <c r="M136">
        <v>120000</v>
      </c>
      <c r="N136">
        <v>56.45</v>
      </c>
      <c r="O136" s="16">
        <f t="shared" si="11"/>
        <v>3.0658250676284863E-2</v>
      </c>
      <c r="P136" s="20">
        <v>1.7424657534246577E-2</v>
      </c>
      <c r="Q136" s="18">
        <f t="shared" si="10"/>
        <v>1.7424657534246578E-4</v>
      </c>
      <c r="R136" s="18">
        <f t="shared" si="12"/>
        <v>3.0484004100942399E-2</v>
      </c>
      <c r="S136" s="20">
        <f t="shared" si="13"/>
        <v>1.0376559020645704</v>
      </c>
      <c r="T136" s="1" t="b">
        <f t="shared" si="14"/>
        <v>1</v>
      </c>
    </row>
    <row r="137" spans="1:20" x14ac:dyDescent="0.3">
      <c r="A137" t="s">
        <v>14</v>
      </c>
      <c r="B137" s="1">
        <v>43580</v>
      </c>
      <c r="C137" s="1">
        <v>43643</v>
      </c>
      <c r="D137">
        <v>57.6</v>
      </c>
      <c r="E137">
        <v>57.65</v>
      </c>
      <c r="F137">
        <v>56.7</v>
      </c>
      <c r="G137">
        <v>57.1</v>
      </c>
      <c r="H137">
        <v>57.35</v>
      </c>
      <c r="I137">
        <v>57.1</v>
      </c>
      <c r="J137">
        <v>41</v>
      </c>
      <c r="K137">
        <v>281.3</v>
      </c>
      <c r="L137">
        <v>552000</v>
      </c>
      <c r="M137">
        <v>120000</v>
      </c>
      <c r="N137">
        <v>56.45</v>
      </c>
      <c r="O137" s="16">
        <f t="shared" si="11"/>
        <v>-8.7489063867011649E-4</v>
      </c>
      <c r="P137" s="20">
        <v>1.7506849315068494E-2</v>
      </c>
      <c r="Q137" s="18">
        <f t="shared" si="10"/>
        <v>1.7506849315068493E-4</v>
      </c>
      <c r="R137" s="18">
        <f t="shared" si="12"/>
        <v>-1.0499591318208015E-3</v>
      </c>
      <c r="S137" s="20">
        <f t="shared" si="13"/>
        <v>-3.5739933850316125E-2</v>
      </c>
      <c r="T137" s="1" t="b">
        <f t="shared" si="14"/>
        <v>1</v>
      </c>
    </row>
    <row r="138" spans="1:20" x14ac:dyDescent="0.3">
      <c r="A138" t="s">
        <v>14</v>
      </c>
      <c r="B138" s="1">
        <v>43581</v>
      </c>
      <c r="C138" s="1">
        <v>43671</v>
      </c>
      <c r="D138">
        <v>0</v>
      </c>
      <c r="E138">
        <v>0</v>
      </c>
      <c r="F138">
        <v>0</v>
      </c>
      <c r="G138">
        <v>57.5</v>
      </c>
      <c r="H138">
        <v>0</v>
      </c>
      <c r="I138">
        <v>57.7</v>
      </c>
      <c r="J138">
        <v>0</v>
      </c>
      <c r="K138">
        <v>0</v>
      </c>
      <c r="L138">
        <v>0</v>
      </c>
      <c r="M138">
        <v>0</v>
      </c>
      <c r="N138">
        <v>56.7</v>
      </c>
      <c r="O138" s="16">
        <f t="shared" si="11"/>
        <v>1.0507880910683037E-2</v>
      </c>
      <c r="P138" s="20">
        <v>1.7506849315068494E-2</v>
      </c>
      <c r="Q138" s="18">
        <f t="shared" si="10"/>
        <v>1.7506849315068493E-4</v>
      </c>
      <c r="R138" s="18">
        <f t="shared" si="12"/>
        <v>1.0332812417532351E-2</v>
      </c>
      <c r="S138" s="20">
        <f t="shared" si="13"/>
        <v>0.35172229194284432</v>
      </c>
      <c r="T138" s="1" t="b">
        <f t="shared" si="14"/>
        <v>1</v>
      </c>
    </row>
    <row r="139" spans="1:20" x14ac:dyDescent="0.3">
      <c r="A139" t="s">
        <v>14</v>
      </c>
      <c r="B139" s="1">
        <v>43585</v>
      </c>
      <c r="C139" s="1">
        <v>43671</v>
      </c>
      <c r="D139">
        <v>0</v>
      </c>
      <c r="E139">
        <v>0</v>
      </c>
      <c r="F139">
        <v>0</v>
      </c>
      <c r="G139">
        <v>57.5</v>
      </c>
      <c r="H139">
        <v>0</v>
      </c>
      <c r="I139">
        <v>56.75</v>
      </c>
      <c r="J139">
        <v>0</v>
      </c>
      <c r="K139">
        <v>0</v>
      </c>
      <c r="L139">
        <v>0</v>
      </c>
      <c r="M139">
        <v>0</v>
      </c>
      <c r="N139">
        <v>55.8</v>
      </c>
      <c r="O139" s="16">
        <f t="shared" si="11"/>
        <v>-1.6464471403812873E-2</v>
      </c>
      <c r="P139" s="20">
        <v>1.7534246575342468E-2</v>
      </c>
      <c r="Q139" s="18">
        <f t="shared" si="10"/>
        <v>1.7534246575342467E-4</v>
      </c>
      <c r="R139" s="18">
        <f t="shared" si="12"/>
        <v>-1.6639813869566297E-2</v>
      </c>
      <c r="S139" s="20">
        <f t="shared" si="13"/>
        <v>-0.56640856673016859</v>
      </c>
      <c r="T139" s="1" t="b">
        <f t="shared" si="14"/>
        <v>1</v>
      </c>
    </row>
    <row r="140" spans="1:20" x14ac:dyDescent="0.3">
      <c r="A140" t="s">
        <v>14</v>
      </c>
      <c r="B140" s="1">
        <v>43587</v>
      </c>
      <c r="C140" s="1">
        <v>43671</v>
      </c>
      <c r="D140">
        <v>56.9</v>
      </c>
      <c r="E140">
        <v>56.9</v>
      </c>
      <c r="F140">
        <v>56.9</v>
      </c>
      <c r="G140">
        <v>56.9</v>
      </c>
      <c r="H140">
        <v>56.9</v>
      </c>
      <c r="I140">
        <v>57.2</v>
      </c>
      <c r="J140">
        <v>1</v>
      </c>
      <c r="K140">
        <v>6.83</v>
      </c>
      <c r="L140">
        <v>12000</v>
      </c>
      <c r="M140">
        <v>12000</v>
      </c>
      <c r="N140">
        <v>56.25</v>
      </c>
      <c r="O140" s="16">
        <f t="shared" si="11"/>
        <v>7.9295154185022535E-3</v>
      </c>
      <c r="P140" s="20">
        <v>1.7780821917808221E-2</v>
      </c>
      <c r="Q140" s="18">
        <f t="shared" si="10"/>
        <v>1.7780821917808221E-4</v>
      </c>
      <c r="R140" s="18">
        <f t="shared" si="12"/>
        <v>7.7517071993241709E-3</v>
      </c>
      <c r="S140" s="20">
        <f t="shared" si="13"/>
        <v>0.26386312965383973</v>
      </c>
      <c r="T140" s="1" t="b">
        <f t="shared" si="14"/>
        <v>1</v>
      </c>
    </row>
    <row r="141" spans="1:20" x14ac:dyDescent="0.3">
      <c r="A141" t="s">
        <v>14</v>
      </c>
      <c r="B141" s="1">
        <v>43588</v>
      </c>
      <c r="C141" s="1">
        <v>43671</v>
      </c>
      <c r="D141">
        <v>58</v>
      </c>
      <c r="E141">
        <v>58</v>
      </c>
      <c r="F141">
        <v>58</v>
      </c>
      <c r="G141">
        <v>58</v>
      </c>
      <c r="H141">
        <v>58</v>
      </c>
      <c r="I141">
        <v>57.9</v>
      </c>
      <c r="J141">
        <v>1</v>
      </c>
      <c r="K141">
        <v>6.96</v>
      </c>
      <c r="L141">
        <v>24000</v>
      </c>
      <c r="M141">
        <v>12000</v>
      </c>
      <c r="N141">
        <v>56.95</v>
      </c>
      <c r="O141" s="16">
        <f t="shared" si="11"/>
        <v>1.2237762237762163E-2</v>
      </c>
      <c r="P141" s="20">
        <v>1.7726027397260272E-2</v>
      </c>
      <c r="Q141" s="18">
        <f t="shared" si="10"/>
        <v>1.7726027397260271E-4</v>
      </c>
      <c r="R141" s="18">
        <f t="shared" si="12"/>
        <v>1.206050196378956E-2</v>
      </c>
      <c r="S141" s="20">
        <f t="shared" si="13"/>
        <v>0.41053173340180377</v>
      </c>
      <c r="T141" s="1" t="b">
        <f t="shared" si="14"/>
        <v>1</v>
      </c>
    </row>
    <row r="142" spans="1:20" x14ac:dyDescent="0.3">
      <c r="A142" t="s">
        <v>14</v>
      </c>
      <c r="B142" s="1">
        <v>43591</v>
      </c>
      <c r="C142" s="1">
        <v>43671</v>
      </c>
      <c r="D142">
        <v>55.5</v>
      </c>
      <c r="E142">
        <v>55.5</v>
      </c>
      <c r="F142">
        <v>55.35</v>
      </c>
      <c r="G142">
        <v>55.35</v>
      </c>
      <c r="H142">
        <v>55.35</v>
      </c>
      <c r="I142">
        <v>55.95</v>
      </c>
      <c r="J142">
        <v>2</v>
      </c>
      <c r="K142">
        <v>13.3</v>
      </c>
      <c r="L142">
        <v>36000</v>
      </c>
      <c r="M142">
        <v>12000</v>
      </c>
      <c r="N142">
        <v>55.05</v>
      </c>
      <c r="O142" s="16">
        <f t="shared" si="11"/>
        <v>-3.3678756476683863E-2</v>
      </c>
      <c r="P142" s="20">
        <v>1.7698630136986301E-2</v>
      </c>
      <c r="Q142" s="18">
        <f t="shared" si="10"/>
        <v>1.76986301369863E-4</v>
      </c>
      <c r="R142" s="18">
        <f t="shared" si="12"/>
        <v>-3.3855742778053727E-2</v>
      </c>
      <c r="S142" s="20">
        <f t="shared" si="13"/>
        <v>-1.1524277190128496</v>
      </c>
      <c r="T142" s="1" t="b">
        <f t="shared" si="14"/>
        <v>1</v>
      </c>
    </row>
    <row r="143" spans="1:20" x14ac:dyDescent="0.3">
      <c r="A143" t="s">
        <v>14</v>
      </c>
      <c r="B143" s="1">
        <v>43592</v>
      </c>
      <c r="C143" s="1">
        <v>43671</v>
      </c>
      <c r="D143">
        <v>56.75</v>
      </c>
      <c r="E143">
        <v>56.75</v>
      </c>
      <c r="F143">
        <v>54.1</v>
      </c>
      <c r="G143">
        <v>54.1</v>
      </c>
      <c r="H143">
        <v>54.1</v>
      </c>
      <c r="I143">
        <v>54.1</v>
      </c>
      <c r="J143">
        <v>2</v>
      </c>
      <c r="K143">
        <v>13.3</v>
      </c>
      <c r="L143">
        <v>60000</v>
      </c>
      <c r="M143">
        <v>24000</v>
      </c>
      <c r="N143">
        <v>53</v>
      </c>
      <c r="O143" s="16">
        <f t="shared" si="11"/>
        <v>-3.3065236818588049E-2</v>
      </c>
      <c r="P143" s="20">
        <v>1.767123287671233E-2</v>
      </c>
      <c r="Q143" s="18">
        <f t="shared" si="10"/>
        <v>1.7671232876712329E-4</v>
      </c>
      <c r="R143" s="18">
        <f t="shared" si="12"/>
        <v>-3.324194914735517E-2</v>
      </c>
      <c r="S143" s="20">
        <f t="shared" si="13"/>
        <v>-1.1315345784190156</v>
      </c>
      <c r="T143" s="1" t="b">
        <f t="shared" si="14"/>
        <v>1</v>
      </c>
    </row>
    <row r="144" spans="1:20" x14ac:dyDescent="0.3">
      <c r="A144" t="s">
        <v>14</v>
      </c>
      <c r="B144" s="1">
        <v>43593</v>
      </c>
      <c r="C144" s="1">
        <v>43671</v>
      </c>
      <c r="D144">
        <v>54.55</v>
      </c>
      <c r="E144">
        <v>54.65</v>
      </c>
      <c r="F144">
        <v>53.95</v>
      </c>
      <c r="G144">
        <v>53.95</v>
      </c>
      <c r="H144">
        <v>53.95</v>
      </c>
      <c r="I144">
        <v>53.7</v>
      </c>
      <c r="J144">
        <v>4</v>
      </c>
      <c r="K144">
        <v>26.06</v>
      </c>
      <c r="L144">
        <v>72000</v>
      </c>
      <c r="M144">
        <v>12000</v>
      </c>
      <c r="N144">
        <v>52.85</v>
      </c>
      <c r="O144" s="16">
        <f t="shared" si="11"/>
        <v>-7.3937153419593084E-3</v>
      </c>
      <c r="P144" s="20">
        <v>1.7698630136986301E-2</v>
      </c>
      <c r="Q144" s="18">
        <f t="shared" si="10"/>
        <v>1.76986301369863E-4</v>
      </c>
      <c r="R144" s="18">
        <f t="shared" si="12"/>
        <v>-7.5707016433291712E-3</v>
      </c>
      <c r="S144" s="20">
        <f t="shared" si="13"/>
        <v>-0.25770181689247307</v>
      </c>
      <c r="T144" s="1" t="b">
        <f t="shared" si="14"/>
        <v>1</v>
      </c>
    </row>
    <row r="145" spans="1:20" x14ac:dyDescent="0.3">
      <c r="A145" t="s">
        <v>14</v>
      </c>
      <c r="B145" s="1">
        <v>43594</v>
      </c>
      <c r="C145" s="1">
        <v>43671</v>
      </c>
      <c r="D145">
        <v>53.35</v>
      </c>
      <c r="E145">
        <v>53.35</v>
      </c>
      <c r="F145">
        <v>53.15</v>
      </c>
      <c r="G145">
        <v>53.15</v>
      </c>
      <c r="H145">
        <v>53.15</v>
      </c>
      <c r="I145">
        <v>53.15</v>
      </c>
      <c r="J145">
        <v>2</v>
      </c>
      <c r="K145">
        <v>12.78</v>
      </c>
      <c r="L145">
        <v>72000</v>
      </c>
      <c r="M145">
        <v>0</v>
      </c>
      <c r="N145">
        <v>52.15</v>
      </c>
      <c r="O145" s="16">
        <f t="shared" si="11"/>
        <v>-1.0242085661080154E-2</v>
      </c>
      <c r="P145" s="20">
        <v>1.767123287671233E-2</v>
      </c>
      <c r="Q145" s="18">
        <f t="shared" si="10"/>
        <v>1.7671232876712329E-4</v>
      </c>
      <c r="R145" s="18">
        <f t="shared" si="12"/>
        <v>-1.0418797989847278E-2</v>
      </c>
      <c r="S145" s="20">
        <f t="shared" si="13"/>
        <v>-0.3546491855461103</v>
      </c>
      <c r="T145" s="1" t="b">
        <f t="shared" si="14"/>
        <v>1</v>
      </c>
    </row>
    <row r="146" spans="1:20" x14ac:dyDescent="0.3">
      <c r="A146" t="s">
        <v>14</v>
      </c>
      <c r="B146" s="1">
        <v>43595</v>
      </c>
      <c r="C146" s="1">
        <v>43671</v>
      </c>
      <c r="D146">
        <v>0</v>
      </c>
      <c r="E146">
        <v>0</v>
      </c>
      <c r="F146">
        <v>0</v>
      </c>
      <c r="G146">
        <v>53.15</v>
      </c>
      <c r="H146">
        <v>53.15</v>
      </c>
      <c r="I146">
        <v>53.3</v>
      </c>
      <c r="J146">
        <v>0</v>
      </c>
      <c r="K146">
        <v>0</v>
      </c>
      <c r="L146">
        <v>72000</v>
      </c>
      <c r="M146">
        <v>0</v>
      </c>
      <c r="N146">
        <v>52.5</v>
      </c>
      <c r="O146" s="16">
        <f t="shared" si="11"/>
        <v>2.8222013170272546E-3</v>
      </c>
      <c r="P146" s="20">
        <v>1.767123287671233E-2</v>
      </c>
      <c r="Q146" s="18">
        <f t="shared" si="10"/>
        <v>1.7671232876712329E-4</v>
      </c>
      <c r="R146" s="18">
        <f t="shared" si="12"/>
        <v>2.6454889882601314E-3</v>
      </c>
      <c r="S146" s="20">
        <f t="shared" si="13"/>
        <v>9.005074443058779E-2</v>
      </c>
      <c r="T146" s="1" t="b">
        <f t="shared" si="14"/>
        <v>1</v>
      </c>
    </row>
    <row r="147" spans="1:20" x14ac:dyDescent="0.3">
      <c r="A147" t="s">
        <v>14</v>
      </c>
      <c r="B147" s="1">
        <v>43598</v>
      </c>
      <c r="C147" s="1">
        <v>43671</v>
      </c>
      <c r="D147">
        <v>0</v>
      </c>
      <c r="E147">
        <v>0</v>
      </c>
      <c r="F147">
        <v>0</v>
      </c>
      <c r="G147">
        <v>53.15</v>
      </c>
      <c r="H147">
        <v>53.15</v>
      </c>
      <c r="I147">
        <v>51.5</v>
      </c>
      <c r="J147">
        <v>0</v>
      </c>
      <c r="K147">
        <v>0</v>
      </c>
      <c r="L147">
        <v>72000</v>
      </c>
      <c r="M147">
        <v>0</v>
      </c>
      <c r="N147">
        <v>50.75</v>
      </c>
      <c r="O147" s="16">
        <f t="shared" si="11"/>
        <v>-3.3771106941838595E-2</v>
      </c>
      <c r="P147" s="20">
        <v>1.767123287671233E-2</v>
      </c>
      <c r="Q147" s="18">
        <f t="shared" si="10"/>
        <v>1.7671232876712329E-4</v>
      </c>
      <c r="R147" s="18">
        <f t="shared" si="12"/>
        <v>-3.3947819270605716E-2</v>
      </c>
      <c r="S147" s="20">
        <f t="shared" si="13"/>
        <v>-1.1555619436252595</v>
      </c>
      <c r="T147" s="1" t="b">
        <f t="shared" si="14"/>
        <v>1</v>
      </c>
    </row>
    <row r="148" spans="1:20" x14ac:dyDescent="0.3">
      <c r="A148" t="s">
        <v>14</v>
      </c>
      <c r="B148" s="1">
        <v>43599</v>
      </c>
      <c r="C148" s="1">
        <v>43671</v>
      </c>
      <c r="D148">
        <v>49.75</v>
      </c>
      <c r="E148">
        <v>49.75</v>
      </c>
      <c r="F148">
        <v>48.4</v>
      </c>
      <c r="G148">
        <v>48.4</v>
      </c>
      <c r="H148">
        <v>48.4</v>
      </c>
      <c r="I148">
        <v>48.4</v>
      </c>
      <c r="J148">
        <v>4</v>
      </c>
      <c r="K148">
        <v>23.67</v>
      </c>
      <c r="L148">
        <v>84000</v>
      </c>
      <c r="M148">
        <v>12000</v>
      </c>
      <c r="N148">
        <v>47.75</v>
      </c>
      <c r="O148" s="16">
        <f t="shared" si="11"/>
        <v>-6.0194174757281581E-2</v>
      </c>
      <c r="P148" s="20">
        <v>1.7479452054794519E-2</v>
      </c>
      <c r="Q148" s="18">
        <f t="shared" si="10"/>
        <v>1.747945205479452E-4</v>
      </c>
      <c r="R148" s="18">
        <f t="shared" si="12"/>
        <v>-6.0368969277829525E-2</v>
      </c>
      <c r="S148" s="20">
        <f t="shared" si="13"/>
        <v>-2.0549209042639505</v>
      </c>
      <c r="T148" s="1" t="b">
        <f t="shared" si="14"/>
        <v>1</v>
      </c>
    </row>
    <row r="149" spans="1:20" x14ac:dyDescent="0.3">
      <c r="A149" t="s">
        <v>14</v>
      </c>
      <c r="B149" s="1">
        <v>43600</v>
      </c>
      <c r="C149" s="1">
        <v>43671</v>
      </c>
      <c r="D149">
        <v>49.4</v>
      </c>
      <c r="E149">
        <v>49.4</v>
      </c>
      <c r="F149">
        <v>46.75</v>
      </c>
      <c r="G149">
        <v>46.95</v>
      </c>
      <c r="H149">
        <v>47</v>
      </c>
      <c r="I149">
        <v>46.95</v>
      </c>
      <c r="J149">
        <v>13</v>
      </c>
      <c r="K149">
        <v>74.42</v>
      </c>
      <c r="L149">
        <v>144000</v>
      </c>
      <c r="M149">
        <v>60000</v>
      </c>
      <c r="N149">
        <v>46.2</v>
      </c>
      <c r="O149" s="16">
        <f t="shared" si="11"/>
        <v>-2.9958677685950327E-2</v>
      </c>
      <c r="P149" s="20">
        <v>1.7506849315068494E-2</v>
      </c>
      <c r="Q149" s="18">
        <f t="shared" si="10"/>
        <v>1.7506849315068493E-4</v>
      </c>
      <c r="R149" s="18">
        <f t="shared" si="12"/>
        <v>-3.0133746179101011E-2</v>
      </c>
      <c r="S149" s="20">
        <f t="shared" si="13"/>
        <v>-1.0257333475786146</v>
      </c>
      <c r="T149" s="1" t="b">
        <f t="shared" si="14"/>
        <v>1</v>
      </c>
    </row>
    <row r="150" spans="1:20" x14ac:dyDescent="0.3">
      <c r="A150" t="s">
        <v>14</v>
      </c>
      <c r="B150" s="1">
        <v>43601</v>
      </c>
      <c r="C150" s="1">
        <v>43671</v>
      </c>
      <c r="D150">
        <v>47.4</v>
      </c>
      <c r="E150">
        <v>48.35</v>
      </c>
      <c r="F150">
        <v>47.4</v>
      </c>
      <c r="G150">
        <v>48.35</v>
      </c>
      <c r="H150">
        <v>48.35</v>
      </c>
      <c r="I150">
        <v>48.7</v>
      </c>
      <c r="J150">
        <v>8</v>
      </c>
      <c r="K150">
        <v>45.83</v>
      </c>
      <c r="L150">
        <v>168000</v>
      </c>
      <c r="M150">
        <v>24000</v>
      </c>
      <c r="N150">
        <v>48</v>
      </c>
      <c r="O150" s="16">
        <f t="shared" si="11"/>
        <v>3.7273695420660273E-2</v>
      </c>
      <c r="P150" s="20">
        <v>1.7479452054794519E-2</v>
      </c>
      <c r="Q150" s="18">
        <f t="shared" si="10"/>
        <v>1.747945205479452E-4</v>
      </c>
      <c r="R150" s="18">
        <f t="shared" si="12"/>
        <v>3.7098900900112329E-2</v>
      </c>
      <c r="S150" s="20">
        <f t="shared" si="13"/>
        <v>1.2628227365288958</v>
      </c>
      <c r="T150" s="1" t="b">
        <f t="shared" si="14"/>
        <v>1</v>
      </c>
    </row>
    <row r="151" spans="1:20" x14ac:dyDescent="0.3">
      <c r="A151" t="s">
        <v>14</v>
      </c>
      <c r="B151" s="1">
        <v>43602</v>
      </c>
      <c r="C151" s="1">
        <v>43671</v>
      </c>
      <c r="D151">
        <v>48.2</v>
      </c>
      <c r="E151">
        <v>48.2</v>
      </c>
      <c r="F151">
        <v>48.2</v>
      </c>
      <c r="G151">
        <v>48.2</v>
      </c>
      <c r="H151">
        <v>48.2</v>
      </c>
      <c r="I151">
        <v>48.3</v>
      </c>
      <c r="J151">
        <v>1</v>
      </c>
      <c r="K151">
        <v>5.78</v>
      </c>
      <c r="L151">
        <v>180000</v>
      </c>
      <c r="M151">
        <v>12000</v>
      </c>
      <c r="N151">
        <v>47.65</v>
      </c>
      <c r="O151" s="16">
        <f t="shared" si="11"/>
        <v>-8.2135523613964204E-3</v>
      </c>
      <c r="P151" s="20">
        <v>1.7397260273972603E-2</v>
      </c>
      <c r="Q151" s="18">
        <f t="shared" si="10"/>
        <v>1.7397260273972602E-4</v>
      </c>
      <c r="R151" s="18">
        <f t="shared" si="12"/>
        <v>-8.3875249641361463E-3</v>
      </c>
      <c r="S151" s="20">
        <f t="shared" si="13"/>
        <v>-0.28550595761403719</v>
      </c>
      <c r="T151" s="1" t="b">
        <f t="shared" si="14"/>
        <v>1</v>
      </c>
    </row>
    <row r="152" spans="1:20" x14ac:dyDescent="0.3">
      <c r="A152" t="s">
        <v>14</v>
      </c>
      <c r="B152" s="1">
        <v>43605</v>
      </c>
      <c r="C152" s="1">
        <v>43671</v>
      </c>
      <c r="D152">
        <v>49.9</v>
      </c>
      <c r="E152">
        <v>52.2</v>
      </c>
      <c r="F152">
        <v>49.9</v>
      </c>
      <c r="G152">
        <v>52.2</v>
      </c>
      <c r="H152">
        <v>52.2</v>
      </c>
      <c r="I152">
        <v>52.15</v>
      </c>
      <c r="J152">
        <v>11</v>
      </c>
      <c r="K152">
        <v>66.87</v>
      </c>
      <c r="L152">
        <v>180000</v>
      </c>
      <c r="M152">
        <v>0</v>
      </c>
      <c r="N152">
        <v>51.45</v>
      </c>
      <c r="O152" s="16">
        <f t="shared" si="11"/>
        <v>7.9710144927536267E-2</v>
      </c>
      <c r="P152" s="20">
        <v>1.7178082191780821E-2</v>
      </c>
      <c r="Q152" s="18">
        <f t="shared" si="10"/>
        <v>1.7178082191780821E-4</v>
      </c>
      <c r="R152" s="18">
        <f t="shared" si="12"/>
        <v>7.9538364105618459E-2</v>
      </c>
      <c r="S152" s="20">
        <f t="shared" si="13"/>
        <v>2.7074347805970898</v>
      </c>
      <c r="T152" s="1" t="b">
        <f t="shared" si="14"/>
        <v>1</v>
      </c>
    </row>
    <row r="153" spans="1:20" x14ac:dyDescent="0.3">
      <c r="A153" t="s">
        <v>14</v>
      </c>
      <c r="B153" s="1">
        <v>43606</v>
      </c>
      <c r="C153" s="1">
        <v>43671</v>
      </c>
      <c r="D153">
        <v>52.2</v>
      </c>
      <c r="E153">
        <v>52.2</v>
      </c>
      <c r="F153">
        <v>51.7</v>
      </c>
      <c r="G153">
        <v>51.7</v>
      </c>
      <c r="H153">
        <v>51.7</v>
      </c>
      <c r="I153">
        <v>51.05</v>
      </c>
      <c r="J153">
        <v>3</v>
      </c>
      <c r="K153">
        <v>18.73</v>
      </c>
      <c r="L153">
        <v>180000</v>
      </c>
      <c r="M153">
        <v>0</v>
      </c>
      <c r="N153">
        <v>50.4</v>
      </c>
      <c r="O153" s="16">
        <f t="shared" si="11"/>
        <v>-2.1093000958772798E-2</v>
      </c>
      <c r="P153" s="20">
        <v>1.7260273972602738E-2</v>
      </c>
      <c r="Q153" s="18">
        <f t="shared" si="10"/>
        <v>1.7260273972602737E-4</v>
      </c>
      <c r="R153" s="18">
        <f t="shared" si="12"/>
        <v>-2.1265603698498826E-2</v>
      </c>
      <c r="S153" s="20">
        <f t="shared" si="13"/>
        <v>-0.72386747868306744</v>
      </c>
      <c r="T153" s="1" t="b">
        <f t="shared" si="14"/>
        <v>1</v>
      </c>
    </row>
    <row r="154" spans="1:20" x14ac:dyDescent="0.3">
      <c r="A154" t="s">
        <v>14</v>
      </c>
      <c r="B154" s="1">
        <v>43607</v>
      </c>
      <c r="C154" s="1">
        <v>43671</v>
      </c>
      <c r="D154">
        <v>51</v>
      </c>
      <c r="E154">
        <v>51</v>
      </c>
      <c r="F154">
        <v>50.3</v>
      </c>
      <c r="G154">
        <v>50.65</v>
      </c>
      <c r="H154">
        <v>50.65</v>
      </c>
      <c r="I154">
        <v>51.5</v>
      </c>
      <c r="J154">
        <v>11</v>
      </c>
      <c r="K154">
        <v>66.72</v>
      </c>
      <c r="L154">
        <v>228000</v>
      </c>
      <c r="M154">
        <v>48000</v>
      </c>
      <c r="N154">
        <v>50.85</v>
      </c>
      <c r="O154" s="16">
        <f t="shared" si="11"/>
        <v>8.8148873653281657E-3</v>
      </c>
      <c r="P154" s="20">
        <v>1.7397260273972603E-2</v>
      </c>
      <c r="Q154" s="18">
        <f t="shared" si="10"/>
        <v>1.7397260273972602E-4</v>
      </c>
      <c r="R154" s="18">
        <f t="shared" si="12"/>
        <v>8.6409147625884399E-3</v>
      </c>
      <c r="S154" s="20">
        <f t="shared" si="13"/>
        <v>0.29413118345432782</v>
      </c>
      <c r="T154" s="1" t="b">
        <f t="shared" si="14"/>
        <v>1</v>
      </c>
    </row>
    <row r="155" spans="1:20" x14ac:dyDescent="0.3">
      <c r="A155" t="s">
        <v>14</v>
      </c>
      <c r="B155" s="1">
        <v>43608</v>
      </c>
      <c r="C155" s="1">
        <v>43671</v>
      </c>
      <c r="D155">
        <v>52</v>
      </c>
      <c r="E155">
        <v>52</v>
      </c>
      <c r="F155">
        <v>49.5</v>
      </c>
      <c r="G155">
        <v>49.8</v>
      </c>
      <c r="H155">
        <v>49.8</v>
      </c>
      <c r="I155">
        <v>49.8</v>
      </c>
      <c r="J155">
        <v>16</v>
      </c>
      <c r="K155">
        <v>97.32</v>
      </c>
      <c r="L155">
        <v>300000</v>
      </c>
      <c r="M155">
        <v>72000</v>
      </c>
      <c r="N155">
        <v>49.05</v>
      </c>
      <c r="O155" s="16">
        <f t="shared" si="11"/>
        <v>-3.300970873786413E-2</v>
      </c>
      <c r="P155" s="20">
        <v>1.7205479452054796E-2</v>
      </c>
      <c r="Q155" s="18">
        <f t="shared" si="10"/>
        <v>1.7205479452054795E-4</v>
      </c>
      <c r="R155" s="18">
        <f t="shared" si="12"/>
        <v>-3.3181763532384681E-2</v>
      </c>
      <c r="S155" s="20">
        <f t="shared" si="13"/>
        <v>-1.1294858987774989</v>
      </c>
      <c r="T155" s="1" t="b">
        <f t="shared" si="14"/>
        <v>1</v>
      </c>
    </row>
    <row r="156" spans="1:20" x14ac:dyDescent="0.3">
      <c r="A156" t="s">
        <v>14</v>
      </c>
      <c r="B156" s="1">
        <v>43609</v>
      </c>
      <c r="C156" s="1">
        <v>43671</v>
      </c>
      <c r="D156">
        <v>50</v>
      </c>
      <c r="E156">
        <v>52.5</v>
      </c>
      <c r="F156">
        <v>50</v>
      </c>
      <c r="G156">
        <v>52.5</v>
      </c>
      <c r="H156">
        <v>52.5</v>
      </c>
      <c r="I156">
        <v>52.5</v>
      </c>
      <c r="J156">
        <v>17</v>
      </c>
      <c r="K156">
        <v>104.05</v>
      </c>
      <c r="L156">
        <v>312000</v>
      </c>
      <c r="M156">
        <v>12000</v>
      </c>
      <c r="N156">
        <v>51.65</v>
      </c>
      <c r="O156" s="16">
        <f t="shared" si="11"/>
        <v>5.4216867469879582E-2</v>
      </c>
      <c r="P156" s="20">
        <v>1.7123287671232876E-2</v>
      </c>
      <c r="Q156" s="18">
        <f t="shared" si="10"/>
        <v>1.7123287671232877E-4</v>
      </c>
      <c r="R156" s="18">
        <f t="shared" si="12"/>
        <v>5.4045634593167254E-2</v>
      </c>
      <c r="S156" s="20">
        <f t="shared" si="13"/>
        <v>1.8396786567382533</v>
      </c>
      <c r="T156" s="1" t="b">
        <f t="shared" si="14"/>
        <v>1</v>
      </c>
    </row>
    <row r="157" spans="1:20" x14ac:dyDescent="0.3">
      <c r="A157" t="s">
        <v>14</v>
      </c>
      <c r="B157" s="1">
        <v>43612</v>
      </c>
      <c r="C157" s="1">
        <v>43671</v>
      </c>
      <c r="D157">
        <v>53</v>
      </c>
      <c r="E157">
        <v>54.4</v>
      </c>
      <c r="F157">
        <v>52.95</v>
      </c>
      <c r="G157">
        <v>54.25</v>
      </c>
      <c r="H157">
        <v>54.15</v>
      </c>
      <c r="I157">
        <v>54.25</v>
      </c>
      <c r="J157">
        <v>22</v>
      </c>
      <c r="K157">
        <v>142.4</v>
      </c>
      <c r="L157">
        <v>360000</v>
      </c>
      <c r="M157">
        <v>48000</v>
      </c>
      <c r="N157">
        <v>53.6</v>
      </c>
      <c r="O157" s="16">
        <f t="shared" si="11"/>
        <v>3.3333333333333333E-2</v>
      </c>
      <c r="P157" s="20">
        <v>1.6986301369863014E-2</v>
      </c>
      <c r="Q157" s="18">
        <f t="shared" si="10"/>
        <v>1.6986301369863014E-4</v>
      </c>
      <c r="R157" s="18">
        <f t="shared" si="12"/>
        <v>3.3163470319634701E-2</v>
      </c>
      <c r="S157" s="20">
        <f t="shared" si="13"/>
        <v>1.1288632095758153</v>
      </c>
      <c r="T157" s="1" t="b">
        <f t="shared" si="14"/>
        <v>1</v>
      </c>
    </row>
    <row r="158" spans="1:20" x14ac:dyDescent="0.3">
      <c r="A158" t="s">
        <v>14</v>
      </c>
      <c r="B158" s="1">
        <v>43613</v>
      </c>
      <c r="C158" s="1">
        <v>43671</v>
      </c>
      <c r="D158">
        <v>54.3</v>
      </c>
      <c r="E158">
        <v>55</v>
      </c>
      <c r="F158">
        <v>53.5</v>
      </c>
      <c r="G158">
        <v>53.8</v>
      </c>
      <c r="H158">
        <v>53.75</v>
      </c>
      <c r="I158">
        <v>53.8</v>
      </c>
      <c r="J158">
        <v>41</v>
      </c>
      <c r="K158">
        <v>265.73</v>
      </c>
      <c r="L158">
        <v>516000</v>
      </c>
      <c r="M158">
        <v>156000</v>
      </c>
      <c r="N158">
        <v>53.25</v>
      </c>
      <c r="O158" s="16">
        <f t="shared" si="11"/>
        <v>-8.2949308755760898E-3</v>
      </c>
      <c r="P158" s="20">
        <v>1.7041095890410959E-2</v>
      </c>
      <c r="Q158" s="18">
        <f t="shared" si="10"/>
        <v>1.7041095890410959E-4</v>
      </c>
      <c r="R158" s="18">
        <f t="shared" si="12"/>
        <v>-8.4653418344801997E-3</v>
      </c>
      <c r="S158" s="20">
        <f t="shared" si="13"/>
        <v>-0.28815479385370307</v>
      </c>
      <c r="T158" s="1" t="b">
        <f t="shared" si="14"/>
        <v>1</v>
      </c>
    </row>
    <row r="159" spans="1:20" x14ac:dyDescent="0.3">
      <c r="A159" t="s">
        <v>14</v>
      </c>
      <c r="B159" s="1">
        <v>43614</v>
      </c>
      <c r="C159" s="1">
        <v>43671</v>
      </c>
      <c r="D159">
        <v>53.45</v>
      </c>
      <c r="E159">
        <v>53.55</v>
      </c>
      <c r="F159">
        <v>51.65</v>
      </c>
      <c r="G159">
        <v>51.95</v>
      </c>
      <c r="H159">
        <v>51.9</v>
      </c>
      <c r="I159">
        <v>51.95</v>
      </c>
      <c r="J159">
        <v>37</v>
      </c>
      <c r="K159">
        <v>233.01</v>
      </c>
      <c r="L159">
        <v>684000</v>
      </c>
      <c r="M159">
        <v>168000</v>
      </c>
      <c r="N159">
        <v>51.35</v>
      </c>
      <c r="O159" s="16">
        <f t="shared" si="11"/>
        <v>-3.4386617100371643E-2</v>
      </c>
      <c r="P159" s="20">
        <v>1.7013698630136985E-2</v>
      </c>
      <c r="Q159" s="18">
        <f t="shared" si="10"/>
        <v>1.7013698630136985E-4</v>
      </c>
      <c r="R159" s="18">
        <f t="shared" si="12"/>
        <v>-3.4556754086673011E-2</v>
      </c>
      <c r="S159" s="20">
        <f t="shared" si="13"/>
        <v>-1.1762896932926761</v>
      </c>
      <c r="T159" s="1" t="b">
        <f t="shared" si="14"/>
        <v>1</v>
      </c>
    </row>
    <row r="160" spans="1:20" x14ac:dyDescent="0.3">
      <c r="A160" t="s">
        <v>14</v>
      </c>
      <c r="B160" s="1">
        <v>43615</v>
      </c>
      <c r="C160" s="1">
        <v>43671</v>
      </c>
      <c r="D160">
        <v>51.95</v>
      </c>
      <c r="E160">
        <v>52.2</v>
      </c>
      <c r="F160">
        <v>50.4</v>
      </c>
      <c r="G160">
        <v>51.1</v>
      </c>
      <c r="H160">
        <v>51</v>
      </c>
      <c r="I160">
        <v>51.1</v>
      </c>
      <c r="J160">
        <v>77</v>
      </c>
      <c r="K160">
        <v>471.51</v>
      </c>
      <c r="L160">
        <v>984000</v>
      </c>
      <c r="M160">
        <v>300000</v>
      </c>
      <c r="N160">
        <v>50.55</v>
      </c>
      <c r="O160" s="16">
        <f t="shared" si="11"/>
        <v>-1.636188642925893E-2</v>
      </c>
      <c r="P160" s="20">
        <v>1.7041095890410959E-2</v>
      </c>
      <c r="Q160" s="18">
        <f t="shared" si="10"/>
        <v>1.7041095890410959E-4</v>
      </c>
      <c r="R160" s="18">
        <f t="shared" si="12"/>
        <v>-1.6532297388163038E-2</v>
      </c>
      <c r="S160" s="20">
        <f t="shared" si="13"/>
        <v>-0.56274877482330887</v>
      </c>
      <c r="T160" s="1" t="b">
        <f t="shared" si="14"/>
        <v>1</v>
      </c>
    </row>
    <row r="161" spans="1:20" x14ac:dyDescent="0.3">
      <c r="A161" t="s">
        <v>14</v>
      </c>
      <c r="B161" s="1">
        <v>43616</v>
      </c>
      <c r="C161" s="1">
        <v>43706</v>
      </c>
      <c r="D161">
        <v>0</v>
      </c>
      <c r="E161">
        <v>0</v>
      </c>
      <c r="F161">
        <v>0</v>
      </c>
      <c r="G161">
        <v>51.45</v>
      </c>
      <c r="H161">
        <v>0</v>
      </c>
      <c r="I161">
        <v>51.05</v>
      </c>
      <c r="J161">
        <v>0</v>
      </c>
      <c r="K161">
        <v>0</v>
      </c>
      <c r="L161">
        <v>0</v>
      </c>
      <c r="M161">
        <v>0</v>
      </c>
      <c r="N161">
        <v>50.15</v>
      </c>
      <c r="O161" s="16">
        <f t="shared" si="11"/>
        <v>-9.7847358121339067E-4</v>
      </c>
      <c r="P161" s="20">
        <v>1.6767123287671232E-2</v>
      </c>
      <c r="Q161" s="18">
        <f t="shared" si="10"/>
        <v>1.6767123287671231E-4</v>
      </c>
      <c r="R161" s="18">
        <f t="shared" si="12"/>
        <v>-1.146144814090103E-3</v>
      </c>
      <c r="S161" s="20">
        <f t="shared" si="13"/>
        <v>-3.9014032638990767E-2</v>
      </c>
      <c r="T161" s="1" t="b">
        <f t="shared" si="14"/>
        <v>1</v>
      </c>
    </row>
    <row r="162" spans="1:20" x14ac:dyDescent="0.3">
      <c r="A162" t="s">
        <v>14</v>
      </c>
      <c r="B162" s="1">
        <v>43619</v>
      </c>
      <c r="C162" s="1">
        <v>43706</v>
      </c>
      <c r="D162">
        <v>0</v>
      </c>
      <c r="E162">
        <v>0</v>
      </c>
      <c r="F162">
        <v>0</v>
      </c>
      <c r="G162">
        <v>51.45</v>
      </c>
      <c r="H162">
        <v>0</v>
      </c>
      <c r="I162">
        <v>52.15</v>
      </c>
      <c r="J162">
        <v>0</v>
      </c>
      <c r="K162">
        <v>0</v>
      </c>
      <c r="L162">
        <v>0</v>
      </c>
      <c r="M162">
        <v>0</v>
      </c>
      <c r="N162">
        <v>51.25</v>
      </c>
      <c r="O162" s="16">
        <f t="shared" si="11"/>
        <v>2.1547502448579853E-2</v>
      </c>
      <c r="P162" s="20">
        <v>1.6575342465753425E-2</v>
      </c>
      <c r="Q162" s="18">
        <f t="shared" si="10"/>
        <v>1.6575342465753425E-4</v>
      </c>
      <c r="R162" s="18">
        <f t="shared" si="12"/>
        <v>2.1381749023922317E-2</v>
      </c>
      <c r="S162" s="20">
        <f t="shared" si="13"/>
        <v>0.72782099089307173</v>
      </c>
      <c r="T162" s="1" t="b">
        <f t="shared" si="14"/>
        <v>1</v>
      </c>
    </row>
    <row r="163" spans="1:20" x14ac:dyDescent="0.3">
      <c r="A163" t="s">
        <v>14</v>
      </c>
      <c r="B163" s="1">
        <v>43620</v>
      </c>
      <c r="C163" s="1">
        <v>43706</v>
      </c>
      <c r="D163">
        <v>0</v>
      </c>
      <c r="E163">
        <v>0</v>
      </c>
      <c r="F163">
        <v>0</v>
      </c>
      <c r="G163">
        <v>51.45</v>
      </c>
      <c r="H163">
        <v>0</v>
      </c>
      <c r="I163">
        <v>51.35</v>
      </c>
      <c r="J163">
        <v>0</v>
      </c>
      <c r="K163">
        <v>0</v>
      </c>
      <c r="L163">
        <v>0</v>
      </c>
      <c r="M163">
        <v>0</v>
      </c>
      <c r="N163">
        <v>50.5</v>
      </c>
      <c r="O163" s="16">
        <f t="shared" si="11"/>
        <v>-1.534036433365287E-2</v>
      </c>
      <c r="P163" s="20">
        <v>1.6630136986301371E-2</v>
      </c>
      <c r="Q163" s="18">
        <f t="shared" si="10"/>
        <v>1.6630136986301372E-4</v>
      </c>
      <c r="R163" s="18">
        <f t="shared" si="12"/>
        <v>-1.5506665703515884E-2</v>
      </c>
      <c r="S163" s="20">
        <f t="shared" si="13"/>
        <v>-0.52783693163517442</v>
      </c>
      <c r="T163" s="1" t="b">
        <f t="shared" si="14"/>
        <v>1</v>
      </c>
    </row>
    <row r="164" spans="1:20" x14ac:dyDescent="0.3">
      <c r="A164" t="s">
        <v>14</v>
      </c>
      <c r="B164" s="1">
        <v>43622</v>
      </c>
      <c r="C164" s="1">
        <v>43706</v>
      </c>
      <c r="D164">
        <v>50.3</v>
      </c>
      <c r="E164">
        <v>50.3</v>
      </c>
      <c r="F164">
        <v>48.95</v>
      </c>
      <c r="G164">
        <v>49.2</v>
      </c>
      <c r="H164">
        <v>49.2</v>
      </c>
      <c r="I164">
        <v>49.2</v>
      </c>
      <c r="J164">
        <v>3</v>
      </c>
      <c r="K164">
        <v>17.809999999999999</v>
      </c>
      <c r="L164">
        <v>36000</v>
      </c>
      <c r="M164">
        <v>36000</v>
      </c>
      <c r="N164">
        <v>48.7</v>
      </c>
      <c r="O164" s="16">
        <f t="shared" si="11"/>
        <v>-4.1869522882181084E-2</v>
      </c>
      <c r="P164" s="20">
        <v>1.6109589041095891E-2</v>
      </c>
      <c r="Q164" s="18">
        <f t="shared" si="10"/>
        <v>1.610958904109589E-4</v>
      </c>
      <c r="R164" s="18">
        <f t="shared" si="12"/>
        <v>-4.2030618772592045E-2</v>
      </c>
      <c r="S164" s="20">
        <f t="shared" si="13"/>
        <v>-1.4306952424093715</v>
      </c>
      <c r="T164" s="1" t="b">
        <f t="shared" si="14"/>
        <v>1</v>
      </c>
    </row>
    <row r="165" spans="1:20" x14ac:dyDescent="0.3">
      <c r="A165" t="s">
        <v>14</v>
      </c>
      <c r="B165" s="1">
        <v>43623</v>
      </c>
      <c r="C165" s="1">
        <v>43706</v>
      </c>
      <c r="D165">
        <v>50</v>
      </c>
      <c r="E165">
        <v>50</v>
      </c>
      <c r="F165">
        <v>48.6</v>
      </c>
      <c r="G165">
        <v>48.6</v>
      </c>
      <c r="H165">
        <v>48.6</v>
      </c>
      <c r="I165">
        <v>49.05</v>
      </c>
      <c r="J165">
        <v>7</v>
      </c>
      <c r="K165">
        <v>41.01</v>
      </c>
      <c r="L165">
        <v>120000</v>
      </c>
      <c r="M165">
        <v>84000</v>
      </c>
      <c r="N165">
        <v>48.3</v>
      </c>
      <c r="O165" s="16">
        <f t="shared" si="11"/>
        <v>-3.0487804878049935E-3</v>
      </c>
      <c r="P165" s="20">
        <v>1.6219178082191782E-2</v>
      </c>
      <c r="Q165" s="18">
        <f t="shared" si="10"/>
        <v>1.6219178082191782E-4</v>
      </c>
      <c r="R165" s="18">
        <f t="shared" si="12"/>
        <v>-3.2109722686269114E-3</v>
      </c>
      <c r="S165" s="20">
        <f t="shared" si="13"/>
        <v>-0.10929943175684634</v>
      </c>
      <c r="T165" s="1" t="b">
        <f t="shared" si="14"/>
        <v>1</v>
      </c>
    </row>
    <row r="166" spans="1:20" x14ac:dyDescent="0.3">
      <c r="A166" t="s">
        <v>14</v>
      </c>
      <c r="B166" s="1">
        <v>43626</v>
      </c>
      <c r="C166" s="1">
        <v>43706</v>
      </c>
      <c r="D166">
        <v>48.3</v>
      </c>
      <c r="E166">
        <v>48.3</v>
      </c>
      <c r="F166">
        <v>48.3</v>
      </c>
      <c r="G166">
        <v>48.3</v>
      </c>
      <c r="H166">
        <v>48.3</v>
      </c>
      <c r="I166">
        <v>48.95</v>
      </c>
      <c r="J166">
        <v>1</v>
      </c>
      <c r="K166">
        <v>5.8</v>
      </c>
      <c r="L166">
        <v>120000</v>
      </c>
      <c r="M166">
        <v>0</v>
      </c>
      <c r="N166">
        <v>48.2</v>
      </c>
      <c r="O166" s="16">
        <f t="shared" si="11"/>
        <v>-2.0387359836899965E-3</v>
      </c>
      <c r="P166" s="20">
        <v>1.6273972602739727E-2</v>
      </c>
      <c r="Q166" s="18">
        <f t="shared" si="10"/>
        <v>1.6273972602739726E-4</v>
      </c>
      <c r="R166" s="18">
        <f t="shared" si="12"/>
        <v>-2.2014757097173938E-3</v>
      </c>
      <c r="S166" s="20">
        <f t="shared" si="13"/>
        <v>-7.4936817875884687E-2</v>
      </c>
      <c r="T166" s="1" t="b">
        <f t="shared" si="14"/>
        <v>1</v>
      </c>
    </row>
    <row r="167" spans="1:20" x14ac:dyDescent="0.3">
      <c r="A167" t="s">
        <v>14</v>
      </c>
      <c r="B167" s="1">
        <v>43627</v>
      </c>
      <c r="C167" s="1">
        <v>43706</v>
      </c>
      <c r="D167">
        <v>49.35</v>
      </c>
      <c r="E167">
        <v>50.2</v>
      </c>
      <c r="F167">
        <v>49.35</v>
      </c>
      <c r="G167">
        <v>50.2</v>
      </c>
      <c r="H167">
        <v>50.2</v>
      </c>
      <c r="I167">
        <v>50.2</v>
      </c>
      <c r="J167">
        <v>2</v>
      </c>
      <c r="K167">
        <v>11.95</v>
      </c>
      <c r="L167">
        <v>132000</v>
      </c>
      <c r="M167">
        <v>12000</v>
      </c>
      <c r="N167">
        <v>49.6</v>
      </c>
      <c r="O167" s="16">
        <f t="shared" si="11"/>
        <v>2.5536261491317668E-2</v>
      </c>
      <c r="P167" s="20">
        <v>1.6356164383561644E-2</v>
      </c>
      <c r="Q167" s="18">
        <f t="shared" si="10"/>
        <v>1.6356164383561644E-4</v>
      </c>
      <c r="R167" s="18">
        <f t="shared" si="12"/>
        <v>2.5372699847482052E-2</v>
      </c>
      <c r="S167" s="20">
        <f t="shared" si="13"/>
        <v>0.86367039122785882</v>
      </c>
      <c r="T167" s="1" t="b">
        <f t="shared" si="14"/>
        <v>1</v>
      </c>
    </row>
    <row r="168" spans="1:20" x14ac:dyDescent="0.3">
      <c r="A168" t="s">
        <v>14</v>
      </c>
      <c r="B168" s="1">
        <v>43628</v>
      </c>
      <c r="C168" s="1">
        <v>43706</v>
      </c>
      <c r="D168">
        <v>50.8</v>
      </c>
      <c r="E168">
        <v>50.8</v>
      </c>
      <c r="F168">
        <v>50.8</v>
      </c>
      <c r="G168">
        <v>50.8</v>
      </c>
      <c r="H168">
        <v>50.8</v>
      </c>
      <c r="I168">
        <v>51.1</v>
      </c>
      <c r="J168">
        <v>1</v>
      </c>
      <c r="K168">
        <v>6.1</v>
      </c>
      <c r="L168">
        <v>144000</v>
      </c>
      <c r="M168">
        <v>12000</v>
      </c>
      <c r="N168">
        <v>50.35</v>
      </c>
      <c r="O168" s="16">
        <f t="shared" si="11"/>
        <v>1.7928286852589612E-2</v>
      </c>
      <c r="P168" s="20">
        <v>1.6356164383561644E-2</v>
      </c>
      <c r="Q168" s="18">
        <f t="shared" si="10"/>
        <v>1.6356164383561644E-4</v>
      </c>
      <c r="R168" s="18">
        <f t="shared" si="12"/>
        <v>1.7764725208753995E-2</v>
      </c>
      <c r="S168" s="20">
        <f t="shared" si="13"/>
        <v>0.60469982553404034</v>
      </c>
      <c r="T168" s="1" t="b">
        <f t="shared" si="14"/>
        <v>1</v>
      </c>
    </row>
    <row r="169" spans="1:20" x14ac:dyDescent="0.3">
      <c r="A169" t="s">
        <v>14</v>
      </c>
      <c r="B169" s="1">
        <v>43629</v>
      </c>
      <c r="C169" s="1">
        <v>43706</v>
      </c>
      <c r="D169">
        <v>0</v>
      </c>
      <c r="E169">
        <v>0</v>
      </c>
      <c r="F169">
        <v>0</v>
      </c>
      <c r="G169">
        <v>50.8</v>
      </c>
      <c r="H169">
        <v>50.8</v>
      </c>
      <c r="I169">
        <v>52.2</v>
      </c>
      <c r="J169">
        <v>0</v>
      </c>
      <c r="K169">
        <v>0</v>
      </c>
      <c r="L169">
        <v>144000</v>
      </c>
      <c r="M169">
        <v>0</v>
      </c>
      <c r="N169">
        <v>51.45</v>
      </c>
      <c r="O169" s="16">
        <f t="shared" si="11"/>
        <v>2.1526418786692786E-2</v>
      </c>
      <c r="P169" s="20">
        <v>1.6301369863013698E-2</v>
      </c>
      <c r="Q169" s="18">
        <f t="shared" si="10"/>
        <v>1.6301369863013697E-4</v>
      </c>
      <c r="R169" s="18">
        <f t="shared" si="12"/>
        <v>2.1363405088062649E-2</v>
      </c>
      <c r="S169" s="20">
        <f t="shared" si="13"/>
        <v>0.72719657510934299</v>
      </c>
      <c r="T169" s="1" t="b">
        <f t="shared" si="14"/>
        <v>1</v>
      </c>
    </row>
    <row r="170" spans="1:20" x14ac:dyDescent="0.3">
      <c r="A170" t="s">
        <v>14</v>
      </c>
      <c r="B170" s="1">
        <v>43630</v>
      </c>
      <c r="C170" s="1">
        <v>43706</v>
      </c>
      <c r="D170">
        <v>52.4</v>
      </c>
      <c r="E170">
        <v>52.4</v>
      </c>
      <c r="F170">
        <v>50.75</v>
      </c>
      <c r="G170">
        <v>50.75</v>
      </c>
      <c r="H170">
        <v>50.75</v>
      </c>
      <c r="I170">
        <v>50.75</v>
      </c>
      <c r="J170">
        <v>4</v>
      </c>
      <c r="K170">
        <v>24.85</v>
      </c>
      <c r="L170">
        <v>180000</v>
      </c>
      <c r="M170">
        <v>36000</v>
      </c>
      <c r="N170">
        <v>50.4</v>
      </c>
      <c r="O170" s="16">
        <f t="shared" si="11"/>
        <v>-2.7777777777777832E-2</v>
      </c>
      <c r="P170" s="20">
        <v>1.6383561643835618E-2</v>
      </c>
      <c r="Q170" s="18">
        <f t="shared" si="10"/>
        <v>1.6383561643835618E-4</v>
      </c>
      <c r="R170" s="18">
        <f t="shared" si="12"/>
        <v>-2.7941613394216188E-2</v>
      </c>
      <c r="S170" s="20">
        <f t="shared" si="13"/>
        <v>-0.95111455685765867</v>
      </c>
      <c r="T170" s="1" t="b">
        <f t="shared" si="14"/>
        <v>1</v>
      </c>
    </row>
    <row r="171" spans="1:20" x14ac:dyDescent="0.3">
      <c r="A171" t="s">
        <v>14</v>
      </c>
      <c r="B171" s="1">
        <v>43633</v>
      </c>
      <c r="C171" s="1">
        <v>43706</v>
      </c>
      <c r="D171">
        <v>49.7</v>
      </c>
      <c r="E171">
        <v>49.7</v>
      </c>
      <c r="F171">
        <v>48.15</v>
      </c>
      <c r="G171">
        <v>48.15</v>
      </c>
      <c r="H171">
        <v>48.15</v>
      </c>
      <c r="I171">
        <v>48.15</v>
      </c>
      <c r="J171">
        <v>12</v>
      </c>
      <c r="K171">
        <v>70.56</v>
      </c>
      <c r="L171">
        <v>276000</v>
      </c>
      <c r="M171">
        <v>96000</v>
      </c>
      <c r="N171">
        <v>47.7</v>
      </c>
      <c r="O171" s="16">
        <f t="shared" si="11"/>
        <v>-5.1231527093596088E-2</v>
      </c>
      <c r="P171" s="20">
        <v>1.6383561643835618E-2</v>
      </c>
      <c r="Q171" s="18">
        <f t="shared" si="10"/>
        <v>1.6383561643835618E-4</v>
      </c>
      <c r="R171" s="18">
        <f t="shared" si="12"/>
        <v>-5.1395362710034441E-2</v>
      </c>
      <c r="S171" s="20">
        <f t="shared" si="13"/>
        <v>-1.7494651056410229</v>
      </c>
      <c r="T171" s="1" t="b">
        <f t="shared" si="14"/>
        <v>1</v>
      </c>
    </row>
    <row r="172" spans="1:20" x14ac:dyDescent="0.3">
      <c r="A172" t="s">
        <v>14</v>
      </c>
      <c r="B172" s="1">
        <v>43634</v>
      </c>
      <c r="C172" s="1">
        <v>43706</v>
      </c>
      <c r="D172">
        <v>48</v>
      </c>
      <c r="E172">
        <v>48.7</v>
      </c>
      <c r="F172">
        <v>47.55</v>
      </c>
      <c r="G172">
        <v>47.55</v>
      </c>
      <c r="H172">
        <v>47.55</v>
      </c>
      <c r="I172">
        <v>48.3</v>
      </c>
      <c r="J172">
        <v>7</v>
      </c>
      <c r="K172">
        <v>40.47</v>
      </c>
      <c r="L172">
        <v>276000</v>
      </c>
      <c r="M172">
        <v>0</v>
      </c>
      <c r="N172">
        <v>47.65</v>
      </c>
      <c r="O172" s="16">
        <f t="shared" si="11"/>
        <v>3.1152647975077586E-3</v>
      </c>
      <c r="P172" s="20">
        <v>1.6383561643835618E-2</v>
      </c>
      <c r="Q172" s="18">
        <f t="shared" si="10"/>
        <v>1.6383561643835618E-4</v>
      </c>
      <c r="R172" s="18">
        <f t="shared" si="12"/>
        <v>2.9514291810694023E-3</v>
      </c>
      <c r="S172" s="20">
        <f t="shared" si="13"/>
        <v>0.10046475191123561</v>
      </c>
      <c r="T172" s="1" t="b">
        <f t="shared" si="14"/>
        <v>1</v>
      </c>
    </row>
    <row r="173" spans="1:20" x14ac:dyDescent="0.3">
      <c r="A173" t="s">
        <v>14</v>
      </c>
      <c r="B173" s="1">
        <v>43635</v>
      </c>
      <c r="C173" s="1">
        <v>43706</v>
      </c>
      <c r="D173">
        <v>49.5</v>
      </c>
      <c r="E173">
        <v>49.75</v>
      </c>
      <c r="F173">
        <v>47.7</v>
      </c>
      <c r="G173">
        <v>48.2</v>
      </c>
      <c r="H173">
        <v>48.3</v>
      </c>
      <c r="I173">
        <v>48.2</v>
      </c>
      <c r="J173">
        <v>29</v>
      </c>
      <c r="K173">
        <v>167.49</v>
      </c>
      <c r="L173">
        <v>516000</v>
      </c>
      <c r="M173">
        <v>240000</v>
      </c>
      <c r="N173">
        <v>47.75</v>
      </c>
      <c r="O173" s="16">
        <f t="shared" si="11"/>
        <v>-2.0703933747410834E-3</v>
      </c>
      <c r="P173" s="20">
        <v>1.6383561643835618E-2</v>
      </c>
      <c r="Q173" s="18">
        <f t="shared" si="10"/>
        <v>1.6383561643835618E-4</v>
      </c>
      <c r="R173" s="18">
        <f t="shared" si="12"/>
        <v>-2.2342289911794397E-3</v>
      </c>
      <c r="S173" s="20">
        <f t="shared" si="13"/>
        <v>-7.6051718520450062E-2</v>
      </c>
      <c r="T173" s="1" t="b">
        <f t="shared" si="14"/>
        <v>1</v>
      </c>
    </row>
    <row r="174" spans="1:20" x14ac:dyDescent="0.3">
      <c r="A174" t="s">
        <v>14</v>
      </c>
      <c r="B174" s="1">
        <v>43636</v>
      </c>
      <c r="C174" s="1">
        <v>43706</v>
      </c>
      <c r="D174">
        <v>47.65</v>
      </c>
      <c r="E174">
        <v>50.3</v>
      </c>
      <c r="F174">
        <v>47.65</v>
      </c>
      <c r="G174">
        <v>50.3</v>
      </c>
      <c r="H174">
        <v>50.3</v>
      </c>
      <c r="I174">
        <v>50.3</v>
      </c>
      <c r="J174">
        <v>19</v>
      </c>
      <c r="K174">
        <v>111.35</v>
      </c>
      <c r="L174">
        <v>696000</v>
      </c>
      <c r="M174">
        <v>180000</v>
      </c>
      <c r="N174">
        <v>49.6</v>
      </c>
      <c r="O174" s="16">
        <f t="shared" si="11"/>
        <v>4.3568464730290336E-2</v>
      </c>
      <c r="P174" s="20">
        <v>1.6301369863013698E-2</v>
      </c>
      <c r="Q174" s="18">
        <f t="shared" si="10"/>
        <v>1.6301369863013697E-4</v>
      </c>
      <c r="R174" s="18">
        <f t="shared" si="12"/>
        <v>4.34054510316602E-2</v>
      </c>
      <c r="S174" s="20">
        <f t="shared" si="13"/>
        <v>1.4774936486570185</v>
      </c>
      <c r="T174" s="1" t="b">
        <f t="shared" si="14"/>
        <v>1</v>
      </c>
    </row>
    <row r="175" spans="1:20" x14ac:dyDescent="0.3">
      <c r="A175" t="s">
        <v>14</v>
      </c>
      <c r="B175" s="1">
        <v>43637</v>
      </c>
      <c r="C175" s="1">
        <v>43706</v>
      </c>
      <c r="D175">
        <v>50.6</v>
      </c>
      <c r="E175">
        <v>50.95</v>
      </c>
      <c r="F175">
        <v>49.85</v>
      </c>
      <c r="G175">
        <v>50.65</v>
      </c>
      <c r="H175">
        <v>50.6</v>
      </c>
      <c r="I175">
        <v>50.65</v>
      </c>
      <c r="J175">
        <v>27</v>
      </c>
      <c r="K175">
        <v>163.92</v>
      </c>
      <c r="L175">
        <v>936000</v>
      </c>
      <c r="M175">
        <v>240000</v>
      </c>
      <c r="N175">
        <v>50.05</v>
      </c>
      <c r="O175" s="16">
        <f t="shared" si="11"/>
        <v>6.9582504970179216E-3</v>
      </c>
      <c r="P175" s="20">
        <v>1.6356164383561644E-2</v>
      </c>
      <c r="Q175" s="18">
        <f t="shared" si="10"/>
        <v>1.6356164383561644E-4</v>
      </c>
      <c r="R175" s="18">
        <f t="shared" si="12"/>
        <v>6.7946888531823053E-3</v>
      </c>
      <c r="S175" s="20">
        <f t="shared" si="13"/>
        <v>0.23128684039833866</v>
      </c>
      <c r="T175" s="1" t="b">
        <f t="shared" si="14"/>
        <v>1</v>
      </c>
    </row>
    <row r="176" spans="1:20" x14ac:dyDescent="0.3">
      <c r="A176" t="s">
        <v>14</v>
      </c>
      <c r="B176" s="1">
        <v>43640</v>
      </c>
      <c r="C176" s="1">
        <v>43706</v>
      </c>
      <c r="D176">
        <v>50.4</v>
      </c>
      <c r="E176">
        <v>51.25</v>
      </c>
      <c r="F176">
        <v>49.05</v>
      </c>
      <c r="G176">
        <v>49.4</v>
      </c>
      <c r="H176">
        <v>49.4</v>
      </c>
      <c r="I176">
        <v>49.75</v>
      </c>
      <c r="J176">
        <v>24</v>
      </c>
      <c r="K176">
        <v>143.69</v>
      </c>
      <c r="L176">
        <v>1104000</v>
      </c>
      <c r="M176">
        <v>168000</v>
      </c>
      <c r="N176">
        <v>49.15</v>
      </c>
      <c r="O176" s="16">
        <f t="shared" si="11"/>
        <v>-1.7769002961500465E-2</v>
      </c>
      <c r="P176" s="20">
        <v>1.6301369863013698E-2</v>
      </c>
      <c r="Q176" s="18">
        <f t="shared" si="10"/>
        <v>1.6301369863013697E-4</v>
      </c>
      <c r="R176" s="18">
        <f t="shared" si="12"/>
        <v>-1.7932016660130601E-2</v>
      </c>
      <c r="S176" s="20">
        <f t="shared" si="13"/>
        <v>-0.61039431899070928</v>
      </c>
      <c r="T176" s="1" t="b">
        <f t="shared" si="14"/>
        <v>1</v>
      </c>
    </row>
    <row r="177" spans="1:20" x14ac:dyDescent="0.3">
      <c r="A177" t="s">
        <v>14</v>
      </c>
      <c r="B177" s="1">
        <v>43641</v>
      </c>
      <c r="C177" s="1">
        <v>43706</v>
      </c>
      <c r="D177">
        <v>49</v>
      </c>
      <c r="E177">
        <v>50.9</v>
      </c>
      <c r="F177">
        <v>49</v>
      </c>
      <c r="G177">
        <v>50.8</v>
      </c>
      <c r="H177">
        <v>50.75</v>
      </c>
      <c r="I177">
        <v>50.8</v>
      </c>
      <c r="J177">
        <v>39</v>
      </c>
      <c r="K177">
        <v>235.14</v>
      </c>
      <c r="L177">
        <v>1152000</v>
      </c>
      <c r="M177">
        <v>48000</v>
      </c>
      <c r="N177">
        <v>50.35</v>
      </c>
      <c r="O177" s="16">
        <f t="shared" si="11"/>
        <v>2.1105527638190898E-2</v>
      </c>
      <c r="P177" s="20">
        <v>1.6328767123287673E-2</v>
      </c>
      <c r="Q177" s="18">
        <f t="shared" si="10"/>
        <v>1.6328767123287673E-4</v>
      </c>
      <c r="R177" s="18">
        <f t="shared" si="12"/>
        <v>2.0942239966958022E-2</v>
      </c>
      <c r="S177" s="20">
        <f t="shared" si="13"/>
        <v>0.71286038514522854</v>
      </c>
      <c r="T177" s="1" t="b">
        <f t="shared" si="14"/>
        <v>1</v>
      </c>
    </row>
    <row r="178" spans="1:20" x14ac:dyDescent="0.3">
      <c r="A178" t="s">
        <v>14</v>
      </c>
      <c r="B178" s="1">
        <v>43642</v>
      </c>
      <c r="C178" s="1">
        <v>43706</v>
      </c>
      <c r="D178">
        <v>50.95</v>
      </c>
      <c r="E178">
        <v>53.1</v>
      </c>
      <c r="F178">
        <v>50.45</v>
      </c>
      <c r="G178">
        <v>53.05</v>
      </c>
      <c r="H178">
        <v>53.1</v>
      </c>
      <c r="I178">
        <v>53.05</v>
      </c>
      <c r="J178">
        <v>49</v>
      </c>
      <c r="K178">
        <v>306.26</v>
      </c>
      <c r="L178">
        <v>1200000</v>
      </c>
      <c r="M178">
        <v>48000</v>
      </c>
      <c r="N178">
        <v>52.55</v>
      </c>
      <c r="O178" s="16">
        <f t="shared" si="11"/>
        <v>4.429133858267717E-2</v>
      </c>
      <c r="P178" s="20">
        <v>1.6383561643835618E-2</v>
      </c>
      <c r="Q178" s="18">
        <f t="shared" si="10"/>
        <v>1.6383561643835618E-4</v>
      </c>
      <c r="R178" s="18">
        <f t="shared" si="12"/>
        <v>4.4127502966238817E-2</v>
      </c>
      <c r="S178" s="20">
        <f t="shared" si="13"/>
        <v>1.5020718323179203</v>
      </c>
      <c r="T178" s="1" t="b">
        <f t="shared" si="14"/>
        <v>1</v>
      </c>
    </row>
    <row r="179" spans="1:20" x14ac:dyDescent="0.3">
      <c r="A179" t="s">
        <v>14</v>
      </c>
      <c r="B179" s="1">
        <v>43643</v>
      </c>
      <c r="C179" s="1">
        <v>43706</v>
      </c>
      <c r="D179">
        <v>53</v>
      </c>
      <c r="E179">
        <v>53.1</v>
      </c>
      <c r="F179">
        <v>52.05</v>
      </c>
      <c r="G179">
        <v>52.8</v>
      </c>
      <c r="H179">
        <v>52.75</v>
      </c>
      <c r="I179">
        <v>52.8</v>
      </c>
      <c r="J179">
        <v>113</v>
      </c>
      <c r="K179">
        <v>713.7</v>
      </c>
      <c r="L179">
        <v>2292000</v>
      </c>
      <c r="M179">
        <v>1092000</v>
      </c>
      <c r="N179">
        <v>52.2</v>
      </c>
      <c r="O179" s="16">
        <f t="shared" si="11"/>
        <v>-4.7125353440150806E-3</v>
      </c>
      <c r="P179" s="20">
        <v>1.6410958904109589E-2</v>
      </c>
      <c r="Q179" s="18">
        <f t="shared" si="10"/>
        <v>1.6410958904109589E-4</v>
      </c>
      <c r="R179" s="18">
        <f t="shared" si="12"/>
        <v>-4.8766449330561769E-3</v>
      </c>
      <c r="S179" s="20">
        <f t="shared" si="13"/>
        <v>-0.16599785842774464</v>
      </c>
      <c r="T179" s="1" t="b">
        <f t="shared" si="14"/>
        <v>1</v>
      </c>
    </row>
    <row r="180" spans="1:20" x14ac:dyDescent="0.3">
      <c r="A180" t="s">
        <v>14</v>
      </c>
      <c r="B180" s="1">
        <v>43644</v>
      </c>
      <c r="C180" s="1">
        <v>43734</v>
      </c>
      <c r="D180">
        <v>0</v>
      </c>
      <c r="E180">
        <v>0</v>
      </c>
      <c r="F180">
        <v>0</v>
      </c>
      <c r="G180">
        <v>53.1</v>
      </c>
      <c r="H180">
        <v>0</v>
      </c>
      <c r="I180">
        <v>51.6</v>
      </c>
      <c r="J180">
        <v>0</v>
      </c>
      <c r="K180">
        <v>0</v>
      </c>
      <c r="L180">
        <v>0</v>
      </c>
      <c r="M180">
        <v>0</v>
      </c>
      <c r="N180">
        <v>50.75</v>
      </c>
      <c r="O180" s="16">
        <f t="shared" si="11"/>
        <v>-2.2727272727272648E-2</v>
      </c>
      <c r="P180" s="20">
        <v>1.6465753424657534E-2</v>
      </c>
      <c r="Q180" s="18">
        <f t="shared" si="10"/>
        <v>1.6465753424657536E-4</v>
      </c>
      <c r="R180" s="18">
        <f t="shared" si="12"/>
        <v>-2.2891930261519224E-2</v>
      </c>
      <c r="S180" s="20">
        <f t="shared" si="13"/>
        <v>-0.77922658935679723</v>
      </c>
      <c r="T180" s="1" t="b">
        <f t="shared" si="14"/>
        <v>1</v>
      </c>
    </row>
    <row r="181" spans="1:20" x14ac:dyDescent="0.3">
      <c r="A181" t="s">
        <v>14</v>
      </c>
      <c r="B181" s="1">
        <v>43647</v>
      </c>
      <c r="C181" s="1">
        <v>43734</v>
      </c>
      <c r="D181">
        <v>0</v>
      </c>
      <c r="E181">
        <v>0</v>
      </c>
      <c r="F181">
        <v>0</v>
      </c>
      <c r="G181">
        <v>53.1</v>
      </c>
      <c r="H181">
        <v>0</v>
      </c>
      <c r="I181">
        <v>51.95</v>
      </c>
      <c r="J181">
        <v>0</v>
      </c>
      <c r="K181">
        <v>0</v>
      </c>
      <c r="L181">
        <v>0</v>
      </c>
      <c r="M181">
        <v>0</v>
      </c>
      <c r="N181">
        <v>51.1</v>
      </c>
      <c r="O181" s="16">
        <f t="shared" si="11"/>
        <v>6.7829457364341362E-3</v>
      </c>
      <c r="P181" s="20">
        <v>1.6383561643835618E-2</v>
      </c>
      <c r="Q181" s="18">
        <f t="shared" si="10"/>
        <v>1.6383561643835618E-4</v>
      </c>
      <c r="R181" s="18">
        <f t="shared" si="12"/>
        <v>6.6191101199957799E-3</v>
      </c>
      <c r="S181" s="20">
        <f t="shared" si="13"/>
        <v>0.22531025319658107</v>
      </c>
      <c r="T181" s="1" t="b">
        <f t="shared" si="14"/>
        <v>1</v>
      </c>
    </row>
    <row r="182" spans="1:20" x14ac:dyDescent="0.3">
      <c r="A182" t="s">
        <v>14</v>
      </c>
      <c r="B182" s="1">
        <v>43648</v>
      </c>
      <c r="C182" s="1">
        <v>43734</v>
      </c>
      <c r="D182">
        <v>51.8</v>
      </c>
      <c r="E182">
        <v>51.8</v>
      </c>
      <c r="F182">
        <v>51.8</v>
      </c>
      <c r="G182">
        <v>51.8</v>
      </c>
      <c r="H182">
        <v>51.8</v>
      </c>
      <c r="I182">
        <v>52.1</v>
      </c>
      <c r="J182">
        <v>1</v>
      </c>
      <c r="K182">
        <v>6.22</v>
      </c>
      <c r="L182">
        <v>12000</v>
      </c>
      <c r="M182">
        <v>12000</v>
      </c>
      <c r="N182">
        <v>51.25</v>
      </c>
      <c r="O182" s="16">
        <f t="shared" si="11"/>
        <v>2.8873917228103671E-3</v>
      </c>
      <c r="P182" s="20">
        <v>1.6328767123287673E-2</v>
      </c>
      <c r="Q182" s="18">
        <f t="shared" si="10"/>
        <v>1.6328767123287673E-4</v>
      </c>
      <c r="R182" s="18">
        <f t="shared" si="12"/>
        <v>2.7241040515774903E-3</v>
      </c>
      <c r="S182" s="20">
        <f t="shared" si="13"/>
        <v>9.2726750645923381E-2</v>
      </c>
      <c r="T182" s="1" t="b">
        <f t="shared" si="14"/>
        <v>1</v>
      </c>
    </row>
    <row r="183" spans="1:20" x14ac:dyDescent="0.3">
      <c r="A183" t="s">
        <v>14</v>
      </c>
      <c r="B183" s="1">
        <v>43649</v>
      </c>
      <c r="C183" s="1">
        <v>43734</v>
      </c>
      <c r="D183">
        <v>51.05</v>
      </c>
      <c r="E183">
        <v>51.05</v>
      </c>
      <c r="F183">
        <v>51.05</v>
      </c>
      <c r="G183">
        <v>51.05</v>
      </c>
      <c r="H183">
        <v>51.05</v>
      </c>
      <c r="I183">
        <v>52.55</v>
      </c>
      <c r="J183">
        <v>1</v>
      </c>
      <c r="K183">
        <v>6.13</v>
      </c>
      <c r="L183">
        <v>24000</v>
      </c>
      <c r="M183">
        <v>12000</v>
      </c>
      <c r="N183">
        <v>51.7</v>
      </c>
      <c r="O183" s="16">
        <f t="shared" si="11"/>
        <v>8.6372360844528921E-3</v>
      </c>
      <c r="P183" s="20">
        <v>1.6328767123287673E-2</v>
      </c>
      <c r="Q183" s="18">
        <f t="shared" si="10"/>
        <v>1.6328767123287673E-4</v>
      </c>
      <c r="R183" s="18">
        <f t="shared" si="12"/>
        <v>8.4739484132200157E-3</v>
      </c>
      <c r="S183" s="20">
        <f t="shared" si="13"/>
        <v>0.28844775626101615</v>
      </c>
      <c r="T183" s="1" t="b">
        <f t="shared" si="14"/>
        <v>1</v>
      </c>
    </row>
    <row r="184" spans="1:20" x14ac:dyDescent="0.3">
      <c r="A184" t="s">
        <v>14</v>
      </c>
      <c r="B184" s="1">
        <v>43650</v>
      </c>
      <c r="C184" s="1">
        <v>43734</v>
      </c>
      <c r="D184">
        <v>0</v>
      </c>
      <c r="E184">
        <v>0</v>
      </c>
      <c r="F184">
        <v>0</v>
      </c>
      <c r="G184">
        <v>51.05</v>
      </c>
      <c r="H184">
        <v>51.05</v>
      </c>
      <c r="I184">
        <v>52.75</v>
      </c>
      <c r="J184">
        <v>0</v>
      </c>
      <c r="K184">
        <v>0</v>
      </c>
      <c r="L184">
        <v>24000</v>
      </c>
      <c r="M184">
        <v>0</v>
      </c>
      <c r="N184">
        <v>51.9</v>
      </c>
      <c r="O184" s="16">
        <f t="shared" si="11"/>
        <v>3.8058991436727471E-3</v>
      </c>
      <c r="P184" s="20">
        <v>1.6383561643835618E-2</v>
      </c>
      <c r="Q184" s="18">
        <f t="shared" si="10"/>
        <v>1.6383561643835618E-4</v>
      </c>
      <c r="R184" s="18">
        <f t="shared" si="12"/>
        <v>3.6420635272343908E-3</v>
      </c>
      <c r="S184" s="20">
        <f t="shared" si="13"/>
        <v>0.12397350106025082</v>
      </c>
      <c r="T184" s="1" t="b">
        <f t="shared" si="14"/>
        <v>1</v>
      </c>
    </row>
    <row r="185" spans="1:20" x14ac:dyDescent="0.3">
      <c r="A185" t="s">
        <v>14</v>
      </c>
      <c r="B185" s="1">
        <v>43651</v>
      </c>
      <c r="C185" s="1">
        <v>43734</v>
      </c>
      <c r="D185">
        <v>0</v>
      </c>
      <c r="E185">
        <v>0</v>
      </c>
      <c r="F185">
        <v>0</v>
      </c>
      <c r="G185">
        <v>51.05</v>
      </c>
      <c r="H185">
        <v>51.05</v>
      </c>
      <c r="I185">
        <v>49.1</v>
      </c>
      <c r="J185">
        <v>0</v>
      </c>
      <c r="K185">
        <v>0</v>
      </c>
      <c r="L185">
        <v>24000</v>
      </c>
      <c r="M185">
        <v>0</v>
      </c>
      <c r="N185">
        <v>48.35</v>
      </c>
      <c r="O185" s="16">
        <f t="shared" si="11"/>
        <v>-6.919431279620851E-2</v>
      </c>
      <c r="P185" s="20">
        <v>1.6136986301369862E-2</v>
      </c>
      <c r="Q185" s="18">
        <f t="shared" si="10"/>
        <v>1.6136986301369861E-4</v>
      </c>
      <c r="R185" s="18">
        <f t="shared" si="12"/>
        <v>-6.9355682659222206E-2</v>
      </c>
      <c r="S185" s="20">
        <f t="shared" si="13"/>
        <v>-2.3608228503956425</v>
      </c>
      <c r="T185" s="1" t="b">
        <f t="shared" si="14"/>
        <v>1</v>
      </c>
    </row>
    <row r="186" spans="1:20" x14ac:dyDescent="0.3">
      <c r="A186" t="s">
        <v>14</v>
      </c>
      <c r="B186" s="1">
        <v>43654</v>
      </c>
      <c r="C186" s="1">
        <v>43734</v>
      </c>
      <c r="D186">
        <v>47</v>
      </c>
      <c r="E186">
        <v>47.3</v>
      </c>
      <c r="F186">
        <v>46.5</v>
      </c>
      <c r="G186">
        <v>46.8</v>
      </c>
      <c r="H186">
        <v>46.8</v>
      </c>
      <c r="I186">
        <v>47</v>
      </c>
      <c r="J186">
        <v>7</v>
      </c>
      <c r="K186">
        <v>39.409999999999997</v>
      </c>
      <c r="L186">
        <v>84000</v>
      </c>
      <c r="M186">
        <v>60000</v>
      </c>
      <c r="N186">
        <v>46.3</v>
      </c>
      <c r="O186" s="16">
        <f t="shared" si="11"/>
        <v>-4.2769857433808581E-2</v>
      </c>
      <c r="P186" s="20">
        <v>1.6109589041095891E-2</v>
      </c>
      <c r="Q186" s="18">
        <f t="shared" si="10"/>
        <v>1.610958904109589E-4</v>
      </c>
      <c r="R186" s="18">
        <f t="shared" si="12"/>
        <v>-4.2930953324219541E-2</v>
      </c>
      <c r="S186" s="20">
        <f t="shared" si="13"/>
        <v>-1.4613420517404347</v>
      </c>
      <c r="T186" s="1" t="b">
        <f t="shared" si="14"/>
        <v>1</v>
      </c>
    </row>
    <row r="187" spans="1:20" x14ac:dyDescent="0.3">
      <c r="A187" t="s">
        <v>14</v>
      </c>
      <c r="B187" s="1">
        <v>43655</v>
      </c>
      <c r="C187" s="1">
        <v>43734</v>
      </c>
      <c r="D187">
        <v>47.05</v>
      </c>
      <c r="E187">
        <v>47.2</v>
      </c>
      <c r="F187">
        <v>47.05</v>
      </c>
      <c r="G187">
        <v>47.2</v>
      </c>
      <c r="H187">
        <v>47.2</v>
      </c>
      <c r="I187">
        <v>47.2</v>
      </c>
      <c r="J187">
        <v>2</v>
      </c>
      <c r="K187">
        <v>11.31</v>
      </c>
      <c r="L187">
        <v>108000</v>
      </c>
      <c r="M187">
        <v>24000</v>
      </c>
      <c r="N187">
        <v>46.9</v>
      </c>
      <c r="O187" s="16">
        <f t="shared" si="11"/>
        <v>4.255319148936231E-3</v>
      </c>
      <c r="P187" s="20">
        <v>1.6164383561643837E-2</v>
      </c>
      <c r="Q187" s="18">
        <f t="shared" si="10"/>
        <v>1.6164383561643837E-4</v>
      </c>
      <c r="R187" s="18">
        <f t="shared" si="12"/>
        <v>4.0936753133197926E-3</v>
      </c>
      <c r="S187" s="20">
        <f t="shared" si="13"/>
        <v>0.13934607592678391</v>
      </c>
      <c r="T187" s="1" t="b">
        <f t="shared" si="14"/>
        <v>1</v>
      </c>
    </row>
    <row r="188" spans="1:20" x14ac:dyDescent="0.3">
      <c r="A188" t="s">
        <v>14</v>
      </c>
      <c r="B188" s="1">
        <v>43656</v>
      </c>
      <c r="C188" s="1">
        <v>43734</v>
      </c>
      <c r="D188">
        <v>46.55</v>
      </c>
      <c r="E188">
        <v>46.55</v>
      </c>
      <c r="F188">
        <v>45.6</v>
      </c>
      <c r="G188">
        <v>46.05</v>
      </c>
      <c r="H188">
        <v>46.05</v>
      </c>
      <c r="I188">
        <v>46.05</v>
      </c>
      <c r="J188">
        <v>7</v>
      </c>
      <c r="K188">
        <v>38.68</v>
      </c>
      <c r="L188">
        <v>144000</v>
      </c>
      <c r="M188">
        <v>36000</v>
      </c>
      <c r="N188">
        <v>45.8</v>
      </c>
      <c r="O188" s="16">
        <f t="shared" si="11"/>
        <v>-2.4364406779661136E-2</v>
      </c>
      <c r="P188" s="20">
        <v>1.6109589041095891E-2</v>
      </c>
      <c r="Q188" s="18">
        <f t="shared" si="10"/>
        <v>1.610958904109589E-4</v>
      </c>
      <c r="R188" s="18">
        <f t="shared" si="12"/>
        <v>-2.4525502670072096E-2</v>
      </c>
      <c r="S188" s="20">
        <f t="shared" si="13"/>
        <v>-0.83483234395424921</v>
      </c>
      <c r="T188" s="1" t="b">
        <f t="shared" si="14"/>
        <v>1</v>
      </c>
    </row>
    <row r="189" spans="1:20" x14ac:dyDescent="0.3">
      <c r="A189" t="s">
        <v>14</v>
      </c>
      <c r="B189" s="1">
        <v>43657</v>
      </c>
      <c r="C189" s="1">
        <v>43734</v>
      </c>
      <c r="D189">
        <v>46.65</v>
      </c>
      <c r="E189">
        <v>46.85</v>
      </c>
      <c r="F189">
        <v>46.2</v>
      </c>
      <c r="G189">
        <v>46.2</v>
      </c>
      <c r="H189">
        <v>46.2</v>
      </c>
      <c r="I189">
        <v>47.45</v>
      </c>
      <c r="J189">
        <v>4</v>
      </c>
      <c r="K189">
        <v>22.34</v>
      </c>
      <c r="L189">
        <v>132000</v>
      </c>
      <c r="M189">
        <v>-12000</v>
      </c>
      <c r="N189">
        <v>46.75</v>
      </c>
      <c r="O189" s="16">
        <f t="shared" si="11"/>
        <v>3.0401737242128246E-2</v>
      </c>
      <c r="P189" s="20">
        <v>1.6027397260273971E-2</v>
      </c>
      <c r="Q189" s="18">
        <f t="shared" si="10"/>
        <v>1.6027397260273972E-4</v>
      </c>
      <c r="R189" s="18">
        <f t="shared" si="12"/>
        <v>3.0241463269525506E-2</v>
      </c>
      <c r="S189" s="20">
        <f t="shared" si="13"/>
        <v>1.0293999680875898</v>
      </c>
      <c r="T189" s="1" t="b">
        <f t="shared" si="14"/>
        <v>1</v>
      </c>
    </row>
    <row r="190" spans="1:20" x14ac:dyDescent="0.3">
      <c r="A190" t="s">
        <v>14</v>
      </c>
      <c r="B190" s="1">
        <v>43658</v>
      </c>
      <c r="C190" s="1">
        <v>43734</v>
      </c>
      <c r="D190">
        <v>46.35</v>
      </c>
      <c r="E190">
        <v>46.35</v>
      </c>
      <c r="F190">
        <v>46.35</v>
      </c>
      <c r="G190">
        <v>46.35</v>
      </c>
      <c r="H190">
        <v>46.35</v>
      </c>
      <c r="I190">
        <v>47.9</v>
      </c>
      <c r="J190">
        <v>1</v>
      </c>
      <c r="K190">
        <v>5.56</v>
      </c>
      <c r="L190">
        <v>132000</v>
      </c>
      <c r="M190">
        <v>0</v>
      </c>
      <c r="N190">
        <v>47.2</v>
      </c>
      <c r="O190" s="16">
        <f t="shared" si="11"/>
        <v>9.4836670179135035E-3</v>
      </c>
      <c r="P190" s="20">
        <v>1.6027397260273971E-2</v>
      </c>
      <c r="Q190" s="18">
        <f t="shared" si="10"/>
        <v>1.6027397260273972E-4</v>
      </c>
      <c r="R190" s="18">
        <f t="shared" si="12"/>
        <v>9.3233930453107631E-3</v>
      </c>
      <c r="S190" s="20">
        <f t="shared" si="13"/>
        <v>0.31736230544711808</v>
      </c>
      <c r="T190" s="1" t="b">
        <f t="shared" si="14"/>
        <v>1</v>
      </c>
    </row>
    <row r="191" spans="1:20" x14ac:dyDescent="0.3">
      <c r="A191" t="s">
        <v>14</v>
      </c>
      <c r="B191" s="1">
        <v>43661</v>
      </c>
      <c r="C191" s="1">
        <v>43734</v>
      </c>
      <c r="D191">
        <v>0</v>
      </c>
      <c r="E191">
        <v>0</v>
      </c>
      <c r="F191">
        <v>0</v>
      </c>
      <c r="G191">
        <v>46.35</v>
      </c>
      <c r="H191">
        <v>46.35</v>
      </c>
      <c r="I191">
        <v>47.25</v>
      </c>
      <c r="J191">
        <v>0</v>
      </c>
      <c r="K191">
        <v>0</v>
      </c>
      <c r="L191">
        <v>132000</v>
      </c>
      <c r="M191">
        <v>0</v>
      </c>
      <c r="N191">
        <v>46.6</v>
      </c>
      <c r="O191" s="16">
        <f t="shared" si="11"/>
        <v>-1.3569937369519804E-2</v>
      </c>
      <c r="P191" s="20">
        <v>1.5945205479452055E-2</v>
      </c>
      <c r="Q191" s="18">
        <f t="shared" si="10"/>
        <v>1.5945205479452054E-4</v>
      </c>
      <c r="R191" s="18">
        <f t="shared" si="12"/>
        <v>-1.3729389424314325E-2</v>
      </c>
      <c r="S191" s="20">
        <f t="shared" si="13"/>
        <v>-0.46733958966506739</v>
      </c>
      <c r="T191" s="1" t="b">
        <f t="shared" si="14"/>
        <v>1</v>
      </c>
    </row>
    <row r="192" spans="1:20" x14ac:dyDescent="0.3">
      <c r="A192" t="s">
        <v>14</v>
      </c>
      <c r="B192" s="1">
        <v>43662</v>
      </c>
      <c r="C192" s="1">
        <v>43734</v>
      </c>
      <c r="D192">
        <v>46.85</v>
      </c>
      <c r="E192">
        <v>47.35</v>
      </c>
      <c r="F192">
        <v>46.85</v>
      </c>
      <c r="G192">
        <v>47.35</v>
      </c>
      <c r="H192">
        <v>47.35</v>
      </c>
      <c r="I192">
        <v>47.9</v>
      </c>
      <c r="J192">
        <v>3</v>
      </c>
      <c r="K192">
        <v>16.98</v>
      </c>
      <c r="L192">
        <v>168000</v>
      </c>
      <c r="M192">
        <v>36000</v>
      </c>
      <c r="N192">
        <v>47.25</v>
      </c>
      <c r="O192" s="16">
        <f t="shared" si="11"/>
        <v>1.3756613756613727E-2</v>
      </c>
      <c r="P192" s="20">
        <v>1.6E-2</v>
      </c>
      <c r="Q192" s="18">
        <f t="shared" si="10"/>
        <v>1.6000000000000001E-4</v>
      </c>
      <c r="R192" s="18">
        <f t="shared" si="12"/>
        <v>1.3596613756613727E-2</v>
      </c>
      <c r="S192" s="20">
        <f t="shared" si="13"/>
        <v>0.4628199912952512</v>
      </c>
      <c r="T192" s="1" t="b">
        <f t="shared" si="14"/>
        <v>1</v>
      </c>
    </row>
    <row r="193" spans="1:20" x14ac:dyDescent="0.3">
      <c r="A193" t="s">
        <v>14</v>
      </c>
      <c r="B193" s="1">
        <v>43663</v>
      </c>
      <c r="C193" s="1">
        <v>43734</v>
      </c>
      <c r="D193">
        <v>47.2</v>
      </c>
      <c r="E193">
        <v>47.3</v>
      </c>
      <c r="F193">
        <v>47.15</v>
      </c>
      <c r="G193">
        <v>47.15</v>
      </c>
      <c r="H193">
        <v>47.15</v>
      </c>
      <c r="I193">
        <v>47.15</v>
      </c>
      <c r="J193">
        <v>6</v>
      </c>
      <c r="K193">
        <v>33.97</v>
      </c>
      <c r="L193">
        <v>156000</v>
      </c>
      <c r="M193">
        <v>-12000</v>
      </c>
      <c r="N193">
        <v>47.15</v>
      </c>
      <c r="O193" s="16">
        <f t="shared" si="11"/>
        <v>-1.5657620041753653E-2</v>
      </c>
      <c r="P193" s="20">
        <v>1.589041095890411E-2</v>
      </c>
      <c r="Q193" s="18">
        <f t="shared" si="10"/>
        <v>1.589041095890411E-4</v>
      </c>
      <c r="R193" s="18">
        <f t="shared" si="12"/>
        <v>-1.5816524151342694E-2</v>
      </c>
      <c r="S193" s="20">
        <f t="shared" si="13"/>
        <v>-0.53838431399765474</v>
      </c>
      <c r="T193" s="1" t="b">
        <f t="shared" si="14"/>
        <v>1</v>
      </c>
    </row>
    <row r="194" spans="1:20" x14ac:dyDescent="0.3">
      <c r="A194" t="s">
        <v>14</v>
      </c>
      <c r="B194" s="1">
        <v>43664</v>
      </c>
      <c r="C194" s="1">
        <v>43734</v>
      </c>
      <c r="D194">
        <v>47.15</v>
      </c>
      <c r="E194">
        <v>47.15</v>
      </c>
      <c r="F194">
        <v>45.75</v>
      </c>
      <c r="G194">
        <v>45.75</v>
      </c>
      <c r="H194">
        <v>45.75</v>
      </c>
      <c r="I194">
        <v>45.75</v>
      </c>
      <c r="J194">
        <v>13</v>
      </c>
      <c r="K194">
        <v>72.28</v>
      </c>
      <c r="L194">
        <v>228000</v>
      </c>
      <c r="M194">
        <v>72000</v>
      </c>
      <c r="N194">
        <v>45.55</v>
      </c>
      <c r="O194" s="16">
        <f t="shared" si="11"/>
        <v>-2.9692470837751825E-2</v>
      </c>
      <c r="P194" s="20">
        <v>1.5616438356164384E-2</v>
      </c>
      <c r="Q194" s="18">
        <f t="shared" si="10"/>
        <v>1.5616438356164385E-4</v>
      </c>
      <c r="R194" s="18">
        <f t="shared" si="12"/>
        <v>-2.9848635221313469E-2</v>
      </c>
      <c r="S194" s="20">
        <f t="shared" si="13"/>
        <v>-1.0160283538674248</v>
      </c>
      <c r="T194" s="1" t="b">
        <f t="shared" si="14"/>
        <v>0</v>
      </c>
    </row>
    <row r="195" spans="1:20" x14ac:dyDescent="0.3">
      <c r="A195" t="s">
        <v>14</v>
      </c>
      <c r="B195" s="1">
        <v>43665</v>
      </c>
      <c r="C195" s="1">
        <v>43734</v>
      </c>
      <c r="D195">
        <v>45.7</v>
      </c>
      <c r="E195">
        <v>45.7</v>
      </c>
      <c r="F195">
        <v>44.5</v>
      </c>
      <c r="G195">
        <v>44.8</v>
      </c>
      <c r="H195">
        <v>44.9</v>
      </c>
      <c r="I195">
        <v>44.8</v>
      </c>
      <c r="J195">
        <v>22</v>
      </c>
      <c r="K195">
        <v>118.55</v>
      </c>
      <c r="L195">
        <v>384000</v>
      </c>
      <c r="M195">
        <v>156000</v>
      </c>
      <c r="N195">
        <v>44.6</v>
      </c>
      <c r="O195" s="16">
        <f t="shared" si="11"/>
        <v>-2.0765027322404435E-2</v>
      </c>
      <c r="P195" s="20">
        <v>1.5698630136986302E-2</v>
      </c>
      <c r="Q195" s="18">
        <f t="shared" ref="Q195:Q242" si="15">P195/100</f>
        <v>1.5698630136986303E-4</v>
      </c>
      <c r="R195" s="18">
        <f t="shared" si="12"/>
        <v>-2.0922013623774299E-2</v>
      </c>
      <c r="S195" s="20">
        <f t="shared" si="13"/>
        <v>-0.71217189342634946</v>
      </c>
      <c r="T195" s="1" t="b">
        <f t="shared" si="14"/>
        <v>1</v>
      </c>
    </row>
    <row r="196" spans="1:20" x14ac:dyDescent="0.3">
      <c r="A196" t="s">
        <v>14</v>
      </c>
      <c r="B196" s="1">
        <v>43668</v>
      </c>
      <c r="C196" s="1">
        <v>43734</v>
      </c>
      <c r="D196">
        <v>44.6</v>
      </c>
      <c r="E196">
        <v>46.6</v>
      </c>
      <c r="F196">
        <v>44.6</v>
      </c>
      <c r="G196">
        <v>46.55</v>
      </c>
      <c r="H196">
        <v>46.45</v>
      </c>
      <c r="I196">
        <v>46.55</v>
      </c>
      <c r="J196">
        <v>26</v>
      </c>
      <c r="K196">
        <v>142.58000000000001</v>
      </c>
      <c r="L196">
        <v>420000</v>
      </c>
      <c r="M196">
        <v>36000</v>
      </c>
      <c r="N196">
        <v>46.25</v>
      </c>
      <c r="O196" s="16">
        <f t="shared" ref="O196:O242" si="16">(I196-I195)/I195</f>
        <v>3.90625E-2</v>
      </c>
      <c r="P196" s="20">
        <v>1.580821917808219E-2</v>
      </c>
      <c r="Q196" s="18">
        <f t="shared" si="15"/>
        <v>1.5808219178082189E-4</v>
      </c>
      <c r="R196" s="18">
        <f t="shared" ref="R196:R242" si="17">O196-Q196</f>
        <v>3.8904417808219176E-2</v>
      </c>
      <c r="S196" s="20">
        <f t="shared" ref="S196:S242" si="18">R196/(_xlfn.STDEV.S($O$3:$O$242))</f>
        <v>1.3242813713516264</v>
      </c>
      <c r="T196" s="1" t="b">
        <f t="shared" ref="T196:T242" si="19">N195&lt;I195</f>
        <v>1</v>
      </c>
    </row>
    <row r="197" spans="1:20" x14ac:dyDescent="0.3">
      <c r="A197" t="s">
        <v>14</v>
      </c>
      <c r="B197" s="1">
        <v>43669</v>
      </c>
      <c r="C197" s="1">
        <v>43734</v>
      </c>
      <c r="D197">
        <v>46.35</v>
      </c>
      <c r="E197">
        <v>46.4</v>
      </c>
      <c r="F197">
        <v>45.7</v>
      </c>
      <c r="G197">
        <v>46.05</v>
      </c>
      <c r="H197">
        <v>46</v>
      </c>
      <c r="I197">
        <v>46.05</v>
      </c>
      <c r="J197">
        <v>30</v>
      </c>
      <c r="K197">
        <v>165.75</v>
      </c>
      <c r="L197">
        <v>588000</v>
      </c>
      <c r="M197">
        <v>168000</v>
      </c>
      <c r="N197">
        <v>46.05</v>
      </c>
      <c r="O197" s="16">
        <f t="shared" si="16"/>
        <v>-1.0741138560687433E-2</v>
      </c>
      <c r="P197" s="20">
        <v>1.5780821917808219E-2</v>
      </c>
      <c r="Q197" s="18">
        <f t="shared" si="15"/>
        <v>1.5780821917808218E-4</v>
      </c>
      <c r="R197" s="18">
        <f t="shared" si="17"/>
        <v>-1.0898946779865516E-2</v>
      </c>
      <c r="S197" s="20">
        <f t="shared" si="18"/>
        <v>-0.37099314168067155</v>
      </c>
      <c r="T197" s="1" t="b">
        <f t="shared" si="19"/>
        <v>1</v>
      </c>
    </row>
    <row r="198" spans="1:20" x14ac:dyDescent="0.3">
      <c r="A198" t="s">
        <v>14</v>
      </c>
      <c r="B198" s="1">
        <v>43670</v>
      </c>
      <c r="C198" s="1">
        <v>43734</v>
      </c>
      <c r="D198">
        <v>46</v>
      </c>
      <c r="E198">
        <v>46</v>
      </c>
      <c r="F198">
        <v>43.4</v>
      </c>
      <c r="G198">
        <v>43.7</v>
      </c>
      <c r="H198">
        <v>43.5</v>
      </c>
      <c r="I198">
        <v>43.7</v>
      </c>
      <c r="J198">
        <v>72</v>
      </c>
      <c r="K198">
        <v>380.68</v>
      </c>
      <c r="L198">
        <v>936000</v>
      </c>
      <c r="M198">
        <v>348000</v>
      </c>
      <c r="N198">
        <v>43.6</v>
      </c>
      <c r="O198" s="16">
        <f t="shared" si="16"/>
        <v>-5.1031487513572081E-2</v>
      </c>
      <c r="P198" s="20">
        <v>1.580821917808219E-2</v>
      </c>
      <c r="Q198" s="18">
        <f t="shared" si="15"/>
        <v>1.5808219178082189E-4</v>
      </c>
      <c r="R198" s="18">
        <f t="shared" si="17"/>
        <v>-5.1189569705352905E-2</v>
      </c>
      <c r="S198" s="20">
        <f t="shared" si="18"/>
        <v>-1.7424600440617011</v>
      </c>
      <c r="T198" s="1" t="b">
        <f t="shared" si="19"/>
        <v>0</v>
      </c>
    </row>
    <row r="199" spans="1:20" x14ac:dyDescent="0.3">
      <c r="A199" t="s">
        <v>14</v>
      </c>
      <c r="B199" s="1">
        <v>43671</v>
      </c>
      <c r="C199" s="1">
        <v>43734</v>
      </c>
      <c r="D199">
        <v>44</v>
      </c>
      <c r="E199">
        <v>44.2</v>
      </c>
      <c r="F199">
        <v>43</v>
      </c>
      <c r="G199">
        <v>43.25</v>
      </c>
      <c r="H199">
        <v>43.35</v>
      </c>
      <c r="I199">
        <v>43.25</v>
      </c>
      <c r="J199">
        <v>54</v>
      </c>
      <c r="K199">
        <v>281.93</v>
      </c>
      <c r="L199">
        <v>1200000</v>
      </c>
      <c r="M199">
        <v>264000</v>
      </c>
      <c r="N199">
        <v>43.15</v>
      </c>
      <c r="O199" s="16">
        <f t="shared" si="16"/>
        <v>-1.0297482837528668E-2</v>
      </c>
      <c r="P199" s="20">
        <v>1.5726027397260273E-2</v>
      </c>
      <c r="Q199" s="18">
        <f t="shared" si="15"/>
        <v>1.5726027397260274E-4</v>
      </c>
      <c r="R199" s="18">
        <f t="shared" si="17"/>
        <v>-1.0454743111501271E-2</v>
      </c>
      <c r="S199" s="20">
        <f t="shared" si="18"/>
        <v>-0.35587273437884198</v>
      </c>
      <c r="T199" s="1" t="b">
        <f t="shared" si="19"/>
        <v>1</v>
      </c>
    </row>
    <row r="200" spans="1:20" x14ac:dyDescent="0.3">
      <c r="A200" t="s">
        <v>14</v>
      </c>
      <c r="B200" s="1">
        <v>43672</v>
      </c>
      <c r="C200" s="1">
        <v>43769</v>
      </c>
      <c r="D200">
        <v>45.25</v>
      </c>
      <c r="E200">
        <v>45.25</v>
      </c>
      <c r="F200">
        <v>45.25</v>
      </c>
      <c r="G200">
        <v>45.25</v>
      </c>
      <c r="H200">
        <v>45.25</v>
      </c>
      <c r="I200">
        <v>46.05</v>
      </c>
      <c r="J200">
        <v>1</v>
      </c>
      <c r="K200">
        <v>5.43</v>
      </c>
      <c r="L200">
        <v>12000</v>
      </c>
      <c r="M200">
        <v>12000</v>
      </c>
      <c r="N200">
        <v>45.2</v>
      </c>
      <c r="O200" s="16">
        <f t="shared" si="16"/>
        <v>6.4739884393063524E-2</v>
      </c>
      <c r="P200" s="20">
        <v>1.5726027397260273E-2</v>
      </c>
      <c r="Q200" s="18">
        <f t="shared" si="15"/>
        <v>1.5726027397260274E-4</v>
      </c>
      <c r="R200" s="18">
        <f t="shared" si="17"/>
        <v>6.4582624119090923E-2</v>
      </c>
      <c r="S200" s="20">
        <f t="shared" si="18"/>
        <v>2.1983510061895264</v>
      </c>
      <c r="T200" s="1" t="b">
        <f t="shared" si="19"/>
        <v>1</v>
      </c>
    </row>
    <row r="201" spans="1:20" x14ac:dyDescent="0.3">
      <c r="A201" t="s">
        <v>14</v>
      </c>
      <c r="B201" s="1">
        <v>43675</v>
      </c>
      <c r="C201" s="1">
        <v>43769</v>
      </c>
      <c r="D201">
        <v>44.5</v>
      </c>
      <c r="E201">
        <v>44.5</v>
      </c>
      <c r="F201">
        <v>44.5</v>
      </c>
      <c r="G201">
        <v>44.5</v>
      </c>
      <c r="H201">
        <v>44.5</v>
      </c>
      <c r="I201">
        <v>45</v>
      </c>
      <c r="J201">
        <v>1</v>
      </c>
      <c r="K201">
        <v>5.34</v>
      </c>
      <c r="L201">
        <v>24000</v>
      </c>
      <c r="M201">
        <v>12000</v>
      </c>
      <c r="N201">
        <v>44.2</v>
      </c>
      <c r="O201" s="16">
        <f t="shared" si="16"/>
        <v>-2.2801302931596032E-2</v>
      </c>
      <c r="P201" s="20">
        <v>1.5753424657534248E-2</v>
      </c>
      <c r="Q201" s="18">
        <f t="shared" si="15"/>
        <v>1.5753424657534247E-4</v>
      </c>
      <c r="R201" s="18">
        <f t="shared" si="17"/>
        <v>-2.2958837178171373E-2</v>
      </c>
      <c r="S201" s="20">
        <f t="shared" si="18"/>
        <v>-0.78150405778657284</v>
      </c>
      <c r="T201" s="1" t="b">
        <f t="shared" si="19"/>
        <v>1</v>
      </c>
    </row>
    <row r="202" spans="1:20" x14ac:dyDescent="0.3">
      <c r="A202" t="s">
        <v>14</v>
      </c>
      <c r="B202" s="1">
        <v>43676</v>
      </c>
      <c r="C202" s="1">
        <v>43769</v>
      </c>
      <c r="D202">
        <v>42.3</v>
      </c>
      <c r="E202">
        <v>42.3</v>
      </c>
      <c r="F202">
        <v>41.8</v>
      </c>
      <c r="G202">
        <v>41.8</v>
      </c>
      <c r="H202">
        <v>41.8</v>
      </c>
      <c r="I202">
        <v>41.8</v>
      </c>
      <c r="J202">
        <v>2</v>
      </c>
      <c r="K202">
        <v>10.09</v>
      </c>
      <c r="L202">
        <v>48000</v>
      </c>
      <c r="M202">
        <v>24000</v>
      </c>
      <c r="N202">
        <v>41.6</v>
      </c>
      <c r="O202" s="16">
        <f t="shared" si="16"/>
        <v>-7.111111111111118E-2</v>
      </c>
      <c r="P202" s="20">
        <v>1.5726027397260273E-2</v>
      </c>
      <c r="Q202" s="18">
        <f t="shared" si="15"/>
        <v>1.5726027397260274E-4</v>
      </c>
      <c r="R202" s="18">
        <f t="shared" si="17"/>
        <v>-7.1268371385083781E-2</v>
      </c>
      <c r="S202" s="20">
        <f t="shared" si="18"/>
        <v>-2.4259295449962144</v>
      </c>
      <c r="T202" s="1" t="b">
        <f t="shared" si="19"/>
        <v>1</v>
      </c>
    </row>
    <row r="203" spans="1:20" x14ac:dyDescent="0.3">
      <c r="A203" t="s">
        <v>14</v>
      </c>
      <c r="B203" s="1">
        <v>43677</v>
      </c>
      <c r="C203" s="1">
        <v>43769</v>
      </c>
      <c r="D203">
        <v>42.4</v>
      </c>
      <c r="E203">
        <v>42.4</v>
      </c>
      <c r="F203">
        <v>42.2</v>
      </c>
      <c r="G203">
        <v>42.2</v>
      </c>
      <c r="H203">
        <v>42.2</v>
      </c>
      <c r="I203">
        <v>43.5</v>
      </c>
      <c r="J203">
        <v>2</v>
      </c>
      <c r="K203">
        <v>10.15</v>
      </c>
      <c r="L203">
        <v>72000</v>
      </c>
      <c r="M203">
        <v>24000</v>
      </c>
      <c r="N203">
        <v>42.75</v>
      </c>
      <c r="O203" s="16">
        <f t="shared" si="16"/>
        <v>4.0669856459330217E-2</v>
      </c>
      <c r="P203" s="20">
        <v>1.5698630136986302E-2</v>
      </c>
      <c r="Q203" s="18">
        <f t="shared" si="15"/>
        <v>1.5698630136986303E-4</v>
      </c>
      <c r="R203" s="18">
        <f t="shared" si="17"/>
        <v>4.0512870157960353E-2</v>
      </c>
      <c r="S203" s="20">
        <f t="shared" si="18"/>
        <v>1.3790320552962911</v>
      </c>
      <c r="T203" s="1" t="b">
        <f t="shared" si="19"/>
        <v>1</v>
      </c>
    </row>
    <row r="204" spans="1:20" x14ac:dyDescent="0.3">
      <c r="A204" t="s">
        <v>14</v>
      </c>
      <c r="B204" s="1">
        <v>43678</v>
      </c>
      <c r="C204" s="1">
        <v>43769</v>
      </c>
      <c r="D204">
        <v>0</v>
      </c>
      <c r="E204">
        <v>0</v>
      </c>
      <c r="F204">
        <v>0</v>
      </c>
      <c r="G204">
        <v>42.2</v>
      </c>
      <c r="H204">
        <v>42.2</v>
      </c>
      <c r="I204">
        <v>42.8</v>
      </c>
      <c r="J204">
        <v>0</v>
      </c>
      <c r="K204">
        <v>0</v>
      </c>
      <c r="L204">
        <v>72000</v>
      </c>
      <c r="M204">
        <v>0</v>
      </c>
      <c r="N204">
        <v>42.1</v>
      </c>
      <c r="O204" s="16">
        <f t="shared" si="16"/>
        <v>-1.6091954022988571E-2</v>
      </c>
      <c r="P204" s="20">
        <v>1.5506849315068493E-2</v>
      </c>
      <c r="Q204" s="18">
        <f t="shared" si="15"/>
        <v>1.5506849315068493E-4</v>
      </c>
      <c r="R204" s="18">
        <f t="shared" si="17"/>
        <v>-1.6247022516139256E-2</v>
      </c>
      <c r="S204" s="20">
        <f t="shared" si="18"/>
        <v>-0.55303820157689465</v>
      </c>
      <c r="T204" s="1" t="b">
        <f t="shared" si="19"/>
        <v>1</v>
      </c>
    </row>
    <row r="205" spans="1:20" x14ac:dyDescent="0.3">
      <c r="A205" t="s">
        <v>14</v>
      </c>
      <c r="B205" s="1">
        <v>43679</v>
      </c>
      <c r="C205" s="1">
        <v>43769</v>
      </c>
      <c r="D205">
        <v>41.3</v>
      </c>
      <c r="E205">
        <v>41.4</v>
      </c>
      <c r="F205">
        <v>40.1</v>
      </c>
      <c r="G205">
        <v>40.85</v>
      </c>
      <c r="H205">
        <v>40.85</v>
      </c>
      <c r="I205">
        <v>40.85</v>
      </c>
      <c r="J205">
        <v>7</v>
      </c>
      <c r="K205">
        <v>34.22</v>
      </c>
      <c r="L205">
        <v>120000</v>
      </c>
      <c r="M205">
        <v>48000</v>
      </c>
      <c r="N205">
        <v>40.9</v>
      </c>
      <c r="O205" s="16">
        <f t="shared" si="16"/>
        <v>-4.5560747663551303E-2</v>
      </c>
      <c r="P205" s="20">
        <v>1.5479452054794521E-2</v>
      </c>
      <c r="Q205" s="18">
        <f t="shared" si="15"/>
        <v>1.547945205479452E-4</v>
      </c>
      <c r="R205" s="18">
        <f t="shared" si="17"/>
        <v>-4.5715542184099248E-2</v>
      </c>
      <c r="S205" s="20">
        <f t="shared" si="18"/>
        <v>-1.5561276663765418</v>
      </c>
      <c r="T205" s="1" t="b">
        <f t="shared" si="19"/>
        <v>1</v>
      </c>
    </row>
    <row r="206" spans="1:20" x14ac:dyDescent="0.3">
      <c r="A206" t="s">
        <v>14</v>
      </c>
      <c r="B206" s="1">
        <v>43682</v>
      </c>
      <c r="C206" s="1">
        <v>43769</v>
      </c>
      <c r="D206">
        <v>39.200000000000003</v>
      </c>
      <c r="E206">
        <v>40.6</v>
      </c>
      <c r="F206">
        <v>39.1</v>
      </c>
      <c r="G206">
        <v>39.950000000000003</v>
      </c>
      <c r="H206">
        <v>39.950000000000003</v>
      </c>
      <c r="I206">
        <v>39.950000000000003</v>
      </c>
      <c r="J206">
        <v>7</v>
      </c>
      <c r="K206">
        <v>33.33</v>
      </c>
      <c r="L206">
        <v>156000</v>
      </c>
      <c r="M206">
        <v>36000</v>
      </c>
      <c r="N206">
        <v>39.9</v>
      </c>
      <c r="O206" s="16">
        <f t="shared" si="16"/>
        <v>-2.203182374541E-2</v>
      </c>
      <c r="P206" s="20">
        <v>1.5287671232876712E-2</v>
      </c>
      <c r="Q206" s="18">
        <f t="shared" si="15"/>
        <v>1.5287671232876713E-4</v>
      </c>
      <c r="R206" s="18">
        <f t="shared" si="17"/>
        <v>-2.2184700457738769E-2</v>
      </c>
      <c r="S206" s="20">
        <f t="shared" si="18"/>
        <v>-0.75515294149942569</v>
      </c>
      <c r="T206" s="1" t="b">
        <f t="shared" si="19"/>
        <v>0</v>
      </c>
    </row>
    <row r="207" spans="1:20" x14ac:dyDescent="0.3">
      <c r="A207" t="s">
        <v>14</v>
      </c>
      <c r="B207" s="1">
        <v>43683</v>
      </c>
      <c r="C207" s="1">
        <v>43769</v>
      </c>
      <c r="D207">
        <v>40.1</v>
      </c>
      <c r="E207">
        <v>40.700000000000003</v>
      </c>
      <c r="F207">
        <v>39.9</v>
      </c>
      <c r="G207">
        <v>40.25</v>
      </c>
      <c r="H207">
        <v>40.25</v>
      </c>
      <c r="I207">
        <v>40.25</v>
      </c>
      <c r="J207">
        <v>6</v>
      </c>
      <c r="K207">
        <v>28.94</v>
      </c>
      <c r="L207">
        <v>192000</v>
      </c>
      <c r="M207">
        <v>36000</v>
      </c>
      <c r="N207">
        <v>40.549999999999997</v>
      </c>
      <c r="O207" s="16">
        <f t="shared" si="16"/>
        <v>7.5093867334166996E-3</v>
      </c>
      <c r="P207" s="20">
        <v>1.5424657534246575E-2</v>
      </c>
      <c r="Q207" s="18">
        <f t="shared" si="15"/>
        <v>1.5424657534246575E-4</v>
      </c>
      <c r="R207" s="18">
        <f t="shared" si="17"/>
        <v>7.3551401580742339E-3</v>
      </c>
      <c r="S207" s="20">
        <f t="shared" si="18"/>
        <v>0.25036424251438555</v>
      </c>
      <c r="T207" s="1" t="b">
        <f t="shared" si="19"/>
        <v>1</v>
      </c>
    </row>
    <row r="208" spans="1:20" x14ac:dyDescent="0.3">
      <c r="A208" t="s">
        <v>14</v>
      </c>
      <c r="B208" s="1">
        <v>43684</v>
      </c>
      <c r="C208" s="1">
        <v>43769</v>
      </c>
      <c r="D208">
        <v>38.950000000000003</v>
      </c>
      <c r="E208">
        <v>39</v>
      </c>
      <c r="F208">
        <v>38.950000000000003</v>
      </c>
      <c r="G208">
        <v>39</v>
      </c>
      <c r="H208">
        <v>39</v>
      </c>
      <c r="I208">
        <v>39</v>
      </c>
      <c r="J208">
        <v>4</v>
      </c>
      <c r="K208">
        <v>18.71</v>
      </c>
      <c r="L208">
        <v>240000</v>
      </c>
      <c r="M208">
        <v>48000</v>
      </c>
      <c r="N208">
        <v>39.049999999999997</v>
      </c>
      <c r="O208" s="16">
        <f t="shared" si="16"/>
        <v>-3.1055900621118012E-2</v>
      </c>
      <c r="P208" s="20">
        <v>1.5205479452054794E-2</v>
      </c>
      <c r="Q208" s="18">
        <f t="shared" si="15"/>
        <v>1.5205479452054795E-4</v>
      </c>
      <c r="R208" s="18">
        <f t="shared" si="17"/>
        <v>-3.1207955415638561E-2</v>
      </c>
      <c r="S208" s="20">
        <f t="shared" si="18"/>
        <v>-1.0622987394036014</v>
      </c>
      <c r="T208" s="1" t="b">
        <f t="shared" si="19"/>
        <v>0</v>
      </c>
    </row>
    <row r="209" spans="1:20" x14ac:dyDescent="0.3">
      <c r="A209" t="s">
        <v>14</v>
      </c>
      <c r="B209" s="1">
        <v>43685</v>
      </c>
      <c r="C209" s="1">
        <v>43769</v>
      </c>
      <c r="D209">
        <v>38.6</v>
      </c>
      <c r="E209">
        <v>39.4</v>
      </c>
      <c r="F209">
        <v>38</v>
      </c>
      <c r="G209">
        <v>38.950000000000003</v>
      </c>
      <c r="H209">
        <v>39</v>
      </c>
      <c r="I209">
        <v>38.950000000000003</v>
      </c>
      <c r="J209">
        <v>7</v>
      </c>
      <c r="K209">
        <v>32.450000000000003</v>
      </c>
      <c r="L209">
        <v>252000</v>
      </c>
      <c r="M209">
        <v>12000</v>
      </c>
      <c r="N209">
        <v>38.85</v>
      </c>
      <c r="O209" s="16">
        <f t="shared" si="16"/>
        <v>-1.2820512820512092E-3</v>
      </c>
      <c r="P209" s="20">
        <v>1.4876712328767123E-2</v>
      </c>
      <c r="Q209" s="18">
        <f t="shared" si="15"/>
        <v>1.4876712328767123E-4</v>
      </c>
      <c r="R209" s="18">
        <f t="shared" si="17"/>
        <v>-1.4308184053388804E-3</v>
      </c>
      <c r="S209" s="20">
        <f t="shared" si="18"/>
        <v>-4.870413867437471E-2</v>
      </c>
      <c r="T209" s="1" t="b">
        <f t="shared" si="19"/>
        <v>0</v>
      </c>
    </row>
    <row r="210" spans="1:20" x14ac:dyDescent="0.3">
      <c r="A210" t="s">
        <v>14</v>
      </c>
      <c r="B210" s="1">
        <v>43686</v>
      </c>
      <c r="C210" s="1">
        <v>43769</v>
      </c>
      <c r="D210">
        <v>39.25</v>
      </c>
      <c r="E210">
        <v>39.799999999999997</v>
      </c>
      <c r="F210">
        <v>39.049999999999997</v>
      </c>
      <c r="G210">
        <v>39.5</v>
      </c>
      <c r="H210">
        <v>39.5</v>
      </c>
      <c r="I210">
        <v>39.4</v>
      </c>
      <c r="J210">
        <v>8</v>
      </c>
      <c r="K210">
        <v>37.880000000000003</v>
      </c>
      <c r="L210">
        <v>228000</v>
      </c>
      <c r="M210">
        <v>-24000</v>
      </c>
      <c r="N210">
        <v>38.799999999999997</v>
      </c>
      <c r="O210" s="16">
        <f t="shared" si="16"/>
        <v>1.1553273427471006E-2</v>
      </c>
      <c r="P210" s="20">
        <v>1.484931506849315E-2</v>
      </c>
      <c r="Q210" s="18">
        <f t="shared" si="15"/>
        <v>1.4849315068493149E-4</v>
      </c>
      <c r="R210" s="18">
        <f t="shared" si="17"/>
        <v>1.1404780276786075E-2</v>
      </c>
      <c r="S210" s="20">
        <f t="shared" si="18"/>
        <v>0.38821138872602451</v>
      </c>
      <c r="T210" s="1" t="b">
        <f t="shared" si="19"/>
        <v>1</v>
      </c>
    </row>
    <row r="211" spans="1:20" x14ac:dyDescent="0.3">
      <c r="A211" t="s">
        <v>14</v>
      </c>
      <c r="B211" s="1">
        <v>43690</v>
      </c>
      <c r="C211" s="1">
        <v>43769</v>
      </c>
      <c r="D211">
        <v>39.5</v>
      </c>
      <c r="E211">
        <v>39.5</v>
      </c>
      <c r="F211">
        <v>36</v>
      </c>
      <c r="G211">
        <v>36.299999999999997</v>
      </c>
      <c r="H211">
        <v>36.299999999999997</v>
      </c>
      <c r="I211">
        <v>36.950000000000003</v>
      </c>
      <c r="J211">
        <v>13</v>
      </c>
      <c r="K211">
        <v>57.67</v>
      </c>
      <c r="L211">
        <v>360000</v>
      </c>
      <c r="M211">
        <v>132000</v>
      </c>
      <c r="N211">
        <v>36.450000000000003</v>
      </c>
      <c r="O211" s="16">
        <f t="shared" si="16"/>
        <v>-6.2182741116751164E-2</v>
      </c>
      <c r="P211" s="20">
        <v>1.4876712328767123E-2</v>
      </c>
      <c r="Q211" s="18">
        <f t="shared" si="15"/>
        <v>1.4876712328767123E-4</v>
      </c>
      <c r="R211" s="18">
        <f t="shared" si="17"/>
        <v>-6.2331508240038837E-2</v>
      </c>
      <c r="S211" s="20">
        <f t="shared" si="18"/>
        <v>-2.1217244688621202</v>
      </c>
      <c r="T211" s="1" t="b">
        <f t="shared" si="19"/>
        <v>1</v>
      </c>
    </row>
    <row r="212" spans="1:20" x14ac:dyDescent="0.3">
      <c r="A212" t="s">
        <v>14</v>
      </c>
      <c r="B212" s="1">
        <v>43691</v>
      </c>
      <c r="C212" s="1">
        <v>43769</v>
      </c>
      <c r="D212">
        <v>37.1</v>
      </c>
      <c r="E212">
        <v>37.299999999999997</v>
      </c>
      <c r="F212">
        <v>36.4</v>
      </c>
      <c r="G212">
        <v>37.1</v>
      </c>
      <c r="H212">
        <v>37.1</v>
      </c>
      <c r="I212">
        <v>37.5</v>
      </c>
      <c r="J212">
        <v>22</v>
      </c>
      <c r="K212">
        <v>97.54</v>
      </c>
      <c r="L212">
        <v>552000</v>
      </c>
      <c r="M212">
        <v>192000</v>
      </c>
      <c r="N212">
        <v>37</v>
      </c>
      <c r="O212" s="16">
        <f t="shared" si="16"/>
        <v>1.4884979702300329E-2</v>
      </c>
      <c r="P212" s="20">
        <v>1.5013698630136987E-2</v>
      </c>
      <c r="Q212" s="18">
        <f t="shared" si="15"/>
        <v>1.5013698630136985E-4</v>
      </c>
      <c r="R212" s="18">
        <f t="shared" si="17"/>
        <v>1.473484271599896E-2</v>
      </c>
      <c r="S212" s="20">
        <f t="shared" si="18"/>
        <v>0.50156457332902638</v>
      </c>
      <c r="T212" s="1" t="b">
        <f t="shared" si="19"/>
        <v>1</v>
      </c>
    </row>
    <row r="213" spans="1:20" x14ac:dyDescent="0.3">
      <c r="A213" t="s">
        <v>14</v>
      </c>
      <c r="B213" s="1">
        <v>43693</v>
      </c>
      <c r="C213" s="1">
        <v>43769</v>
      </c>
      <c r="D213">
        <v>36.299999999999997</v>
      </c>
      <c r="E213">
        <v>36.299999999999997</v>
      </c>
      <c r="F213">
        <v>35.85</v>
      </c>
      <c r="G213">
        <v>36.200000000000003</v>
      </c>
      <c r="H213">
        <v>36.200000000000003</v>
      </c>
      <c r="I213">
        <v>36.200000000000003</v>
      </c>
      <c r="J213">
        <v>13</v>
      </c>
      <c r="K213">
        <v>56.26</v>
      </c>
      <c r="L213">
        <v>660000</v>
      </c>
      <c r="M213">
        <v>108000</v>
      </c>
      <c r="N213">
        <v>36.200000000000003</v>
      </c>
      <c r="O213" s="16">
        <f t="shared" si="16"/>
        <v>-3.4666666666666589E-2</v>
      </c>
      <c r="P213" s="20">
        <v>1.5013698630136987E-2</v>
      </c>
      <c r="Q213" s="18">
        <f t="shared" si="15"/>
        <v>1.5013698630136985E-4</v>
      </c>
      <c r="R213" s="18">
        <f t="shared" si="17"/>
        <v>-3.4816803652967958E-2</v>
      </c>
      <c r="S213" s="20">
        <f t="shared" si="18"/>
        <v>-1.1851416133489046</v>
      </c>
      <c r="T213" s="1" t="b">
        <f t="shared" si="19"/>
        <v>1</v>
      </c>
    </row>
    <row r="214" spans="1:20" x14ac:dyDescent="0.3">
      <c r="A214" t="s">
        <v>14</v>
      </c>
      <c r="B214" s="1">
        <v>43696</v>
      </c>
      <c r="C214" s="1">
        <v>43769</v>
      </c>
      <c r="D214">
        <v>36.25</v>
      </c>
      <c r="E214">
        <v>36.25</v>
      </c>
      <c r="F214">
        <v>35.700000000000003</v>
      </c>
      <c r="G214">
        <v>36.15</v>
      </c>
      <c r="H214">
        <v>36.15</v>
      </c>
      <c r="I214">
        <v>36.5</v>
      </c>
      <c r="J214">
        <v>9</v>
      </c>
      <c r="K214">
        <v>38.770000000000003</v>
      </c>
      <c r="L214">
        <v>708000</v>
      </c>
      <c r="M214">
        <v>48000</v>
      </c>
      <c r="N214">
        <v>36.049999999999997</v>
      </c>
      <c r="O214" s="16">
        <f t="shared" si="16"/>
        <v>8.2872928176794796E-3</v>
      </c>
      <c r="P214" s="20">
        <v>1.4986301369863012E-2</v>
      </c>
      <c r="Q214" s="18">
        <f t="shared" si="15"/>
        <v>1.4986301369863012E-4</v>
      </c>
      <c r="R214" s="18">
        <f t="shared" si="17"/>
        <v>8.1374298039808488E-3</v>
      </c>
      <c r="S214" s="20">
        <f t="shared" si="18"/>
        <v>0.27699287914332194</v>
      </c>
      <c r="T214" s="1" t="b">
        <f t="shared" si="19"/>
        <v>0</v>
      </c>
    </row>
    <row r="215" spans="1:20" x14ac:dyDescent="0.3">
      <c r="A215" t="s">
        <v>14</v>
      </c>
      <c r="B215" s="1">
        <v>43697</v>
      </c>
      <c r="C215" s="1">
        <v>43769</v>
      </c>
      <c r="D215">
        <v>35.450000000000003</v>
      </c>
      <c r="E215">
        <v>35.5</v>
      </c>
      <c r="F215">
        <v>34.5</v>
      </c>
      <c r="G215">
        <v>34.5</v>
      </c>
      <c r="H215">
        <v>34.5</v>
      </c>
      <c r="I215">
        <v>34.5</v>
      </c>
      <c r="J215">
        <v>37</v>
      </c>
      <c r="K215">
        <v>155.72</v>
      </c>
      <c r="L215">
        <v>960000</v>
      </c>
      <c r="M215">
        <v>252000</v>
      </c>
      <c r="N215">
        <v>34.65</v>
      </c>
      <c r="O215" s="16">
        <f t="shared" si="16"/>
        <v>-5.4794520547945202E-2</v>
      </c>
      <c r="P215" s="20">
        <v>1.4931506849315069E-2</v>
      </c>
      <c r="Q215" s="18">
        <f t="shared" si="15"/>
        <v>1.4931506849315067E-4</v>
      </c>
      <c r="R215" s="18">
        <f t="shared" si="17"/>
        <v>-5.4943835616438355E-2</v>
      </c>
      <c r="S215" s="20">
        <f t="shared" si="18"/>
        <v>-1.8702528421356657</v>
      </c>
      <c r="T215" s="1" t="b">
        <f t="shared" si="19"/>
        <v>1</v>
      </c>
    </row>
    <row r="216" spans="1:20" x14ac:dyDescent="0.3">
      <c r="A216" t="s">
        <v>14</v>
      </c>
      <c r="B216" s="1">
        <v>43698</v>
      </c>
      <c r="C216" s="1">
        <v>43769</v>
      </c>
      <c r="D216">
        <v>34.15</v>
      </c>
      <c r="E216">
        <v>34.15</v>
      </c>
      <c r="F216">
        <v>31.5</v>
      </c>
      <c r="G216">
        <v>31.7</v>
      </c>
      <c r="H216">
        <v>31.7</v>
      </c>
      <c r="I216">
        <v>31.7</v>
      </c>
      <c r="J216">
        <v>70</v>
      </c>
      <c r="K216">
        <v>270.87</v>
      </c>
      <c r="L216">
        <v>1548000</v>
      </c>
      <c r="M216">
        <v>588000</v>
      </c>
      <c r="N216">
        <v>31.85</v>
      </c>
      <c r="O216" s="16">
        <f t="shared" si="16"/>
        <v>-8.1159420289855094E-2</v>
      </c>
      <c r="P216" s="20">
        <v>1.4931506849315069E-2</v>
      </c>
      <c r="Q216" s="18">
        <f t="shared" si="15"/>
        <v>1.4931506849315067E-4</v>
      </c>
      <c r="R216" s="18">
        <f t="shared" si="17"/>
        <v>-8.1308735358348247E-2</v>
      </c>
      <c r="S216" s="20">
        <f t="shared" si="18"/>
        <v>-2.7676970799051954</v>
      </c>
      <c r="T216" s="1" t="b">
        <f t="shared" si="19"/>
        <v>0</v>
      </c>
    </row>
    <row r="217" spans="1:20" x14ac:dyDescent="0.3">
      <c r="A217" t="s">
        <v>14</v>
      </c>
      <c r="B217" s="1">
        <v>43699</v>
      </c>
      <c r="C217" s="1">
        <v>43769</v>
      </c>
      <c r="D217">
        <v>31.3</v>
      </c>
      <c r="E217">
        <v>32.1</v>
      </c>
      <c r="F217">
        <v>30.05</v>
      </c>
      <c r="G217">
        <v>30.25</v>
      </c>
      <c r="H217">
        <v>30.2</v>
      </c>
      <c r="I217">
        <v>30.25</v>
      </c>
      <c r="J217">
        <v>63</v>
      </c>
      <c r="K217">
        <v>235.36</v>
      </c>
      <c r="L217">
        <v>1428000</v>
      </c>
      <c r="M217">
        <v>-120000</v>
      </c>
      <c r="N217">
        <v>30.05</v>
      </c>
      <c r="O217" s="16">
        <f t="shared" si="16"/>
        <v>-4.5741324921135626E-2</v>
      </c>
      <c r="P217" s="20">
        <v>1.484931506849315E-2</v>
      </c>
      <c r="Q217" s="18">
        <f t="shared" si="15"/>
        <v>1.4849315068493149E-4</v>
      </c>
      <c r="R217" s="18">
        <f t="shared" si="17"/>
        <v>-4.5889818071820555E-2</v>
      </c>
      <c r="S217" s="20">
        <f t="shared" si="18"/>
        <v>-1.5620599055562356</v>
      </c>
      <c r="T217" s="1" t="b">
        <f t="shared" si="19"/>
        <v>0</v>
      </c>
    </row>
    <row r="218" spans="1:20" x14ac:dyDescent="0.3">
      <c r="A218" t="s">
        <v>14</v>
      </c>
      <c r="B218" s="1">
        <v>43700</v>
      </c>
      <c r="C218" s="1">
        <v>43769</v>
      </c>
      <c r="D218">
        <v>30.3</v>
      </c>
      <c r="E218">
        <v>31.95</v>
      </c>
      <c r="F218">
        <v>30.05</v>
      </c>
      <c r="G218">
        <v>31.75</v>
      </c>
      <c r="H218">
        <v>31.75</v>
      </c>
      <c r="I218">
        <v>31.75</v>
      </c>
      <c r="J218">
        <v>36</v>
      </c>
      <c r="K218">
        <v>133.87</v>
      </c>
      <c r="L218">
        <v>1344000</v>
      </c>
      <c r="M218">
        <v>-84000</v>
      </c>
      <c r="N218">
        <v>31.35</v>
      </c>
      <c r="O218" s="16">
        <f t="shared" si="16"/>
        <v>4.9586776859504134E-2</v>
      </c>
      <c r="P218" s="20">
        <v>1.4821917808219178E-2</v>
      </c>
      <c r="Q218" s="18">
        <f t="shared" si="15"/>
        <v>1.4821917808219179E-4</v>
      </c>
      <c r="R218" s="18">
        <f t="shared" si="17"/>
        <v>4.9438557681421941E-2</v>
      </c>
      <c r="S218" s="20">
        <f t="shared" si="18"/>
        <v>1.6828567204562623</v>
      </c>
      <c r="T218" s="1" t="b">
        <f t="shared" si="19"/>
        <v>1</v>
      </c>
    </row>
    <row r="219" spans="1:20" x14ac:dyDescent="0.3">
      <c r="A219" t="s">
        <v>14</v>
      </c>
      <c r="B219" s="1">
        <v>43703</v>
      </c>
      <c r="C219" s="1">
        <v>43769</v>
      </c>
      <c r="D219">
        <v>32.200000000000003</v>
      </c>
      <c r="E219">
        <v>32.4</v>
      </c>
      <c r="F219">
        <v>30</v>
      </c>
      <c r="G219">
        <v>32.200000000000003</v>
      </c>
      <c r="H219">
        <v>32.1</v>
      </c>
      <c r="I219">
        <v>32.200000000000003</v>
      </c>
      <c r="J219">
        <v>72</v>
      </c>
      <c r="K219">
        <v>270.68</v>
      </c>
      <c r="L219">
        <v>1572000</v>
      </c>
      <c r="M219">
        <v>228000</v>
      </c>
      <c r="N219">
        <v>31.9</v>
      </c>
      <c r="O219" s="16">
        <f t="shared" si="16"/>
        <v>1.4173228346456783E-2</v>
      </c>
      <c r="P219" s="20">
        <v>1.4958904109589041E-2</v>
      </c>
      <c r="Q219" s="18">
        <f t="shared" si="15"/>
        <v>1.4958904109589041E-4</v>
      </c>
      <c r="R219" s="18">
        <f t="shared" si="17"/>
        <v>1.4023639305360892E-2</v>
      </c>
      <c r="S219" s="20">
        <f t="shared" si="18"/>
        <v>0.47735566644877081</v>
      </c>
      <c r="T219" s="1" t="b">
        <f t="shared" si="19"/>
        <v>1</v>
      </c>
    </row>
    <row r="220" spans="1:20" x14ac:dyDescent="0.3">
      <c r="A220" t="s">
        <v>14</v>
      </c>
      <c r="B220" s="1">
        <v>43704</v>
      </c>
      <c r="C220" s="1">
        <v>43769</v>
      </c>
      <c r="D220">
        <v>32.35</v>
      </c>
      <c r="E220">
        <v>33.450000000000003</v>
      </c>
      <c r="F220">
        <v>32</v>
      </c>
      <c r="G220">
        <v>33.1</v>
      </c>
      <c r="H220">
        <v>33.049999999999997</v>
      </c>
      <c r="I220">
        <v>33.1</v>
      </c>
      <c r="J220">
        <v>20</v>
      </c>
      <c r="K220">
        <v>78.7</v>
      </c>
      <c r="L220">
        <v>1608000</v>
      </c>
      <c r="M220">
        <v>36000</v>
      </c>
      <c r="N220">
        <v>31.9</v>
      </c>
      <c r="O220" s="16">
        <f t="shared" si="16"/>
        <v>2.7950310559006163E-2</v>
      </c>
      <c r="P220" s="20">
        <v>1.4876712328767123E-2</v>
      </c>
      <c r="Q220" s="18">
        <f t="shared" si="15"/>
        <v>1.4876712328767123E-4</v>
      </c>
      <c r="R220" s="18">
        <f t="shared" si="17"/>
        <v>2.7801543435718491E-2</v>
      </c>
      <c r="S220" s="20">
        <f t="shared" si="18"/>
        <v>0.94634666551845692</v>
      </c>
      <c r="T220" s="1" t="b">
        <f t="shared" si="19"/>
        <v>1</v>
      </c>
    </row>
    <row r="221" spans="1:20" x14ac:dyDescent="0.3">
      <c r="A221" t="s">
        <v>14</v>
      </c>
      <c r="B221" s="1">
        <v>43705</v>
      </c>
      <c r="C221" s="1">
        <v>43769</v>
      </c>
      <c r="D221">
        <v>32.9</v>
      </c>
      <c r="E221">
        <v>32.9</v>
      </c>
      <c r="F221">
        <v>31.1</v>
      </c>
      <c r="G221">
        <v>31.25</v>
      </c>
      <c r="H221">
        <v>31.2</v>
      </c>
      <c r="I221">
        <v>31.25</v>
      </c>
      <c r="J221">
        <v>32</v>
      </c>
      <c r="K221">
        <v>121.76</v>
      </c>
      <c r="L221">
        <v>1788000</v>
      </c>
      <c r="M221">
        <v>180000</v>
      </c>
      <c r="N221">
        <v>31.1</v>
      </c>
      <c r="O221" s="16">
        <f t="shared" si="16"/>
        <v>-5.5891238670694905E-2</v>
      </c>
      <c r="P221" s="20">
        <v>1.4876712328767123E-2</v>
      </c>
      <c r="Q221" s="18">
        <f t="shared" si="15"/>
        <v>1.4876712328767123E-4</v>
      </c>
      <c r="R221" s="18">
        <f t="shared" si="17"/>
        <v>-5.6040005793982578E-2</v>
      </c>
      <c r="S221" s="20">
        <f t="shared" si="18"/>
        <v>-1.9075657702742879</v>
      </c>
      <c r="T221" s="1" t="b">
        <f t="shared" si="19"/>
        <v>1</v>
      </c>
    </row>
    <row r="222" spans="1:20" x14ac:dyDescent="0.3">
      <c r="A222" t="s">
        <v>14</v>
      </c>
      <c r="B222" s="1">
        <v>43706</v>
      </c>
      <c r="C222" s="1">
        <v>43769</v>
      </c>
      <c r="D222">
        <v>30.55</v>
      </c>
      <c r="E222">
        <v>31.95</v>
      </c>
      <c r="F222">
        <v>30.5</v>
      </c>
      <c r="G222">
        <v>31.65</v>
      </c>
      <c r="H222">
        <v>31.7</v>
      </c>
      <c r="I222">
        <v>31.65</v>
      </c>
      <c r="J222">
        <v>81</v>
      </c>
      <c r="K222">
        <v>302.58999999999997</v>
      </c>
      <c r="L222">
        <v>2364000</v>
      </c>
      <c r="M222">
        <v>576000</v>
      </c>
      <c r="N222">
        <v>31.3</v>
      </c>
      <c r="O222" s="16">
        <f t="shared" si="16"/>
        <v>1.2799999999999954E-2</v>
      </c>
      <c r="P222" s="20">
        <v>1.4821917808219178E-2</v>
      </c>
      <c r="Q222" s="18">
        <f t="shared" si="15"/>
        <v>1.4821917808219179E-4</v>
      </c>
      <c r="R222" s="18">
        <f t="shared" si="17"/>
        <v>1.2651780821917763E-2</v>
      </c>
      <c r="S222" s="20">
        <f t="shared" si="18"/>
        <v>0.43065848561162129</v>
      </c>
      <c r="T222" s="1" t="b">
        <f t="shared" si="19"/>
        <v>1</v>
      </c>
    </row>
    <row r="223" spans="1:20" x14ac:dyDescent="0.3">
      <c r="A223" t="s">
        <v>14</v>
      </c>
      <c r="B223" s="1">
        <v>43707</v>
      </c>
      <c r="C223" s="1">
        <v>43797</v>
      </c>
      <c r="D223">
        <v>31.25</v>
      </c>
      <c r="E223">
        <v>31.25</v>
      </c>
      <c r="F223">
        <v>31.25</v>
      </c>
      <c r="G223">
        <v>31.25</v>
      </c>
      <c r="H223">
        <v>31.25</v>
      </c>
      <c r="I223">
        <v>31.7</v>
      </c>
      <c r="J223">
        <v>1</v>
      </c>
      <c r="K223">
        <v>3.75</v>
      </c>
      <c r="L223">
        <v>12000</v>
      </c>
      <c r="M223">
        <v>12000</v>
      </c>
      <c r="N223">
        <v>31.2</v>
      </c>
      <c r="O223" s="16">
        <f t="shared" si="16"/>
        <v>1.5797788309636876E-3</v>
      </c>
      <c r="P223" s="20">
        <v>1.484931506849315E-2</v>
      </c>
      <c r="Q223" s="18">
        <f t="shared" si="15"/>
        <v>1.4849315068493149E-4</v>
      </c>
      <c r="R223" s="18">
        <f t="shared" si="17"/>
        <v>1.4312856802787561E-3</v>
      </c>
      <c r="S223" s="20">
        <f t="shared" si="18"/>
        <v>4.8720044412926752E-2</v>
      </c>
      <c r="T223" s="1" t="b">
        <f t="shared" si="19"/>
        <v>1</v>
      </c>
    </row>
    <row r="224" spans="1:20" x14ac:dyDescent="0.3">
      <c r="A224" t="s">
        <v>14</v>
      </c>
      <c r="B224" s="1">
        <v>43711</v>
      </c>
      <c r="C224" s="1">
        <v>43797</v>
      </c>
      <c r="D224">
        <v>31.2</v>
      </c>
      <c r="E224">
        <v>31.2</v>
      </c>
      <c r="F224">
        <v>30.65</v>
      </c>
      <c r="G224">
        <v>30.7</v>
      </c>
      <c r="H224">
        <v>30.75</v>
      </c>
      <c r="I224">
        <v>30.7</v>
      </c>
      <c r="J224">
        <v>6</v>
      </c>
      <c r="K224">
        <v>22.27</v>
      </c>
      <c r="L224">
        <v>84000</v>
      </c>
      <c r="M224">
        <v>72000</v>
      </c>
      <c r="N224">
        <v>30.45</v>
      </c>
      <c r="O224" s="16">
        <f t="shared" si="16"/>
        <v>-3.1545741324921134E-2</v>
      </c>
      <c r="P224" s="20">
        <v>1.484931506849315E-2</v>
      </c>
      <c r="Q224" s="18">
        <f t="shared" si="15"/>
        <v>1.4849315068493149E-4</v>
      </c>
      <c r="R224" s="18">
        <f t="shared" si="17"/>
        <v>-3.1694234475606063E-2</v>
      </c>
      <c r="S224" s="20">
        <f t="shared" si="18"/>
        <v>-1.0788513659862127</v>
      </c>
      <c r="T224" s="1" t="b">
        <f t="shared" si="19"/>
        <v>1</v>
      </c>
    </row>
    <row r="225" spans="1:20" x14ac:dyDescent="0.3">
      <c r="A225" t="s">
        <v>14</v>
      </c>
      <c r="B225" s="1">
        <v>43712</v>
      </c>
      <c r="C225" s="1">
        <v>43797</v>
      </c>
      <c r="D225">
        <v>31</v>
      </c>
      <c r="E225">
        <v>31.1</v>
      </c>
      <c r="F225">
        <v>30.7</v>
      </c>
      <c r="G225">
        <v>31.1</v>
      </c>
      <c r="H225">
        <v>31.1</v>
      </c>
      <c r="I225">
        <v>32.75</v>
      </c>
      <c r="J225">
        <v>6</v>
      </c>
      <c r="K225">
        <v>22.3</v>
      </c>
      <c r="L225">
        <v>96000</v>
      </c>
      <c r="M225">
        <v>12000</v>
      </c>
      <c r="N225">
        <v>32.25</v>
      </c>
      <c r="O225" s="16">
        <f t="shared" si="16"/>
        <v>6.6775244299674297E-2</v>
      </c>
      <c r="P225" s="20">
        <v>1.4821917808219178E-2</v>
      </c>
      <c r="Q225" s="18">
        <f t="shared" si="15"/>
        <v>1.4821917808219179E-4</v>
      </c>
      <c r="R225" s="18">
        <f t="shared" si="17"/>
        <v>6.6627025121592104E-2</v>
      </c>
      <c r="S225" s="20">
        <f t="shared" si="18"/>
        <v>2.2679411020118296</v>
      </c>
      <c r="T225" s="1" t="b">
        <f t="shared" si="19"/>
        <v>1</v>
      </c>
    </row>
    <row r="226" spans="1:20" x14ac:dyDescent="0.3">
      <c r="A226" t="s">
        <v>14</v>
      </c>
      <c r="B226" s="1">
        <v>43713</v>
      </c>
      <c r="C226" s="1">
        <v>43797</v>
      </c>
      <c r="D226">
        <v>0</v>
      </c>
      <c r="E226">
        <v>0</v>
      </c>
      <c r="F226">
        <v>0</v>
      </c>
      <c r="G226">
        <v>31.1</v>
      </c>
      <c r="H226">
        <v>31.1</v>
      </c>
      <c r="I226">
        <v>32.950000000000003</v>
      </c>
      <c r="J226">
        <v>0</v>
      </c>
      <c r="K226">
        <v>0</v>
      </c>
      <c r="L226">
        <v>96000</v>
      </c>
      <c r="M226">
        <v>0</v>
      </c>
      <c r="N226">
        <v>32.450000000000003</v>
      </c>
      <c r="O226" s="16">
        <f t="shared" si="16"/>
        <v>6.1068702290077203E-3</v>
      </c>
      <c r="P226" s="20">
        <v>1.473972602739726E-2</v>
      </c>
      <c r="Q226" s="18">
        <f t="shared" si="15"/>
        <v>1.4739726027397261E-4</v>
      </c>
      <c r="R226" s="18">
        <f t="shared" si="17"/>
        <v>5.9594729687337472E-3</v>
      </c>
      <c r="S226" s="20">
        <f t="shared" si="18"/>
        <v>0.20285662863461129</v>
      </c>
      <c r="T226" s="1" t="b">
        <f t="shared" si="19"/>
        <v>1</v>
      </c>
    </row>
    <row r="227" spans="1:20" x14ac:dyDescent="0.3">
      <c r="A227" t="s">
        <v>14</v>
      </c>
      <c r="B227" s="1">
        <v>43714</v>
      </c>
      <c r="C227" s="1">
        <v>43797</v>
      </c>
      <c r="D227">
        <v>32.950000000000003</v>
      </c>
      <c r="E227">
        <v>33.549999999999997</v>
      </c>
      <c r="F227">
        <v>32.75</v>
      </c>
      <c r="G227">
        <v>33.5</v>
      </c>
      <c r="H227">
        <v>33.450000000000003</v>
      </c>
      <c r="I227">
        <v>33.5</v>
      </c>
      <c r="J227">
        <v>6</v>
      </c>
      <c r="K227">
        <v>23.83</v>
      </c>
      <c r="L227">
        <v>144000</v>
      </c>
      <c r="M227">
        <v>48000</v>
      </c>
      <c r="N227">
        <v>33</v>
      </c>
      <c r="O227" s="16">
        <f t="shared" si="16"/>
        <v>1.6691957511380792E-2</v>
      </c>
      <c r="P227" s="20">
        <v>1.4575342465753425E-2</v>
      </c>
      <c r="Q227" s="18">
        <f t="shared" si="15"/>
        <v>1.4575342465753425E-4</v>
      </c>
      <c r="R227" s="18">
        <f t="shared" si="17"/>
        <v>1.6546204086723259E-2</v>
      </c>
      <c r="S227" s="20">
        <f t="shared" si="18"/>
        <v>0.56322214990197184</v>
      </c>
      <c r="T227" s="1" t="b">
        <f t="shared" si="19"/>
        <v>1</v>
      </c>
    </row>
    <row r="228" spans="1:20" x14ac:dyDescent="0.3">
      <c r="A228" t="s">
        <v>14</v>
      </c>
      <c r="B228" s="1">
        <v>43717</v>
      </c>
      <c r="C228" s="1">
        <v>43797</v>
      </c>
      <c r="D228">
        <v>33.299999999999997</v>
      </c>
      <c r="E228">
        <v>33.299999999999997</v>
      </c>
      <c r="F228">
        <v>33.200000000000003</v>
      </c>
      <c r="G228">
        <v>33.25</v>
      </c>
      <c r="H228">
        <v>33.25</v>
      </c>
      <c r="I228">
        <v>33.25</v>
      </c>
      <c r="J228">
        <v>3</v>
      </c>
      <c r="K228">
        <v>11.97</v>
      </c>
      <c r="L228">
        <v>144000</v>
      </c>
      <c r="M228">
        <v>0</v>
      </c>
      <c r="N228">
        <v>32.9</v>
      </c>
      <c r="O228" s="16">
        <f t="shared" si="16"/>
        <v>-7.462686567164179E-3</v>
      </c>
      <c r="P228" s="20">
        <v>1.4657534246575342E-2</v>
      </c>
      <c r="Q228" s="18">
        <f t="shared" si="15"/>
        <v>1.4657534246575343E-4</v>
      </c>
      <c r="R228" s="18">
        <f t="shared" si="17"/>
        <v>-7.6092619096299321E-3</v>
      </c>
      <c r="S228" s="20">
        <f t="shared" si="18"/>
        <v>-0.25901438356775863</v>
      </c>
      <c r="T228" s="1" t="b">
        <f t="shared" si="19"/>
        <v>1</v>
      </c>
    </row>
    <row r="229" spans="1:20" x14ac:dyDescent="0.3">
      <c r="A229" t="s">
        <v>14</v>
      </c>
      <c r="B229" s="1">
        <v>43719</v>
      </c>
      <c r="C229" s="1">
        <v>43797</v>
      </c>
      <c r="D229">
        <v>34.200000000000003</v>
      </c>
      <c r="E229">
        <v>34.5</v>
      </c>
      <c r="F229">
        <v>34.1</v>
      </c>
      <c r="G229">
        <v>34.35</v>
      </c>
      <c r="H229">
        <v>34.35</v>
      </c>
      <c r="I229">
        <v>34.35</v>
      </c>
      <c r="J229">
        <v>11</v>
      </c>
      <c r="K229">
        <v>45.28</v>
      </c>
      <c r="L229">
        <v>204000</v>
      </c>
      <c r="M229">
        <v>60000</v>
      </c>
      <c r="N229">
        <v>34.1</v>
      </c>
      <c r="O229" s="16">
        <f t="shared" si="16"/>
        <v>3.3082706766917339E-2</v>
      </c>
      <c r="P229" s="20">
        <v>1.473972602739726E-2</v>
      </c>
      <c r="Q229" s="18">
        <f t="shared" si="15"/>
        <v>1.4739726027397261E-4</v>
      </c>
      <c r="R229" s="18">
        <f t="shared" si="17"/>
        <v>3.2935309506643369E-2</v>
      </c>
      <c r="S229" s="20">
        <f t="shared" si="18"/>
        <v>1.1210967621814263</v>
      </c>
      <c r="T229" s="1" t="b">
        <f t="shared" si="19"/>
        <v>1</v>
      </c>
    </row>
    <row r="230" spans="1:20" x14ac:dyDescent="0.3">
      <c r="A230" t="s">
        <v>14</v>
      </c>
      <c r="B230" s="1">
        <v>43720</v>
      </c>
      <c r="C230" s="1">
        <v>43797</v>
      </c>
      <c r="D230">
        <v>34.75</v>
      </c>
      <c r="E230">
        <v>35.049999999999997</v>
      </c>
      <c r="F230">
        <v>33.9</v>
      </c>
      <c r="G230">
        <v>33.950000000000003</v>
      </c>
      <c r="H230">
        <v>34</v>
      </c>
      <c r="I230">
        <v>33.950000000000003</v>
      </c>
      <c r="J230">
        <v>11</v>
      </c>
      <c r="K230">
        <v>45.63</v>
      </c>
      <c r="L230">
        <v>252000</v>
      </c>
      <c r="M230">
        <v>48000</v>
      </c>
      <c r="N230">
        <v>33.75</v>
      </c>
      <c r="O230" s="16">
        <f t="shared" si="16"/>
        <v>-1.1644832605531254E-2</v>
      </c>
      <c r="P230" s="20">
        <v>1.452054794520548E-2</v>
      </c>
      <c r="Q230" s="18">
        <f t="shared" si="15"/>
        <v>1.452054794520548E-4</v>
      </c>
      <c r="R230" s="18">
        <f t="shared" si="17"/>
        <v>-1.179003808498331E-2</v>
      </c>
      <c r="S230" s="20">
        <f t="shared" si="18"/>
        <v>-0.40132531684283518</v>
      </c>
      <c r="T230" s="1" t="b">
        <f t="shared" si="19"/>
        <v>1</v>
      </c>
    </row>
    <row r="231" spans="1:20" x14ac:dyDescent="0.3">
      <c r="A231" t="s">
        <v>14</v>
      </c>
      <c r="B231" s="1">
        <v>43721</v>
      </c>
      <c r="C231" s="1">
        <v>43797</v>
      </c>
      <c r="D231">
        <v>34.15</v>
      </c>
      <c r="E231">
        <v>34.25</v>
      </c>
      <c r="F231">
        <v>32.799999999999997</v>
      </c>
      <c r="G231">
        <v>34.25</v>
      </c>
      <c r="H231">
        <v>34.25</v>
      </c>
      <c r="I231">
        <v>34.25</v>
      </c>
      <c r="J231">
        <v>6</v>
      </c>
      <c r="K231">
        <v>24.08</v>
      </c>
      <c r="L231">
        <v>264000</v>
      </c>
      <c r="M231">
        <v>12000</v>
      </c>
      <c r="N231">
        <v>33.799999999999997</v>
      </c>
      <c r="O231" s="16">
        <f t="shared" si="16"/>
        <v>8.836524300441741E-3</v>
      </c>
      <c r="P231" s="20">
        <v>1.4602739726027398E-2</v>
      </c>
      <c r="Q231" s="18">
        <f t="shared" si="15"/>
        <v>1.4602739726027398E-4</v>
      </c>
      <c r="R231" s="18">
        <f t="shared" si="17"/>
        <v>8.6904969031814678E-3</v>
      </c>
      <c r="S231" s="20">
        <f t="shared" si="18"/>
        <v>0.29581892764478868</v>
      </c>
      <c r="T231" s="1" t="b">
        <f t="shared" si="19"/>
        <v>1</v>
      </c>
    </row>
    <row r="232" spans="1:20" x14ac:dyDescent="0.3">
      <c r="A232" t="s">
        <v>14</v>
      </c>
      <c r="B232" s="1">
        <v>43724</v>
      </c>
      <c r="C232" s="1">
        <v>43797</v>
      </c>
      <c r="D232">
        <v>33.799999999999997</v>
      </c>
      <c r="E232">
        <v>33.799999999999997</v>
      </c>
      <c r="F232">
        <v>33.65</v>
      </c>
      <c r="G232">
        <v>33.75</v>
      </c>
      <c r="H232">
        <v>33.75</v>
      </c>
      <c r="I232">
        <v>33.75</v>
      </c>
      <c r="J232">
        <v>12</v>
      </c>
      <c r="K232">
        <v>48.53</v>
      </c>
      <c r="L232">
        <v>324000</v>
      </c>
      <c r="M232">
        <v>60000</v>
      </c>
      <c r="N232">
        <v>33.35</v>
      </c>
      <c r="O232" s="16">
        <f t="shared" si="16"/>
        <v>-1.4598540145985401E-2</v>
      </c>
      <c r="P232" s="20">
        <v>1.4602739726027398E-2</v>
      </c>
      <c r="Q232" s="18">
        <f t="shared" si="15"/>
        <v>1.4602739726027398E-4</v>
      </c>
      <c r="R232" s="18">
        <f t="shared" si="17"/>
        <v>-1.4744567543245674E-2</v>
      </c>
      <c r="S232" s="20">
        <f t="shared" si="18"/>
        <v>-0.50189560019661561</v>
      </c>
      <c r="T232" s="1" t="b">
        <f t="shared" si="19"/>
        <v>1</v>
      </c>
    </row>
    <row r="233" spans="1:20" x14ac:dyDescent="0.3">
      <c r="A233" t="s">
        <v>14</v>
      </c>
      <c r="B233" s="1">
        <v>43725</v>
      </c>
      <c r="C233" s="1">
        <v>43797</v>
      </c>
      <c r="D233">
        <v>34.950000000000003</v>
      </c>
      <c r="E233">
        <v>36.549999999999997</v>
      </c>
      <c r="F233">
        <v>33.700000000000003</v>
      </c>
      <c r="G233">
        <v>33.75</v>
      </c>
      <c r="H233">
        <v>33.700000000000003</v>
      </c>
      <c r="I233">
        <v>33.75</v>
      </c>
      <c r="J233">
        <v>42</v>
      </c>
      <c r="K233">
        <v>176.77</v>
      </c>
      <c r="L233">
        <v>456000</v>
      </c>
      <c r="M233">
        <v>132000</v>
      </c>
      <c r="N233">
        <v>33.4</v>
      </c>
      <c r="O233" s="16">
        <f t="shared" si="16"/>
        <v>0</v>
      </c>
      <c r="P233" s="20">
        <v>1.4602739726027398E-2</v>
      </c>
      <c r="Q233" s="18">
        <f t="shared" si="15"/>
        <v>1.4602739726027398E-4</v>
      </c>
      <c r="R233" s="18">
        <f t="shared" si="17"/>
        <v>-1.4602739726027398E-4</v>
      </c>
      <c r="S233" s="20">
        <f t="shared" si="18"/>
        <v>-4.9706787247665602E-3</v>
      </c>
      <c r="T233" s="1" t="b">
        <f t="shared" si="19"/>
        <v>1</v>
      </c>
    </row>
    <row r="234" spans="1:20" x14ac:dyDescent="0.3">
      <c r="A234" t="s">
        <v>14</v>
      </c>
      <c r="B234" s="1">
        <v>43726</v>
      </c>
      <c r="C234" s="1">
        <v>43797</v>
      </c>
      <c r="D234">
        <v>34.1</v>
      </c>
      <c r="E234">
        <v>34.15</v>
      </c>
      <c r="F234">
        <v>33.950000000000003</v>
      </c>
      <c r="G234">
        <v>34.15</v>
      </c>
      <c r="H234">
        <v>34.15</v>
      </c>
      <c r="I234">
        <v>33.799999999999997</v>
      </c>
      <c r="J234">
        <v>8</v>
      </c>
      <c r="K234">
        <v>32.72</v>
      </c>
      <c r="L234">
        <v>504000</v>
      </c>
      <c r="M234">
        <v>48000</v>
      </c>
      <c r="N234">
        <v>33.4</v>
      </c>
      <c r="O234" s="16">
        <f t="shared" si="16"/>
        <v>1.4814814814813973E-3</v>
      </c>
      <c r="P234" s="20">
        <v>1.4547945205479451E-2</v>
      </c>
      <c r="Q234" s="18">
        <f t="shared" si="15"/>
        <v>1.4547945205479451E-4</v>
      </c>
      <c r="R234" s="18">
        <f t="shared" si="17"/>
        <v>1.3360020294266028E-3</v>
      </c>
      <c r="S234" s="20">
        <f t="shared" si="18"/>
        <v>4.547665019379462E-2</v>
      </c>
      <c r="T234" s="1" t="b">
        <f t="shared" si="19"/>
        <v>1</v>
      </c>
    </row>
    <row r="235" spans="1:20" x14ac:dyDescent="0.3">
      <c r="A235" t="s">
        <v>14</v>
      </c>
      <c r="B235" s="1">
        <v>43727</v>
      </c>
      <c r="C235" s="1">
        <v>43797</v>
      </c>
      <c r="D235">
        <v>32.6</v>
      </c>
      <c r="E235">
        <v>32.6</v>
      </c>
      <c r="F235">
        <v>31.9</v>
      </c>
      <c r="G235">
        <v>32.25</v>
      </c>
      <c r="H235">
        <v>32.25</v>
      </c>
      <c r="I235">
        <v>32.25</v>
      </c>
      <c r="J235">
        <v>29</v>
      </c>
      <c r="K235">
        <v>112.45</v>
      </c>
      <c r="L235">
        <v>684000</v>
      </c>
      <c r="M235">
        <v>180000</v>
      </c>
      <c r="N235">
        <v>31.85</v>
      </c>
      <c r="O235" s="16">
        <f t="shared" si="16"/>
        <v>-4.5857988165680395E-2</v>
      </c>
      <c r="P235" s="20">
        <v>1.4547945205479451E-2</v>
      </c>
      <c r="Q235" s="18">
        <f t="shared" si="15"/>
        <v>1.4547945205479451E-4</v>
      </c>
      <c r="R235" s="18">
        <f t="shared" si="17"/>
        <v>-4.6003467617735189E-2</v>
      </c>
      <c r="S235" s="20">
        <f t="shared" si="18"/>
        <v>-1.5659284630362429</v>
      </c>
      <c r="T235" s="1" t="b">
        <f t="shared" si="19"/>
        <v>1</v>
      </c>
    </row>
    <row r="236" spans="1:20" x14ac:dyDescent="0.3">
      <c r="A236" t="s">
        <v>14</v>
      </c>
      <c r="B236" s="1">
        <v>43728</v>
      </c>
      <c r="C236" s="1">
        <v>43797</v>
      </c>
      <c r="D236">
        <v>32.15</v>
      </c>
      <c r="E236">
        <v>35</v>
      </c>
      <c r="F236">
        <v>32.15</v>
      </c>
      <c r="G236">
        <v>34.700000000000003</v>
      </c>
      <c r="H236">
        <v>34.85</v>
      </c>
      <c r="I236">
        <v>34.700000000000003</v>
      </c>
      <c r="J236">
        <v>33</v>
      </c>
      <c r="K236">
        <v>134.41999999999999</v>
      </c>
      <c r="L236">
        <v>624000</v>
      </c>
      <c r="M236">
        <v>-60000</v>
      </c>
      <c r="N236">
        <v>34.4</v>
      </c>
      <c r="O236" s="16">
        <f t="shared" si="16"/>
        <v>7.5968992248062098E-2</v>
      </c>
      <c r="P236" s="20">
        <v>1.4575342465753425E-2</v>
      </c>
      <c r="Q236" s="18">
        <f t="shared" si="15"/>
        <v>1.4575342465753425E-4</v>
      </c>
      <c r="R236" s="18">
        <f t="shared" si="17"/>
        <v>7.5823238823404568E-2</v>
      </c>
      <c r="S236" s="20">
        <f t="shared" si="18"/>
        <v>2.5809743043672175</v>
      </c>
      <c r="T236" s="1" t="b">
        <f t="shared" si="19"/>
        <v>1</v>
      </c>
    </row>
    <row r="237" spans="1:20" x14ac:dyDescent="0.3">
      <c r="A237" t="s">
        <v>14</v>
      </c>
      <c r="B237" s="1">
        <v>43731</v>
      </c>
      <c r="C237" s="1">
        <v>43797</v>
      </c>
      <c r="D237">
        <v>36.6</v>
      </c>
      <c r="E237">
        <v>36.6</v>
      </c>
      <c r="F237">
        <v>34.799999999999997</v>
      </c>
      <c r="G237">
        <v>35.25</v>
      </c>
      <c r="H237">
        <v>35.25</v>
      </c>
      <c r="I237">
        <v>35.299999999999997</v>
      </c>
      <c r="J237">
        <v>35</v>
      </c>
      <c r="K237">
        <v>148.28</v>
      </c>
      <c r="L237">
        <v>720000</v>
      </c>
      <c r="M237">
        <v>96000</v>
      </c>
      <c r="N237">
        <v>34.9</v>
      </c>
      <c r="O237" s="16">
        <f t="shared" si="16"/>
        <v>1.7291066282420584E-2</v>
      </c>
      <c r="P237" s="20">
        <v>1.4630136986301369E-2</v>
      </c>
      <c r="Q237" s="18">
        <f t="shared" si="15"/>
        <v>1.4630136986301369E-4</v>
      </c>
      <c r="R237" s="18">
        <f t="shared" si="17"/>
        <v>1.7144764912557571E-2</v>
      </c>
      <c r="S237" s="20">
        <f t="shared" si="18"/>
        <v>0.58359677561107992</v>
      </c>
      <c r="T237" s="1" t="b">
        <f t="shared" si="19"/>
        <v>1</v>
      </c>
    </row>
    <row r="238" spans="1:20" x14ac:dyDescent="0.3">
      <c r="A238" t="s">
        <v>14</v>
      </c>
      <c r="B238" s="1">
        <v>43732</v>
      </c>
      <c r="C238" s="1">
        <v>43797</v>
      </c>
      <c r="D238">
        <v>34.950000000000003</v>
      </c>
      <c r="E238">
        <v>35</v>
      </c>
      <c r="F238">
        <v>34.5</v>
      </c>
      <c r="G238">
        <v>34.75</v>
      </c>
      <c r="H238">
        <v>34.65</v>
      </c>
      <c r="I238">
        <v>34.75</v>
      </c>
      <c r="J238">
        <v>29</v>
      </c>
      <c r="K238">
        <v>120.8</v>
      </c>
      <c r="L238">
        <v>936000</v>
      </c>
      <c r="M238">
        <v>216000</v>
      </c>
      <c r="N238">
        <v>34.35</v>
      </c>
      <c r="O238" s="16">
        <f t="shared" si="16"/>
        <v>-1.558073654390927E-2</v>
      </c>
      <c r="P238" s="20">
        <v>1.4821917808219178E-2</v>
      </c>
      <c r="Q238" s="18">
        <f t="shared" si="15"/>
        <v>1.4821917808219179E-4</v>
      </c>
      <c r="R238" s="18">
        <f t="shared" si="17"/>
        <v>-1.5728955721991462E-2</v>
      </c>
      <c r="S238" s="20">
        <f t="shared" si="18"/>
        <v>-0.53540354095845866</v>
      </c>
      <c r="T238" s="1" t="b">
        <f t="shared" si="19"/>
        <v>1</v>
      </c>
    </row>
    <row r="239" spans="1:20" x14ac:dyDescent="0.3">
      <c r="A239" t="s">
        <v>14</v>
      </c>
      <c r="B239" s="1">
        <v>43733</v>
      </c>
      <c r="C239" s="1">
        <v>43797</v>
      </c>
      <c r="D239">
        <v>34.200000000000003</v>
      </c>
      <c r="E239">
        <v>34.200000000000003</v>
      </c>
      <c r="F239">
        <v>32.85</v>
      </c>
      <c r="G239">
        <v>33.4</v>
      </c>
      <c r="H239">
        <v>33.299999999999997</v>
      </c>
      <c r="I239">
        <v>33.4</v>
      </c>
      <c r="J239">
        <v>32</v>
      </c>
      <c r="K239">
        <v>128.76</v>
      </c>
      <c r="L239">
        <v>1092000</v>
      </c>
      <c r="M239">
        <v>156000</v>
      </c>
      <c r="N239">
        <v>32.85</v>
      </c>
      <c r="O239" s="16">
        <f t="shared" si="16"/>
        <v>-3.8848920863309391E-2</v>
      </c>
      <c r="P239" s="20">
        <v>1.484931506849315E-2</v>
      </c>
      <c r="Q239" s="18">
        <f t="shared" si="15"/>
        <v>1.4849315068493149E-4</v>
      </c>
      <c r="R239" s="18">
        <f t="shared" si="17"/>
        <v>-3.8997414013994321E-2</v>
      </c>
      <c r="S239" s="20">
        <f t="shared" si="18"/>
        <v>-1.3274469024108879</v>
      </c>
      <c r="T239" s="1" t="b">
        <f t="shared" si="19"/>
        <v>1</v>
      </c>
    </row>
    <row r="240" spans="1:20" x14ac:dyDescent="0.3">
      <c r="A240" t="s">
        <v>14</v>
      </c>
      <c r="B240" s="1">
        <v>43734</v>
      </c>
      <c r="C240" s="1">
        <v>43797</v>
      </c>
      <c r="D240">
        <v>33.65</v>
      </c>
      <c r="E240">
        <v>34.85</v>
      </c>
      <c r="F240">
        <v>33.65</v>
      </c>
      <c r="G240">
        <v>34.75</v>
      </c>
      <c r="H240">
        <v>34.75</v>
      </c>
      <c r="I240">
        <v>34.75</v>
      </c>
      <c r="J240">
        <v>50</v>
      </c>
      <c r="K240">
        <v>205.7</v>
      </c>
      <c r="L240">
        <v>1368000</v>
      </c>
      <c r="M240">
        <v>276000</v>
      </c>
      <c r="N240">
        <v>34.25</v>
      </c>
      <c r="O240" s="16">
        <f t="shared" si="16"/>
        <v>4.0419161676646748E-2</v>
      </c>
      <c r="P240" s="20">
        <v>1.4821917808219178E-2</v>
      </c>
      <c r="Q240" s="18">
        <f t="shared" si="15"/>
        <v>1.4821917808219179E-4</v>
      </c>
      <c r="R240" s="18">
        <f t="shared" si="17"/>
        <v>4.0270942498564555E-2</v>
      </c>
      <c r="S240" s="20">
        <f t="shared" si="18"/>
        <v>1.3707969933007129</v>
      </c>
      <c r="T240" s="1" t="b">
        <f t="shared" si="19"/>
        <v>1</v>
      </c>
    </row>
    <row r="241" spans="1:20" x14ac:dyDescent="0.3">
      <c r="A241" t="s">
        <v>14</v>
      </c>
      <c r="B241" s="1">
        <v>43735</v>
      </c>
      <c r="C241" s="1">
        <v>43825</v>
      </c>
      <c r="D241">
        <v>33.4</v>
      </c>
      <c r="E241">
        <v>33.4</v>
      </c>
      <c r="F241">
        <v>33.4</v>
      </c>
      <c r="G241">
        <v>33.4</v>
      </c>
      <c r="H241">
        <v>33.4</v>
      </c>
      <c r="I241">
        <v>33.6</v>
      </c>
      <c r="J241">
        <v>1</v>
      </c>
      <c r="K241">
        <v>4.01</v>
      </c>
      <c r="L241">
        <v>12000</v>
      </c>
      <c r="M241">
        <v>12000</v>
      </c>
      <c r="N241">
        <v>33.049999999999997</v>
      </c>
      <c r="O241" s="16">
        <f t="shared" si="16"/>
        <v>-3.3093525179856073E-2</v>
      </c>
      <c r="P241" s="20">
        <v>1.4821917808219178E-2</v>
      </c>
      <c r="Q241" s="18">
        <f t="shared" si="15"/>
        <v>1.4821917808219179E-4</v>
      </c>
      <c r="R241" s="18">
        <f t="shared" si="17"/>
        <v>-3.3241744357938266E-2</v>
      </c>
      <c r="S241" s="20">
        <f t="shared" si="18"/>
        <v>-1.1315276075189191</v>
      </c>
      <c r="T241" s="1" t="b">
        <f t="shared" si="19"/>
        <v>1</v>
      </c>
    </row>
    <row r="242" spans="1:20" x14ac:dyDescent="0.3">
      <c r="A242" t="s">
        <v>14</v>
      </c>
      <c r="B242" s="1">
        <v>43738</v>
      </c>
      <c r="C242" s="1">
        <v>43825</v>
      </c>
      <c r="D242">
        <v>32.25</v>
      </c>
      <c r="E242">
        <v>32.35</v>
      </c>
      <c r="F242">
        <v>32.25</v>
      </c>
      <c r="G242">
        <v>32.35</v>
      </c>
      <c r="H242">
        <v>32.35</v>
      </c>
      <c r="I242">
        <v>33.950000000000003</v>
      </c>
      <c r="J242">
        <v>4</v>
      </c>
      <c r="K242">
        <v>15.5</v>
      </c>
      <c r="L242">
        <v>36000</v>
      </c>
      <c r="M242">
        <v>24000</v>
      </c>
      <c r="N242">
        <v>33.450000000000003</v>
      </c>
      <c r="O242" s="16">
        <f t="shared" si="16"/>
        <v>1.0416666666666708E-2</v>
      </c>
      <c r="P242" s="20">
        <v>1.4630136986301369E-2</v>
      </c>
      <c r="Q242" s="18">
        <f t="shared" si="15"/>
        <v>1.4630136986301369E-4</v>
      </c>
      <c r="R242" s="18">
        <f t="shared" si="17"/>
        <v>1.0270365296803695E-2</v>
      </c>
      <c r="S242" s="20">
        <f t="shared" si="18"/>
        <v>0.3495966320991945</v>
      </c>
      <c r="T242" s="1" t="b">
        <f t="shared" si="19"/>
        <v>1</v>
      </c>
    </row>
    <row r="243" spans="1:20" x14ac:dyDescent="0.3">
      <c r="P243" s="20"/>
      <c r="T243" s="1"/>
    </row>
    <row r="244" spans="1:20" x14ac:dyDescent="0.3">
      <c r="P244" s="20"/>
      <c r="T244" s="1"/>
    </row>
    <row r="245" spans="1:20" x14ac:dyDescent="0.3">
      <c r="P245" s="20"/>
      <c r="T245" s="1"/>
    </row>
    <row r="246" spans="1:20" x14ac:dyDescent="0.3">
      <c r="I246" s="9">
        <f>AVERAGE(I3:I242)</f>
        <v>50.994583333333345</v>
      </c>
      <c r="J246" s="15">
        <f>AVERAGE(J3:J242)</f>
        <v>13.112500000000001</v>
      </c>
      <c r="K246" s="9"/>
      <c r="L246" s="15">
        <f>AVERAGE(L3:L242)</f>
        <v>368000</v>
      </c>
      <c r="M246" s="9" t="s">
        <v>19</v>
      </c>
      <c r="N246" s="17">
        <f>AVERAGE(N3:N242)</f>
        <v>50.317708333333336</v>
      </c>
      <c r="O246" s="16">
        <f>AVERAGE(O3:O242)</f>
        <v>-2.5964139766986799E-3</v>
      </c>
      <c r="P246" s="17"/>
      <c r="Q246" s="8"/>
      <c r="R246" s="16">
        <f>AVERAGE(R3:R242)</f>
        <v>-2.7679470817215121E-3</v>
      </c>
      <c r="S246" s="9"/>
      <c r="T246" s="12">
        <f>COUNTIF(T3:T242,T3)</f>
        <v>229</v>
      </c>
    </row>
    <row r="247" spans="1:20" x14ac:dyDescent="0.3">
      <c r="M247" t="s">
        <v>20</v>
      </c>
      <c r="O247" s="16">
        <f>MAX(O3:O242)</f>
        <v>8.8775510204081656E-2</v>
      </c>
      <c r="P247" s="17"/>
      <c r="Q247" s="8"/>
      <c r="R247" s="16">
        <f>MAX(R3:R242)</f>
        <v>8.8599619793122752E-2</v>
      </c>
      <c r="S247" s="9"/>
      <c r="T247" s="1"/>
    </row>
    <row r="248" spans="1:20" x14ac:dyDescent="0.3">
      <c r="M248" t="s">
        <v>21</v>
      </c>
      <c r="O248" s="16">
        <f>MIN(O3:O242)</f>
        <v>-8.2653061224489732E-2</v>
      </c>
      <c r="P248" s="17"/>
      <c r="Q248" s="8"/>
      <c r="R248" s="16">
        <f>MIN(R3:R242)</f>
        <v>-8.2827855745037676E-2</v>
      </c>
      <c r="S248" s="9"/>
      <c r="T248" s="1"/>
    </row>
    <row r="249" spans="1:20" x14ac:dyDescent="0.3">
      <c r="M249" t="s">
        <v>22</v>
      </c>
      <c r="O249" s="16">
        <f>_xlfn.STDEV.S(O3:O242)</f>
        <v>2.9377758118360769E-2</v>
      </c>
      <c r="P249" s="17"/>
      <c r="Q249" s="8"/>
      <c r="R249" s="16">
        <f t="shared" ref="R249" si="20">_xlfn.STDEV.S(R3:R242)</f>
        <v>2.9377622044510502E-2</v>
      </c>
      <c r="S249" s="9"/>
      <c r="T249" s="1"/>
    </row>
    <row r="250" spans="1:20" x14ac:dyDescent="0.3">
      <c r="P250" s="20"/>
    </row>
    <row r="251" spans="1:20" x14ac:dyDescent="0.3">
      <c r="P251" s="20"/>
    </row>
    <row r="252" spans="1:20" x14ac:dyDescent="0.3">
      <c r="P252" s="20"/>
    </row>
    <row r="253" spans="1:20" x14ac:dyDescent="0.3">
      <c r="P253" s="20"/>
    </row>
    <row r="261" spans="14:14" x14ac:dyDescent="0.3">
      <c r="N261" t="s">
        <v>38</v>
      </c>
    </row>
  </sheetData>
  <pageMargins left="0.7" right="0.7" top="0.75" bottom="0.75" header="0.3" footer="0.3"/>
  <ignoredErrors>
    <ignoredError sqref="N246 I246:J246 L246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C6D4-3C51-4C65-9412-A5F450B367BA}">
  <dimension ref="A1:S58"/>
  <sheetViews>
    <sheetView topLeftCell="L29" workbookViewId="0">
      <selection activeCell="S55" sqref="S55"/>
    </sheetView>
  </sheetViews>
  <sheetFormatPr defaultRowHeight="14.4" x14ac:dyDescent="0.3"/>
  <cols>
    <col min="15" max="15" width="9.6640625" style="18" bestFit="1" customWidth="1"/>
    <col min="17" max="17" width="8.88671875" style="18"/>
    <col min="18" max="18" width="11" customWidth="1"/>
    <col min="19" max="19" width="8.88671875" style="20"/>
  </cols>
  <sheetData>
    <row r="1" spans="1:19" x14ac:dyDescent="0.3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1" t="s">
        <v>34</v>
      </c>
      <c r="P1" s="2" t="s">
        <v>27</v>
      </c>
      <c r="Q1" s="21" t="s">
        <v>28</v>
      </c>
      <c r="R1" s="2" t="s">
        <v>29</v>
      </c>
      <c r="S1" s="19" t="s">
        <v>23</v>
      </c>
    </row>
    <row r="2" spans="1:19" x14ac:dyDescent="0.3">
      <c r="A2" t="s">
        <v>14</v>
      </c>
      <c r="B2" s="1">
        <v>43381</v>
      </c>
      <c r="C2" s="1">
        <v>43398</v>
      </c>
      <c r="D2">
        <v>0</v>
      </c>
      <c r="E2">
        <v>0</v>
      </c>
      <c r="F2">
        <v>0</v>
      </c>
      <c r="G2">
        <v>69.650000000000006</v>
      </c>
      <c r="H2">
        <v>69.650000000000006</v>
      </c>
      <c r="I2">
        <v>65.599999999999994</v>
      </c>
      <c r="J2">
        <v>0</v>
      </c>
      <c r="K2">
        <v>0</v>
      </c>
      <c r="L2">
        <v>36000</v>
      </c>
      <c r="M2">
        <v>0</v>
      </c>
      <c r="N2">
        <v>64.5</v>
      </c>
      <c r="O2" s="16"/>
      <c r="P2" s="11">
        <f>(0.1325)</f>
        <v>0.13250000000000001</v>
      </c>
      <c r="Q2" s="16">
        <f>P2/100</f>
        <v>1.325E-3</v>
      </c>
    </row>
    <row r="3" spans="1:19" x14ac:dyDescent="0.3">
      <c r="A3" t="s">
        <v>14</v>
      </c>
      <c r="B3" s="1">
        <v>43388</v>
      </c>
      <c r="C3" s="1">
        <v>43398</v>
      </c>
      <c r="D3">
        <v>66.650000000000006</v>
      </c>
      <c r="E3">
        <v>66.650000000000006</v>
      </c>
      <c r="F3">
        <v>66.650000000000006</v>
      </c>
      <c r="G3">
        <v>66.650000000000006</v>
      </c>
      <c r="H3">
        <v>66.650000000000006</v>
      </c>
      <c r="I3">
        <v>68.099999999999994</v>
      </c>
      <c r="J3">
        <v>1</v>
      </c>
      <c r="K3">
        <v>8</v>
      </c>
      <c r="L3">
        <v>60000</v>
      </c>
      <c r="M3">
        <v>0</v>
      </c>
      <c r="N3">
        <v>67.05</v>
      </c>
      <c r="O3" s="16">
        <f>(I3-I2)/I2</f>
        <v>3.8109756097560982E-2</v>
      </c>
      <c r="P3" s="11">
        <v>0.13365384615384615</v>
      </c>
      <c r="Q3" s="16">
        <f t="shared" ref="Q3:Q53" si="0">P3/100</f>
        <v>1.3365384615384615E-3</v>
      </c>
      <c r="R3" s="18">
        <f>(O3-Q3)</f>
        <v>3.6773217636022523E-2</v>
      </c>
      <c r="S3" s="20">
        <f>R3/(_xlfn.STDEV.S($O$3:$O$53))</f>
        <v>0.63658793737687602</v>
      </c>
    </row>
    <row r="4" spans="1:19" x14ac:dyDescent="0.3">
      <c r="A4" t="s">
        <v>14</v>
      </c>
      <c r="B4" s="1">
        <v>43395</v>
      </c>
      <c r="C4" s="1">
        <v>43398</v>
      </c>
      <c r="D4">
        <v>65.650000000000006</v>
      </c>
      <c r="E4">
        <v>65.650000000000006</v>
      </c>
      <c r="F4">
        <v>65.3</v>
      </c>
      <c r="G4">
        <v>65.3</v>
      </c>
      <c r="H4">
        <v>65.3</v>
      </c>
      <c r="I4">
        <v>65.3</v>
      </c>
      <c r="J4">
        <v>20</v>
      </c>
      <c r="K4">
        <v>157.13999999999999</v>
      </c>
      <c r="L4">
        <v>360000</v>
      </c>
      <c r="M4">
        <v>216000</v>
      </c>
      <c r="N4">
        <v>64.349999999999994</v>
      </c>
      <c r="O4" s="16">
        <f t="shared" ref="O4:O53" si="1">(I4-I3)/I3</f>
        <v>-4.1116005873715084E-2</v>
      </c>
      <c r="P4" s="11">
        <v>0.13365384615384615</v>
      </c>
      <c r="Q4" s="16">
        <f t="shared" si="0"/>
        <v>1.3365384615384615E-3</v>
      </c>
      <c r="R4" s="18">
        <f t="shared" ref="R4:R53" si="2">(O4-Q4)</f>
        <v>-4.2452544335253542E-2</v>
      </c>
      <c r="S4" s="20">
        <f t="shared" ref="S4:S53" si="3">R4/(_xlfn.STDEV.S($O$3:$O$53))</f>
        <v>-0.73490380695722268</v>
      </c>
    </row>
    <row r="5" spans="1:19" x14ac:dyDescent="0.3">
      <c r="A5" t="s">
        <v>14</v>
      </c>
      <c r="B5" s="1">
        <v>43402</v>
      </c>
      <c r="C5" s="1">
        <v>43433</v>
      </c>
      <c r="D5">
        <v>0</v>
      </c>
      <c r="E5">
        <v>0</v>
      </c>
      <c r="F5">
        <v>0</v>
      </c>
      <c r="G5">
        <v>64.2</v>
      </c>
      <c r="H5">
        <v>0</v>
      </c>
      <c r="I5">
        <v>66.25</v>
      </c>
      <c r="J5">
        <v>0</v>
      </c>
      <c r="K5">
        <v>0</v>
      </c>
      <c r="L5">
        <v>0</v>
      </c>
      <c r="M5">
        <v>0</v>
      </c>
      <c r="N5">
        <v>64.95</v>
      </c>
      <c r="O5" s="16">
        <f t="shared" si="1"/>
        <v>1.4548238897396676E-2</v>
      </c>
      <c r="P5" s="11">
        <v>0.13384615384615384</v>
      </c>
      <c r="Q5" s="16">
        <f t="shared" si="0"/>
        <v>1.3384615384615384E-3</v>
      </c>
      <c r="R5" s="18">
        <f t="shared" si="2"/>
        <v>1.3209777358935137E-2</v>
      </c>
      <c r="S5" s="20">
        <f t="shared" si="3"/>
        <v>0.22867688667784017</v>
      </c>
    </row>
    <row r="6" spans="1:19" x14ac:dyDescent="0.3">
      <c r="A6" t="s">
        <v>14</v>
      </c>
      <c r="B6" s="1">
        <v>43409</v>
      </c>
      <c r="C6" s="1">
        <v>43433</v>
      </c>
      <c r="D6">
        <v>69.25</v>
      </c>
      <c r="E6">
        <v>69.25</v>
      </c>
      <c r="F6">
        <v>67.5</v>
      </c>
      <c r="G6">
        <v>67.5</v>
      </c>
      <c r="H6">
        <v>67.5</v>
      </c>
      <c r="I6">
        <v>67.75</v>
      </c>
      <c r="J6">
        <v>2</v>
      </c>
      <c r="K6">
        <v>16.41</v>
      </c>
      <c r="L6">
        <v>24000</v>
      </c>
      <c r="M6">
        <v>24000</v>
      </c>
      <c r="N6">
        <v>66.5</v>
      </c>
      <c r="O6" s="16">
        <f t="shared" si="1"/>
        <v>2.2641509433962263E-2</v>
      </c>
      <c r="P6" s="11">
        <v>0.13365384615384615</v>
      </c>
      <c r="Q6" s="16">
        <f t="shared" si="0"/>
        <v>1.3365384615384615E-3</v>
      </c>
      <c r="R6" s="18">
        <f t="shared" si="2"/>
        <v>2.1304970972423801E-2</v>
      </c>
      <c r="S6" s="20">
        <f t="shared" si="3"/>
        <v>0.36881427297033326</v>
      </c>
    </row>
    <row r="7" spans="1:19" x14ac:dyDescent="0.3">
      <c r="A7" t="s">
        <v>14</v>
      </c>
      <c r="B7" s="1">
        <v>43416</v>
      </c>
      <c r="C7" s="1">
        <v>43433</v>
      </c>
      <c r="D7">
        <v>0</v>
      </c>
      <c r="E7">
        <v>0</v>
      </c>
      <c r="F7">
        <v>0</v>
      </c>
      <c r="G7">
        <v>66.95</v>
      </c>
      <c r="H7">
        <v>66.95</v>
      </c>
      <c r="I7">
        <v>66.8</v>
      </c>
      <c r="J7">
        <v>0</v>
      </c>
      <c r="K7">
        <v>0</v>
      </c>
      <c r="L7">
        <v>72000</v>
      </c>
      <c r="M7">
        <v>0</v>
      </c>
      <c r="N7">
        <v>65.7</v>
      </c>
      <c r="O7" s="16">
        <f t="shared" si="1"/>
        <v>-1.4022140221402257E-2</v>
      </c>
      <c r="P7" s="11">
        <v>0.13115384615384615</v>
      </c>
      <c r="Q7" s="16">
        <f t="shared" si="0"/>
        <v>1.3115384615384614E-3</v>
      </c>
      <c r="R7" s="18">
        <f t="shared" si="2"/>
        <v>-1.5333678682940718E-2</v>
      </c>
      <c r="S7" s="20">
        <f t="shared" si="3"/>
        <v>-0.26544413333063999</v>
      </c>
    </row>
    <row r="8" spans="1:19" x14ac:dyDescent="0.3">
      <c r="A8" t="s">
        <v>14</v>
      </c>
      <c r="B8" s="1">
        <v>43423</v>
      </c>
      <c r="C8" s="1">
        <v>43433</v>
      </c>
      <c r="D8">
        <v>64.900000000000006</v>
      </c>
      <c r="E8">
        <v>64.900000000000006</v>
      </c>
      <c r="F8">
        <v>64.849999999999994</v>
      </c>
      <c r="G8">
        <v>64.849999999999994</v>
      </c>
      <c r="H8">
        <v>64.849999999999994</v>
      </c>
      <c r="I8">
        <v>65.3</v>
      </c>
      <c r="J8">
        <v>2</v>
      </c>
      <c r="K8">
        <v>15.57</v>
      </c>
      <c r="L8">
        <v>108000</v>
      </c>
      <c r="M8">
        <v>0</v>
      </c>
      <c r="N8">
        <v>64.3</v>
      </c>
      <c r="O8" s="16">
        <f t="shared" si="1"/>
        <v>-2.2455089820359281E-2</v>
      </c>
      <c r="P8" s="11">
        <v>0.13038461538461538</v>
      </c>
      <c r="Q8" s="16">
        <f t="shared" si="0"/>
        <v>1.3038461538461537E-3</v>
      </c>
      <c r="R8" s="18">
        <f t="shared" si="2"/>
        <v>-2.3758935974205433E-2</v>
      </c>
      <c r="S8" s="20">
        <f t="shared" si="3"/>
        <v>-0.411295312686285</v>
      </c>
    </row>
    <row r="9" spans="1:19" x14ac:dyDescent="0.3">
      <c r="A9" t="s">
        <v>14</v>
      </c>
      <c r="B9" s="1">
        <v>43430</v>
      </c>
      <c r="C9" s="1">
        <v>43433</v>
      </c>
      <c r="D9">
        <v>60.55</v>
      </c>
      <c r="E9">
        <v>60.55</v>
      </c>
      <c r="F9">
        <v>58</v>
      </c>
      <c r="G9">
        <v>58.55</v>
      </c>
      <c r="H9">
        <v>58.6</v>
      </c>
      <c r="I9">
        <v>58.55</v>
      </c>
      <c r="J9">
        <v>39</v>
      </c>
      <c r="K9">
        <v>274.69</v>
      </c>
      <c r="L9">
        <v>528000</v>
      </c>
      <c r="M9">
        <v>216000</v>
      </c>
      <c r="N9">
        <v>58.05</v>
      </c>
      <c r="O9" s="16">
        <f t="shared" si="1"/>
        <v>-0.10336906584992343</v>
      </c>
      <c r="P9" s="11">
        <v>0.12980769230769232</v>
      </c>
      <c r="Q9" s="16">
        <f t="shared" si="0"/>
        <v>1.2980769230769233E-3</v>
      </c>
      <c r="R9" s="18">
        <f t="shared" si="2"/>
        <v>-0.10466714277300036</v>
      </c>
      <c r="S9" s="20">
        <f t="shared" si="3"/>
        <v>-1.811912169027212</v>
      </c>
    </row>
    <row r="10" spans="1:19" x14ac:dyDescent="0.3">
      <c r="A10" t="s">
        <v>14</v>
      </c>
      <c r="B10" s="1">
        <v>43437</v>
      </c>
      <c r="C10" s="1">
        <v>43461</v>
      </c>
      <c r="D10">
        <v>0</v>
      </c>
      <c r="E10">
        <v>0</v>
      </c>
      <c r="F10">
        <v>0</v>
      </c>
      <c r="G10">
        <v>55.8</v>
      </c>
      <c r="H10">
        <v>0</v>
      </c>
      <c r="I10">
        <v>57.75</v>
      </c>
      <c r="J10">
        <v>0</v>
      </c>
      <c r="K10">
        <v>0</v>
      </c>
      <c r="L10">
        <v>0</v>
      </c>
      <c r="M10">
        <v>0</v>
      </c>
      <c r="N10">
        <v>56.7</v>
      </c>
      <c r="O10" s="16">
        <f t="shared" si="1"/>
        <v>-1.3663535439794998E-2</v>
      </c>
      <c r="P10" s="11">
        <v>0.12865384615384617</v>
      </c>
      <c r="Q10" s="16">
        <f t="shared" si="0"/>
        <v>1.2865384615384618E-3</v>
      </c>
      <c r="R10" s="18">
        <f t="shared" si="2"/>
        <v>-1.495007390133346E-2</v>
      </c>
      <c r="S10" s="20">
        <f t="shared" si="3"/>
        <v>-0.25880348036661821</v>
      </c>
    </row>
    <row r="11" spans="1:19" x14ac:dyDescent="0.3">
      <c r="A11" t="s">
        <v>14</v>
      </c>
      <c r="B11" s="1">
        <v>43444</v>
      </c>
      <c r="C11" s="1">
        <v>43461</v>
      </c>
      <c r="D11">
        <v>0</v>
      </c>
      <c r="E11">
        <v>0</v>
      </c>
      <c r="F11">
        <v>0</v>
      </c>
      <c r="G11">
        <v>51.65</v>
      </c>
      <c r="H11">
        <v>51.65</v>
      </c>
      <c r="I11">
        <v>50.9</v>
      </c>
      <c r="J11">
        <v>1</v>
      </c>
      <c r="K11">
        <v>6.14</v>
      </c>
      <c r="L11">
        <v>120000</v>
      </c>
      <c r="M11">
        <v>0</v>
      </c>
      <c r="N11">
        <v>50.05</v>
      </c>
      <c r="O11" s="16">
        <f t="shared" si="1"/>
        <v>-0.11861471861471864</v>
      </c>
      <c r="P11" s="11">
        <v>0.12846153846153846</v>
      </c>
      <c r="Q11" s="16">
        <f t="shared" si="0"/>
        <v>1.2846153846153847E-3</v>
      </c>
      <c r="R11" s="18">
        <f t="shared" si="2"/>
        <v>-0.11989933399933403</v>
      </c>
      <c r="S11" s="20">
        <f t="shared" si="3"/>
        <v>-2.0755994343211581</v>
      </c>
    </row>
    <row r="12" spans="1:19" x14ac:dyDescent="0.3">
      <c r="A12" t="s">
        <v>14</v>
      </c>
      <c r="B12" s="1">
        <v>43451</v>
      </c>
      <c r="C12" s="1">
        <v>43461</v>
      </c>
      <c r="D12">
        <v>53.5</v>
      </c>
      <c r="E12">
        <v>53.5</v>
      </c>
      <c r="F12">
        <v>53.1</v>
      </c>
      <c r="G12">
        <v>53.1</v>
      </c>
      <c r="H12">
        <v>53.1</v>
      </c>
      <c r="I12">
        <v>53.2</v>
      </c>
      <c r="J12">
        <v>9</v>
      </c>
      <c r="K12">
        <v>57.73</v>
      </c>
      <c r="L12">
        <v>228000</v>
      </c>
      <c r="M12">
        <v>-72000</v>
      </c>
      <c r="N12">
        <v>52.4</v>
      </c>
      <c r="O12" s="16">
        <f t="shared" si="1"/>
        <v>4.5186640471512857E-2</v>
      </c>
      <c r="P12" s="11">
        <v>0.1275</v>
      </c>
      <c r="Q12" s="16">
        <f t="shared" si="0"/>
        <v>1.2750000000000001E-3</v>
      </c>
      <c r="R12" s="18">
        <f t="shared" si="2"/>
        <v>4.3911640471512858E-2</v>
      </c>
      <c r="S12" s="20">
        <f t="shared" si="3"/>
        <v>0.76016248866980707</v>
      </c>
    </row>
    <row r="13" spans="1:19" x14ac:dyDescent="0.3">
      <c r="A13" t="s">
        <v>14</v>
      </c>
      <c r="B13" s="1">
        <v>43458</v>
      </c>
      <c r="C13" s="1">
        <v>43461</v>
      </c>
      <c r="D13">
        <v>52</v>
      </c>
      <c r="E13">
        <v>53.2</v>
      </c>
      <c r="F13">
        <v>51.9</v>
      </c>
      <c r="G13">
        <v>52.2</v>
      </c>
      <c r="H13">
        <v>52.2</v>
      </c>
      <c r="I13">
        <v>52.2</v>
      </c>
      <c r="J13">
        <v>22</v>
      </c>
      <c r="K13">
        <v>139.37</v>
      </c>
      <c r="L13">
        <v>456000</v>
      </c>
      <c r="M13">
        <v>120000</v>
      </c>
      <c r="N13">
        <v>51.95</v>
      </c>
      <c r="O13" s="16">
        <f t="shared" si="1"/>
        <v>-1.8796992481203006E-2</v>
      </c>
      <c r="P13" s="11">
        <v>0.12826923076923077</v>
      </c>
      <c r="Q13" s="16">
        <f t="shared" si="0"/>
        <v>1.2826923076923078E-3</v>
      </c>
      <c r="R13" s="18">
        <f t="shared" si="2"/>
        <v>-2.0079684788895314E-2</v>
      </c>
      <c r="S13" s="20">
        <f t="shared" si="3"/>
        <v>-0.34760311837436708</v>
      </c>
    </row>
    <row r="14" spans="1:19" x14ac:dyDescent="0.3">
      <c r="A14" t="s">
        <v>14</v>
      </c>
      <c r="B14" s="1">
        <v>43465</v>
      </c>
      <c r="C14" s="1">
        <v>43496</v>
      </c>
      <c r="D14">
        <v>56.3</v>
      </c>
      <c r="E14">
        <v>56.35</v>
      </c>
      <c r="F14">
        <v>56.3</v>
      </c>
      <c r="G14">
        <v>56.35</v>
      </c>
      <c r="H14">
        <v>56.3</v>
      </c>
      <c r="I14">
        <v>56.35</v>
      </c>
      <c r="J14">
        <v>6</v>
      </c>
      <c r="K14">
        <v>40.54</v>
      </c>
      <c r="L14">
        <v>60000</v>
      </c>
      <c r="M14">
        <v>48000</v>
      </c>
      <c r="N14">
        <v>56.35</v>
      </c>
      <c r="O14" s="16">
        <f t="shared" si="1"/>
        <v>7.9501915708812224E-2</v>
      </c>
      <c r="P14" s="11">
        <v>0.12711538461538463</v>
      </c>
      <c r="Q14" s="16">
        <f t="shared" si="0"/>
        <v>1.2711538461538463E-3</v>
      </c>
      <c r="R14" s="18">
        <f t="shared" si="2"/>
        <v>7.8230761862658371E-2</v>
      </c>
      <c r="S14" s="20">
        <f t="shared" si="3"/>
        <v>1.3542671143573564</v>
      </c>
    </row>
    <row r="15" spans="1:19" x14ac:dyDescent="0.3">
      <c r="A15" t="s">
        <v>14</v>
      </c>
      <c r="B15" s="1">
        <v>43472</v>
      </c>
      <c r="C15" s="1">
        <v>43496</v>
      </c>
      <c r="D15">
        <v>0</v>
      </c>
      <c r="E15">
        <v>0</v>
      </c>
      <c r="F15">
        <v>0</v>
      </c>
      <c r="G15">
        <v>52.45</v>
      </c>
      <c r="H15">
        <v>52.45</v>
      </c>
      <c r="I15">
        <v>54.3</v>
      </c>
      <c r="J15">
        <v>0</v>
      </c>
      <c r="K15">
        <v>0</v>
      </c>
      <c r="L15">
        <v>120000</v>
      </c>
      <c r="M15">
        <v>0</v>
      </c>
      <c r="N15">
        <v>53.4</v>
      </c>
      <c r="O15" s="16">
        <f t="shared" si="1"/>
        <v>-3.6379769299024034E-2</v>
      </c>
      <c r="P15" s="11">
        <v>0.1275</v>
      </c>
      <c r="Q15" s="16">
        <f t="shared" si="0"/>
        <v>1.2750000000000001E-3</v>
      </c>
      <c r="R15" s="18">
        <f t="shared" si="2"/>
        <v>-3.7654769299024032E-2</v>
      </c>
      <c r="S15" s="20">
        <f t="shared" si="3"/>
        <v>-0.65184864043516799</v>
      </c>
    </row>
    <row r="16" spans="1:19" x14ac:dyDescent="0.3">
      <c r="A16" t="s">
        <v>14</v>
      </c>
      <c r="B16" s="1">
        <v>43479</v>
      </c>
      <c r="C16" s="1">
        <v>43496</v>
      </c>
      <c r="D16">
        <v>51.1</v>
      </c>
      <c r="E16">
        <v>51.15</v>
      </c>
      <c r="F16">
        <v>50.7</v>
      </c>
      <c r="G16">
        <v>50.75</v>
      </c>
      <c r="H16">
        <v>50.7</v>
      </c>
      <c r="I16">
        <v>50.75</v>
      </c>
      <c r="J16">
        <v>7</v>
      </c>
      <c r="K16">
        <v>42.77</v>
      </c>
      <c r="L16">
        <v>276000</v>
      </c>
      <c r="M16">
        <v>72000</v>
      </c>
      <c r="N16">
        <v>50.55</v>
      </c>
      <c r="O16" s="16">
        <f t="shared" si="1"/>
        <v>-6.5377532228360916E-2</v>
      </c>
      <c r="P16" s="11">
        <v>0.12692307692307692</v>
      </c>
      <c r="Q16" s="16">
        <f t="shared" si="0"/>
        <v>1.2692307692307692E-3</v>
      </c>
      <c r="R16" s="18">
        <f t="shared" si="2"/>
        <v>-6.6646762997591688E-2</v>
      </c>
      <c r="S16" s="20">
        <f t="shared" si="3"/>
        <v>-1.1537343783569805</v>
      </c>
    </row>
    <row r="17" spans="1:19" x14ac:dyDescent="0.3">
      <c r="A17" t="s">
        <v>14</v>
      </c>
      <c r="B17" s="1">
        <v>43486</v>
      </c>
      <c r="C17" s="1">
        <v>43496</v>
      </c>
      <c r="D17">
        <v>49.9</v>
      </c>
      <c r="E17">
        <v>50.55</v>
      </c>
      <c r="F17">
        <v>49.7</v>
      </c>
      <c r="G17">
        <v>49.7</v>
      </c>
      <c r="H17">
        <v>49.7</v>
      </c>
      <c r="I17">
        <v>49.7</v>
      </c>
      <c r="J17">
        <v>8</v>
      </c>
      <c r="K17">
        <v>48.14</v>
      </c>
      <c r="L17">
        <v>468000</v>
      </c>
      <c r="M17">
        <v>84000</v>
      </c>
      <c r="N17">
        <v>49.35</v>
      </c>
      <c r="O17" s="16">
        <f t="shared" si="1"/>
        <v>-2.0689655172413737E-2</v>
      </c>
      <c r="P17" s="11">
        <v>0.12653846153846154</v>
      </c>
      <c r="Q17" s="16">
        <f t="shared" si="0"/>
        <v>1.2653846153846155E-3</v>
      </c>
      <c r="R17" s="18">
        <f t="shared" si="2"/>
        <v>-2.1955039787798353E-2</v>
      </c>
      <c r="S17" s="20">
        <f t="shared" si="3"/>
        <v>-0.38006773385668596</v>
      </c>
    </row>
    <row r="18" spans="1:19" x14ac:dyDescent="0.3">
      <c r="A18" t="s">
        <v>14</v>
      </c>
      <c r="B18" s="1">
        <v>43493</v>
      </c>
      <c r="C18" s="1">
        <v>43496</v>
      </c>
      <c r="D18">
        <v>46.85</v>
      </c>
      <c r="E18">
        <v>46.9</v>
      </c>
      <c r="F18">
        <v>46</v>
      </c>
      <c r="G18">
        <v>46.7</v>
      </c>
      <c r="H18">
        <v>46.7</v>
      </c>
      <c r="I18">
        <v>46.75</v>
      </c>
      <c r="J18">
        <v>22</v>
      </c>
      <c r="K18">
        <v>122.65</v>
      </c>
      <c r="L18">
        <v>936000</v>
      </c>
      <c r="M18">
        <v>144000</v>
      </c>
      <c r="N18">
        <v>46.15</v>
      </c>
      <c r="O18" s="16">
        <f t="shared" si="1"/>
        <v>-5.9356136820925609E-2</v>
      </c>
      <c r="P18" s="11">
        <v>0.12596153846153846</v>
      </c>
      <c r="Q18" s="16">
        <f t="shared" si="0"/>
        <v>1.2596153846153846E-3</v>
      </c>
      <c r="R18" s="18">
        <f t="shared" si="2"/>
        <v>-6.0615752205540996E-2</v>
      </c>
      <c r="S18" s="20">
        <f t="shared" si="3"/>
        <v>-1.049330440730148</v>
      </c>
    </row>
    <row r="19" spans="1:19" x14ac:dyDescent="0.3">
      <c r="A19" t="s">
        <v>14</v>
      </c>
      <c r="B19" s="1">
        <v>43500</v>
      </c>
      <c r="C19" s="1">
        <v>43524</v>
      </c>
      <c r="D19">
        <v>45.8</v>
      </c>
      <c r="E19">
        <v>46</v>
      </c>
      <c r="F19">
        <v>45</v>
      </c>
      <c r="G19">
        <v>46</v>
      </c>
      <c r="H19">
        <v>46</v>
      </c>
      <c r="I19">
        <v>46</v>
      </c>
      <c r="J19">
        <v>11</v>
      </c>
      <c r="K19">
        <v>59.89</v>
      </c>
      <c r="L19">
        <v>84000</v>
      </c>
      <c r="M19">
        <v>84000</v>
      </c>
      <c r="N19">
        <v>45.75</v>
      </c>
      <c r="O19" s="16">
        <f t="shared" si="1"/>
        <v>-1.6042780748663103E-2</v>
      </c>
      <c r="P19" s="11">
        <v>0.12269230769230768</v>
      </c>
      <c r="Q19" s="16">
        <f t="shared" si="0"/>
        <v>1.2269230769230768E-3</v>
      </c>
      <c r="R19" s="18">
        <f t="shared" si="2"/>
        <v>-1.726970382558618E-2</v>
      </c>
      <c r="S19" s="20">
        <f t="shared" si="3"/>
        <v>-0.29895902083559295</v>
      </c>
    </row>
    <row r="20" spans="1:19" x14ac:dyDescent="0.3">
      <c r="A20" t="s">
        <v>14</v>
      </c>
      <c r="B20" s="1">
        <v>43507</v>
      </c>
      <c r="C20" s="1">
        <v>43524</v>
      </c>
      <c r="D20">
        <v>44.4</v>
      </c>
      <c r="E20">
        <v>44.4</v>
      </c>
      <c r="F20">
        <v>44.4</v>
      </c>
      <c r="G20">
        <v>44.4</v>
      </c>
      <c r="H20">
        <v>44.4</v>
      </c>
      <c r="I20">
        <v>45.5</v>
      </c>
      <c r="J20">
        <v>2</v>
      </c>
      <c r="K20">
        <v>10.66</v>
      </c>
      <c r="L20">
        <v>144000</v>
      </c>
      <c r="M20">
        <v>0</v>
      </c>
      <c r="N20">
        <v>44.8</v>
      </c>
      <c r="O20" s="16">
        <f t="shared" si="1"/>
        <v>-1.0869565217391304E-2</v>
      </c>
      <c r="P20" s="11">
        <v>0.1225</v>
      </c>
      <c r="Q20" s="16">
        <f t="shared" si="0"/>
        <v>1.225E-3</v>
      </c>
      <c r="R20" s="18">
        <f t="shared" si="2"/>
        <v>-1.2094565217391304E-2</v>
      </c>
      <c r="S20" s="20">
        <f t="shared" si="3"/>
        <v>-0.20937124407811292</v>
      </c>
    </row>
    <row r="21" spans="1:19" x14ac:dyDescent="0.3">
      <c r="A21" t="s">
        <v>14</v>
      </c>
      <c r="B21" s="1">
        <v>43514</v>
      </c>
      <c r="C21" s="1">
        <v>43524</v>
      </c>
      <c r="D21">
        <v>46.1</v>
      </c>
      <c r="E21">
        <v>46.4</v>
      </c>
      <c r="F21">
        <v>45.1</v>
      </c>
      <c r="G21">
        <v>45.1</v>
      </c>
      <c r="H21">
        <v>45.1</v>
      </c>
      <c r="I21">
        <v>45.05</v>
      </c>
      <c r="J21">
        <v>5</v>
      </c>
      <c r="K21">
        <v>27.54</v>
      </c>
      <c r="L21">
        <v>192000</v>
      </c>
      <c r="M21">
        <v>36000</v>
      </c>
      <c r="N21">
        <v>44.45</v>
      </c>
      <c r="O21" s="16">
        <f t="shared" si="1"/>
        <v>-9.8901098901099521E-3</v>
      </c>
      <c r="P21" s="11">
        <v>0.12365384615384614</v>
      </c>
      <c r="Q21" s="16">
        <f t="shared" si="0"/>
        <v>1.2365384615384614E-3</v>
      </c>
      <c r="R21" s="18">
        <f t="shared" si="2"/>
        <v>-1.1126648351648413E-2</v>
      </c>
      <c r="S21" s="20">
        <f t="shared" si="3"/>
        <v>-0.19261545710254047</v>
      </c>
    </row>
    <row r="22" spans="1:19" x14ac:dyDescent="0.3">
      <c r="A22" t="s">
        <v>14</v>
      </c>
      <c r="B22" s="1">
        <v>43521</v>
      </c>
      <c r="C22" s="1">
        <v>43524</v>
      </c>
      <c r="D22">
        <v>50.85</v>
      </c>
      <c r="E22">
        <v>50.85</v>
      </c>
      <c r="F22">
        <v>48.95</v>
      </c>
      <c r="G22">
        <v>49.15</v>
      </c>
      <c r="H22">
        <v>49</v>
      </c>
      <c r="I22">
        <v>49.15</v>
      </c>
      <c r="J22">
        <v>12</v>
      </c>
      <c r="K22">
        <v>71.48</v>
      </c>
      <c r="L22">
        <v>336000</v>
      </c>
      <c r="M22">
        <v>96000</v>
      </c>
      <c r="N22">
        <v>48.6</v>
      </c>
      <c r="O22" s="16">
        <f t="shared" si="1"/>
        <v>9.1009988901220903E-2</v>
      </c>
      <c r="P22" s="11">
        <v>0.12346153846153846</v>
      </c>
      <c r="Q22" s="16">
        <f t="shared" si="0"/>
        <v>1.2346153846153846E-3</v>
      </c>
      <c r="R22" s="18">
        <f t="shared" si="2"/>
        <v>8.9775373516605514E-2</v>
      </c>
      <c r="S22" s="20">
        <f t="shared" si="3"/>
        <v>1.5541180110981441</v>
      </c>
    </row>
    <row r="23" spans="1:19" x14ac:dyDescent="0.3">
      <c r="A23" t="s">
        <v>14</v>
      </c>
      <c r="B23" s="1">
        <v>43529</v>
      </c>
      <c r="C23" s="1">
        <v>43552</v>
      </c>
      <c r="D23">
        <v>0</v>
      </c>
      <c r="E23">
        <v>0</v>
      </c>
      <c r="F23">
        <v>0</v>
      </c>
      <c r="G23">
        <v>49.2</v>
      </c>
      <c r="H23">
        <v>0</v>
      </c>
      <c r="I23">
        <v>56.05</v>
      </c>
      <c r="J23">
        <v>0</v>
      </c>
      <c r="K23">
        <v>0</v>
      </c>
      <c r="L23">
        <v>0</v>
      </c>
      <c r="M23">
        <v>0</v>
      </c>
      <c r="N23">
        <v>55.05</v>
      </c>
      <c r="O23" s="16">
        <f t="shared" si="1"/>
        <v>0.14038657171922683</v>
      </c>
      <c r="P23" s="11">
        <v>0.12326923076923077</v>
      </c>
      <c r="Q23" s="16">
        <f t="shared" si="0"/>
        <v>1.2326923076923077E-3</v>
      </c>
      <c r="R23" s="18">
        <f t="shared" si="2"/>
        <v>0.13915387941153454</v>
      </c>
      <c r="S23" s="20">
        <f t="shared" si="3"/>
        <v>2.4089184131062815</v>
      </c>
    </row>
    <row r="24" spans="1:19" x14ac:dyDescent="0.3">
      <c r="A24" t="s">
        <v>14</v>
      </c>
      <c r="B24" s="1">
        <v>43535</v>
      </c>
      <c r="C24" s="1">
        <v>43552</v>
      </c>
      <c r="D24">
        <v>54.6</v>
      </c>
      <c r="E24">
        <v>54.6</v>
      </c>
      <c r="F24">
        <v>54.6</v>
      </c>
      <c r="G24">
        <v>54.6</v>
      </c>
      <c r="H24">
        <v>54.6</v>
      </c>
      <c r="I24">
        <v>56</v>
      </c>
      <c r="J24">
        <v>1</v>
      </c>
      <c r="K24">
        <v>6.55</v>
      </c>
      <c r="L24">
        <v>756000</v>
      </c>
      <c r="M24">
        <v>12000</v>
      </c>
      <c r="N24">
        <v>55.05</v>
      </c>
      <c r="O24" s="16">
        <f t="shared" si="1"/>
        <v>-8.9206066012483779E-4</v>
      </c>
      <c r="P24" s="11">
        <v>0.12153846153846154</v>
      </c>
      <c r="Q24" s="16">
        <f t="shared" si="0"/>
        <v>1.2153846153846154E-3</v>
      </c>
      <c r="R24" s="18">
        <f t="shared" si="2"/>
        <v>-2.1074452755094533E-3</v>
      </c>
      <c r="S24" s="20">
        <f t="shared" si="3"/>
        <v>-3.6482372969098516E-2</v>
      </c>
    </row>
    <row r="25" spans="1:19" x14ac:dyDescent="0.3">
      <c r="A25" t="s">
        <v>14</v>
      </c>
      <c r="B25" s="1">
        <v>43542</v>
      </c>
      <c r="C25" s="1">
        <v>43552</v>
      </c>
      <c r="D25">
        <v>52.7</v>
      </c>
      <c r="E25">
        <v>55</v>
      </c>
      <c r="F25">
        <v>52.7</v>
      </c>
      <c r="G25">
        <v>54.75</v>
      </c>
      <c r="H25">
        <v>55</v>
      </c>
      <c r="I25">
        <v>54.75</v>
      </c>
      <c r="J25">
        <v>9</v>
      </c>
      <c r="K25">
        <v>57.99</v>
      </c>
      <c r="L25">
        <v>852000</v>
      </c>
      <c r="M25">
        <v>0</v>
      </c>
      <c r="N25">
        <v>53.5</v>
      </c>
      <c r="O25" s="16">
        <f t="shared" si="1"/>
        <v>-2.2321428571428572E-2</v>
      </c>
      <c r="P25" s="11">
        <v>0.12076923076923077</v>
      </c>
      <c r="Q25" s="16">
        <f t="shared" si="0"/>
        <v>1.2076923076923076E-3</v>
      </c>
      <c r="R25" s="18">
        <f t="shared" si="2"/>
        <v>-2.3529120879120881E-2</v>
      </c>
      <c r="S25" s="20">
        <f t="shared" si="3"/>
        <v>-0.40731694128550133</v>
      </c>
    </row>
    <row r="26" spans="1:19" x14ac:dyDescent="0.3">
      <c r="A26" t="s">
        <v>14</v>
      </c>
      <c r="B26" s="1">
        <v>43549</v>
      </c>
      <c r="C26" s="1">
        <v>43552</v>
      </c>
      <c r="D26">
        <v>51.1</v>
      </c>
      <c r="E26">
        <v>51.15</v>
      </c>
      <c r="F26">
        <v>50.4</v>
      </c>
      <c r="G26">
        <v>50.6</v>
      </c>
      <c r="H26">
        <v>50.65</v>
      </c>
      <c r="I26">
        <v>50.6</v>
      </c>
      <c r="J26">
        <v>21</v>
      </c>
      <c r="K26">
        <v>127.93</v>
      </c>
      <c r="L26">
        <v>1152000</v>
      </c>
      <c r="M26">
        <v>252000</v>
      </c>
      <c r="N26">
        <v>49.95</v>
      </c>
      <c r="O26" s="16">
        <f t="shared" si="1"/>
        <v>-7.5799086757990838E-2</v>
      </c>
      <c r="P26" s="11">
        <v>0.11769230769230769</v>
      </c>
      <c r="Q26" s="16">
        <f t="shared" si="0"/>
        <v>1.1769230769230769E-3</v>
      </c>
      <c r="R26" s="18">
        <f t="shared" si="2"/>
        <v>-7.6976009834913914E-2</v>
      </c>
      <c r="S26" s="20">
        <f t="shared" si="3"/>
        <v>-1.3325458711099651</v>
      </c>
    </row>
    <row r="27" spans="1:19" x14ac:dyDescent="0.3">
      <c r="A27" t="s">
        <v>14</v>
      </c>
      <c r="B27" s="1">
        <v>43556</v>
      </c>
      <c r="C27" s="1">
        <v>43580</v>
      </c>
      <c r="D27">
        <v>56.8</v>
      </c>
      <c r="E27">
        <v>56.8</v>
      </c>
      <c r="F27">
        <v>56.8</v>
      </c>
      <c r="G27">
        <v>56.8</v>
      </c>
      <c r="H27">
        <v>56.8</v>
      </c>
      <c r="I27">
        <v>56.1</v>
      </c>
      <c r="J27">
        <v>2</v>
      </c>
      <c r="K27">
        <v>13.63</v>
      </c>
      <c r="L27">
        <v>36000</v>
      </c>
      <c r="M27">
        <v>24000</v>
      </c>
      <c r="N27">
        <v>55.05</v>
      </c>
      <c r="O27" s="16">
        <f t="shared" si="1"/>
        <v>0.10869565217391304</v>
      </c>
      <c r="P27" s="11">
        <v>0.11942307692307692</v>
      </c>
      <c r="Q27" s="16">
        <f t="shared" si="0"/>
        <v>1.1942307692307693E-3</v>
      </c>
      <c r="R27" s="18">
        <f t="shared" si="2"/>
        <v>0.10750142140468227</v>
      </c>
      <c r="S27" s="20">
        <f t="shared" si="3"/>
        <v>1.8609768879743598</v>
      </c>
    </row>
    <row r="28" spans="1:19" x14ac:dyDescent="0.3">
      <c r="A28" t="s">
        <v>14</v>
      </c>
      <c r="B28" s="1">
        <v>43563</v>
      </c>
      <c r="C28" s="1">
        <v>43580</v>
      </c>
      <c r="D28">
        <v>0</v>
      </c>
      <c r="E28">
        <v>0</v>
      </c>
      <c r="F28">
        <v>0</v>
      </c>
      <c r="G28">
        <v>60.3</v>
      </c>
      <c r="H28">
        <v>60.3</v>
      </c>
      <c r="I28">
        <v>59.9</v>
      </c>
      <c r="J28">
        <v>0</v>
      </c>
      <c r="K28">
        <v>0</v>
      </c>
      <c r="L28">
        <v>72000</v>
      </c>
      <c r="M28">
        <v>0</v>
      </c>
      <c r="N28">
        <v>59</v>
      </c>
      <c r="O28" s="16">
        <f t="shared" si="1"/>
        <v>6.7736185383244149E-2</v>
      </c>
      <c r="P28" s="11">
        <v>0.12134615384615384</v>
      </c>
      <c r="Q28" s="16">
        <f t="shared" si="0"/>
        <v>1.2134615384615385E-3</v>
      </c>
      <c r="R28" s="18">
        <f t="shared" si="2"/>
        <v>6.6522723844782611E-2</v>
      </c>
      <c r="S28" s="20">
        <f t="shared" si="3"/>
        <v>1.1515871137574487</v>
      </c>
    </row>
    <row r="29" spans="1:19" x14ac:dyDescent="0.3">
      <c r="A29" t="s">
        <v>14</v>
      </c>
      <c r="B29" s="1">
        <v>43570</v>
      </c>
      <c r="C29" s="1">
        <v>43580</v>
      </c>
      <c r="D29">
        <v>59.5</v>
      </c>
      <c r="E29">
        <v>59.5</v>
      </c>
      <c r="F29">
        <v>59.35</v>
      </c>
      <c r="G29">
        <v>59.35</v>
      </c>
      <c r="H29">
        <v>59.35</v>
      </c>
      <c r="I29">
        <v>59.75</v>
      </c>
      <c r="J29">
        <v>2</v>
      </c>
      <c r="K29">
        <v>14.26</v>
      </c>
      <c r="L29">
        <v>120000</v>
      </c>
      <c r="M29">
        <v>0</v>
      </c>
      <c r="N29">
        <v>58.9</v>
      </c>
      <c r="O29" s="16">
        <f t="shared" si="1"/>
        <v>-2.5041736227044841E-3</v>
      </c>
      <c r="P29" s="11">
        <v>0.12192307692307693</v>
      </c>
      <c r="Q29" s="16">
        <f t="shared" si="0"/>
        <v>1.2192307692307693E-3</v>
      </c>
      <c r="R29" s="18">
        <f t="shared" si="2"/>
        <v>-3.7234043919352534E-3</v>
      </c>
      <c r="S29" s="20">
        <f t="shared" si="3"/>
        <v>-6.4456538596725274E-2</v>
      </c>
    </row>
    <row r="30" spans="1:19" x14ac:dyDescent="0.3">
      <c r="A30" t="s">
        <v>14</v>
      </c>
      <c r="B30" s="1">
        <v>43577</v>
      </c>
      <c r="C30" s="1">
        <v>43580</v>
      </c>
      <c r="D30">
        <v>57.8</v>
      </c>
      <c r="E30">
        <v>57.8</v>
      </c>
      <c r="F30">
        <v>57.15</v>
      </c>
      <c r="G30">
        <v>57.2</v>
      </c>
      <c r="H30">
        <v>57.2</v>
      </c>
      <c r="I30">
        <v>57.2</v>
      </c>
      <c r="J30">
        <v>13</v>
      </c>
      <c r="K30">
        <v>89.47</v>
      </c>
      <c r="L30">
        <v>204000</v>
      </c>
      <c r="M30">
        <v>60000</v>
      </c>
      <c r="N30">
        <v>56.6</v>
      </c>
      <c r="O30" s="16">
        <f t="shared" si="1"/>
        <v>-4.2677824267782376E-2</v>
      </c>
      <c r="P30" s="11">
        <v>0.12288461538461538</v>
      </c>
      <c r="Q30" s="16">
        <f t="shared" si="0"/>
        <v>1.2288461538461539E-3</v>
      </c>
      <c r="R30" s="18">
        <f t="shared" si="2"/>
        <v>-4.3906670421628533E-2</v>
      </c>
      <c r="S30" s="20">
        <f t="shared" si="3"/>
        <v>-0.76007645122168821</v>
      </c>
    </row>
    <row r="31" spans="1:19" x14ac:dyDescent="0.3">
      <c r="A31" t="s">
        <v>14</v>
      </c>
      <c r="B31" s="1">
        <v>43585</v>
      </c>
      <c r="C31" s="1">
        <v>43615</v>
      </c>
      <c r="D31">
        <v>0</v>
      </c>
      <c r="E31">
        <v>0</v>
      </c>
      <c r="F31">
        <v>0</v>
      </c>
      <c r="G31">
        <v>57.5</v>
      </c>
      <c r="H31">
        <v>0</v>
      </c>
      <c r="I31">
        <v>56.75</v>
      </c>
      <c r="J31">
        <v>0</v>
      </c>
      <c r="K31">
        <v>0</v>
      </c>
      <c r="L31">
        <v>0</v>
      </c>
      <c r="M31">
        <v>0</v>
      </c>
      <c r="N31">
        <v>55.8</v>
      </c>
      <c r="O31" s="16">
        <f t="shared" si="1"/>
        <v>-7.8671328671329165E-3</v>
      </c>
      <c r="P31" s="11">
        <v>0.12442307692307691</v>
      </c>
      <c r="Q31" s="16">
        <f t="shared" si="0"/>
        <v>1.2442307692307692E-3</v>
      </c>
      <c r="R31" s="18">
        <f t="shared" si="2"/>
        <v>-9.1113636363636848E-3</v>
      </c>
      <c r="S31" s="20">
        <f t="shared" si="3"/>
        <v>-0.1577284925505581</v>
      </c>
    </row>
    <row r="32" spans="1:19" x14ac:dyDescent="0.3">
      <c r="A32" t="s">
        <v>14</v>
      </c>
      <c r="B32" s="1">
        <v>43591</v>
      </c>
      <c r="C32" s="1">
        <v>43615</v>
      </c>
      <c r="D32">
        <v>55.5</v>
      </c>
      <c r="E32">
        <v>55.5</v>
      </c>
      <c r="F32">
        <v>55.35</v>
      </c>
      <c r="G32">
        <v>55.35</v>
      </c>
      <c r="H32">
        <v>55.35</v>
      </c>
      <c r="I32">
        <v>55.95</v>
      </c>
      <c r="J32">
        <v>2</v>
      </c>
      <c r="K32">
        <v>13.3</v>
      </c>
      <c r="L32">
        <v>36000</v>
      </c>
      <c r="M32">
        <v>12000</v>
      </c>
      <c r="N32">
        <v>55.05</v>
      </c>
      <c r="O32" s="16">
        <f t="shared" si="1"/>
        <v>-1.4096916299559422E-2</v>
      </c>
      <c r="P32" s="11">
        <v>0.12384615384615386</v>
      </c>
      <c r="Q32" s="16">
        <f t="shared" si="0"/>
        <v>1.2384615384615385E-3</v>
      </c>
      <c r="R32" s="18">
        <f t="shared" si="2"/>
        <v>-1.5335377838020961E-2</v>
      </c>
      <c r="S32" s="20">
        <f t="shared" si="3"/>
        <v>-0.26547354771690668</v>
      </c>
    </row>
    <row r="33" spans="1:19" x14ac:dyDescent="0.3">
      <c r="A33" t="s">
        <v>14</v>
      </c>
      <c r="B33" s="1">
        <v>43598</v>
      </c>
      <c r="C33" s="1">
        <v>43615</v>
      </c>
      <c r="D33">
        <v>0</v>
      </c>
      <c r="E33">
        <v>0</v>
      </c>
      <c r="F33">
        <v>0</v>
      </c>
      <c r="G33">
        <v>53.15</v>
      </c>
      <c r="H33">
        <v>53.15</v>
      </c>
      <c r="I33">
        <v>51.5</v>
      </c>
      <c r="J33">
        <v>0</v>
      </c>
      <c r="K33">
        <v>0</v>
      </c>
      <c r="L33">
        <v>72000</v>
      </c>
      <c r="M33">
        <v>0</v>
      </c>
      <c r="N33">
        <v>50.75</v>
      </c>
      <c r="O33" s="16">
        <f t="shared" si="1"/>
        <v>-7.9535299374441509E-2</v>
      </c>
      <c r="P33" s="11">
        <v>0.12211538461538461</v>
      </c>
      <c r="Q33" s="16">
        <f t="shared" si="0"/>
        <v>1.2211538461538462E-3</v>
      </c>
      <c r="R33" s="18">
        <f t="shared" si="2"/>
        <v>-8.0756453220595353E-2</v>
      </c>
      <c r="S33" s="20">
        <f t="shared" si="3"/>
        <v>-1.3979898222235481</v>
      </c>
    </row>
    <row r="34" spans="1:19" x14ac:dyDescent="0.3">
      <c r="A34" t="s">
        <v>14</v>
      </c>
      <c r="B34" s="1">
        <v>43605</v>
      </c>
      <c r="C34" s="1">
        <v>43615</v>
      </c>
      <c r="D34">
        <v>49.9</v>
      </c>
      <c r="E34">
        <v>52.2</v>
      </c>
      <c r="F34">
        <v>49.9</v>
      </c>
      <c r="G34">
        <v>52.2</v>
      </c>
      <c r="H34">
        <v>52.2</v>
      </c>
      <c r="I34">
        <v>52.15</v>
      </c>
      <c r="J34">
        <v>11</v>
      </c>
      <c r="K34">
        <v>66.87</v>
      </c>
      <c r="L34">
        <v>180000</v>
      </c>
      <c r="M34">
        <v>0</v>
      </c>
      <c r="N34">
        <v>51.45</v>
      </c>
      <c r="O34" s="16">
        <f t="shared" si="1"/>
        <v>1.2621359223300944E-2</v>
      </c>
      <c r="P34" s="11">
        <v>0.1201923076923077</v>
      </c>
      <c r="Q34" s="16">
        <f t="shared" si="0"/>
        <v>1.201923076923077E-3</v>
      </c>
      <c r="R34" s="18">
        <f t="shared" si="2"/>
        <v>1.1419436146377866E-2</v>
      </c>
      <c r="S34" s="20">
        <f t="shared" si="3"/>
        <v>0.19768396049489431</v>
      </c>
    </row>
    <row r="35" spans="1:19" x14ac:dyDescent="0.3">
      <c r="A35" t="s">
        <v>14</v>
      </c>
      <c r="B35" s="1">
        <v>43612</v>
      </c>
      <c r="C35" s="1">
        <v>43615</v>
      </c>
      <c r="D35">
        <v>53</v>
      </c>
      <c r="E35">
        <v>54.4</v>
      </c>
      <c r="F35">
        <v>52.95</v>
      </c>
      <c r="G35">
        <v>54.25</v>
      </c>
      <c r="H35">
        <v>54.15</v>
      </c>
      <c r="I35">
        <v>54.25</v>
      </c>
      <c r="J35">
        <v>22</v>
      </c>
      <c r="K35">
        <v>142.4</v>
      </c>
      <c r="L35">
        <v>360000</v>
      </c>
      <c r="M35">
        <v>48000</v>
      </c>
      <c r="N35">
        <v>53.6</v>
      </c>
      <c r="O35" s="16">
        <f t="shared" si="1"/>
        <v>4.0268456375838951E-2</v>
      </c>
      <c r="P35" s="11">
        <v>0.11769230769230769</v>
      </c>
      <c r="Q35" s="16">
        <f t="shared" si="0"/>
        <v>1.1769230769230769E-3</v>
      </c>
      <c r="R35" s="18">
        <f t="shared" si="2"/>
        <v>3.9091533298915876E-2</v>
      </c>
      <c r="S35" s="20">
        <f t="shared" si="3"/>
        <v>0.67672072642561287</v>
      </c>
    </row>
    <row r="36" spans="1:19" x14ac:dyDescent="0.3">
      <c r="A36" t="s">
        <v>14</v>
      </c>
      <c r="B36" s="1">
        <v>43619</v>
      </c>
      <c r="C36" s="1">
        <v>43643</v>
      </c>
      <c r="D36">
        <v>0</v>
      </c>
      <c r="E36">
        <v>0</v>
      </c>
      <c r="F36">
        <v>0</v>
      </c>
      <c r="G36">
        <v>51.45</v>
      </c>
      <c r="H36">
        <v>0</v>
      </c>
      <c r="I36">
        <v>52.15</v>
      </c>
      <c r="J36">
        <v>0</v>
      </c>
      <c r="K36">
        <v>0</v>
      </c>
      <c r="L36">
        <v>0</v>
      </c>
      <c r="M36">
        <v>0</v>
      </c>
      <c r="N36">
        <v>51.25</v>
      </c>
      <c r="O36" s="16">
        <f t="shared" si="1"/>
        <v>-3.8709677419354868E-2</v>
      </c>
      <c r="P36" s="11">
        <v>0.11384615384615385</v>
      </c>
      <c r="Q36" s="16">
        <f t="shared" si="0"/>
        <v>1.1384615384615385E-3</v>
      </c>
      <c r="R36" s="18">
        <f t="shared" si="2"/>
        <v>-3.9848138957816408E-2</v>
      </c>
      <c r="S36" s="20">
        <f t="shared" si="3"/>
        <v>-0.68981846621478349</v>
      </c>
    </row>
    <row r="37" spans="1:19" x14ac:dyDescent="0.3">
      <c r="A37" t="s">
        <v>14</v>
      </c>
      <c r="B37" s="1">
        <v>43626</v>
      </c>
      <c r="C37" s="1">
        <v>43643</v>
      </c>
      <c r="D37">
        <v>48.3</v>
      </c>
      <c r="E37">
        <v>48.3</v>
      </c>
      <c r="F37">
        <v>48.3</v>
      </c>
      <c r="G37">
        <v>48.3</v>
      </c>
      <c r="H37">
        <v>48.3</v>
      </c>
      <c r="I37">
        <v>48.95</v>
      </c>
      <c r="J37">
        <v>1</v>
      </c>
      <c r="K37">
        <v>5.8</v>
      </c>
      <c r="L37">
        <v>120000</v>
      </c>
      <c r="M37">
        <v>0</v>
      </c>
      <c r="N37">
        <v>48.2</v>
      </c>
      <c r="O37" s="16">
        <f t="shared" si="1"/>
        <v>-6.1361457334611617E-2</v>
      </c>
      <c r="P37" s="11">
        <v>0.115</v>
      </c>
      <c r="Q37" s="16">
        <f t="shared" si="0"/>
        <v>1.15E-3</v>
      </c>
      <c r="R37" s="18">
        <f t="shared" si="2"/>
        <v>-6.2511457334611623E-2</v>
      </c>
      <c r="S37" s="20">
        <f t="shared" si="3"/>
        <v>-1.0821473410605582</v>
      </c>
    </row>
    <row r="38" spans="1:19" x14ac:dyDescent="0.3">
      <c r="A38" t="s">
        <v>14</v>
      </c>
      <c r="B38" s="1">
        <v>43633</v>
      </c>
      <c r="C38" s="1">
        <v>43643</v>
      </c>
      <c r="D38">
        <v>49.7</v>
      </c>
      <c r="E38">
        <v>49.7</v>
      </c>
      <c r="F38">
        <v>48.15</v>
      </c>
      <c r="G38">
        <v>48.15</v>
      </c>
      <c r="H38">
        <v>48.15</v>
      </c>
      <c r="I38">
        <v>48.15</v>
      </c>
      <c r="J38">
        <v>12</v>
      </c>
      <c r="K38">
        <v>70.56</v>
      </c>
      <c r="L38">
        <v>276000</v>
      </c>
      <c r="M38">
        <v>96000</v>
      </c>
      <c r="N38">
        <v>47.7</v>
      </c>
      <c r="O38" s="16">
        <f t="shared" si="1"/>
        <v>-1.6343207354443397E-2</v>
      </c>
      <c r="P38" s="11">
        <v>0.11480769230769231</v>
      </c>
      <c r="Q38" s="16">
        <f t="shared" si="0"/>
        <v>1.1480769230769231E-3</v>
      </c>
      <c r="R38" s="18">
        <f t="shared" si="2"/>
        <v>-1.7491284277520319E-2</v>
      </c>
      <c r="S38" s="20">
        <f t="shared" si="3"/>
        <v>-0.3027948408134894</v>
      </c>
    </row>
    <row r="39" spans="1:19" x14ac:dyDescent="0.3">
      <c r="A39" t="s">
        <v>14</v>
      </c>
      <c r="B39" s="1">
        <v>43640</v>
      </c>
      <c r="C39" s="1">
        <v>43643</v>
      </c>
      <c r="D39">
        <v>50.4</v>
      </c>
      <c r="E39">
        <v>51.25</v>
      </c>
      <c r="F39">
        <v>49.05</v>
      </c>
      <c r="G39">
        <v>49.4</v>
      </c>
      <c r="H39">
        <v>49.4</v>
      </c>
      <c r="I39">
        <v>49.75</v>
      </c>
      <c r="J39">
        <v>24</v>
      </c>
      <c r="K39">
        <v>143.69</v>
      </c>
      <c r="L39">
        <v>1104000</v>
      </c>
      <c r="M39">
        <v>168000</v>
      </c>
      <c r="N39">
        <v>49.15</v>
      </c>
      <c r="O39" s="16">
        <f t="shared" si="1"/>
        <v>3.3229491173416441E-2</v>
      </c>
      <c r="P39" s="11">
        <v>0.11557692307692308</v>
      </c>
      <c r="Q39" s="16">
        <f t="shared" si="0"/>
        <v>1.1557692307692308E-3</v>
      </c>
      <c r="R39" s="18">
        <f t="shared" si="2"/>
        <v>3.207372194264721E-2</v>
      </c>
      <c r="S39" s="20">
        <f t="shared" si="3"/>
        <v>0.55523410264399331</v>
      </c>
    </row>
    <row r="40" spans="1:19" x14ac:dyDescent="0.3">
      <c r="A40" t="s">
        <v>14</v>
      </c>
      <c r="B40" s="1">
        <v>43647</v>
      </c>
      <c r="C40" s="1">
        <v>43671</v>
      </c>
      <c r="D40">
        <v>0</v>
      </c>
      <c r="E40">
        <v>0</v>
      </c>
      <c r="F40">
        <v>0</v>
      </c>
      <c r="G40">
        <v>53.1</v>
      </c>
      <c r="H40">
        <v>0</v>
      </c>
      <c r="I40">
        <v>51.95</v>
      </c>
      <c r="J40">
        <v>0</v>
      </c>
      <c r="K40">
        <v>0</v>
      </c>
      <c r="L40">
        <v>0</v>
      </c>
      <c r="M40">
        <v>0</v>
      </c>
      <c r="N40">
        <v>51.1</v>
      </c>
      <c r="O40" s="16">
        <f t="shared" si="1"/>
        <v>4.4221105527638249E-2</v>
      </c>
      <c r="P40" s="11">
        <v>0.11326923076923076</v>
      </c>
      <c r="Q40" s="16">
        <f t="shared" si="0"/>
        <v>1.1326923076923076E-3</v>
      </c>
      <c r="R40" s="18">
        <f t="shared" si="2"/>
        <v>4.3088413219945942E-2</v>
      </c>
      <c r="S40" s="20">
        <f t="shared" si="3"/>
        <v>0.74591145023051475</v>
      </c>
    </row>
    <row r="41" spans="1:19" x14ac:dyDescent="0.3">
      <c r="A41" t="s">
        <v>14</v>
      </c>
      <c r="B41" s="1">
        <v>43654</v>
      </c>
      <c r="C41" s="1">
        <v>43671</v>
      </c>
      <c r="D41">
        <v>47</v>
      </c>
      <c r="E41">
        <v>47.3</v>
      </c>
      <c r="F41">
        <v>46.5</v>
      </c>
      <c r="G41">
        <v>46.8</v>
      </c>
      <c r="H41">
        <v>46.8</v>
      </c>
      <c r="I41">
        <v>47</v>
      </c>
      <c r="J41">
        <v>7</v>
      </c>
      <c r="K41">
        <v>39.409999999999997</v>
      </c>
      <c r="L41">
        <v>84000</v>
      </c>
      <c r="M41">
        <v>60000</v>
      </c>
      <c r="N41">
        <v>46.3</v>
      </c>
      <c r="O41" s="16">
        <f t="shared" si="1"/>
        <v>-9.5283926852743075E-2</v>
      </c>
      <c r="P41" s="11">
        <v>0.11249999999999999</v>
      </c>
      <c r="Q41" s="16">
        <f t="shared" si="0"/>
        <v>1.1249999999999999E-3</v>
      </c>
      <c r="R41" s="18">
        <f t="shared" si="2"/>
        <v>-9.6408926852743076E-2</v>
      </c>
      <c r="S41" s="20">
        <f t="shared" si="3"/>
        <v>-1.668952673583449</v>
      </c>
    </row>
    <row r="42" spans="1:19" x14ac:dyDescent="0.3">
      <c r="A42" t="s">
        <v>14</v>
      </c>
      <c r="B42" s="1">
        <v>43661</v>
      </c>
      <c r="C42" s="1">
        <v>43671</v>
      </c>
      <c r="D42">
        <v>0</v>
      </c>
      <c r="E42">
        <v>0</v>
      </c>
      <c r="F42">
        <v>0</v>
      </c>
      <c r="G42">
        <v>46.35</v>
      </c>
      <c r="H42">
        <v>46.35</v>
      </c>
      <c r="I42">
        <v>47.25</v>
      </c>
      <c r="J42">
        <v>0</v>
      </c>
      <c r="K42">
        <v>0</v>
      </c>
      <c r="L42">
        <v>132000</v>
      </c>
      <c r="M42">
        <v>0</v>
      </c>
      <c r="N42">
        <v>46.6</v>
      </c>
      <c r="O42" s="16">
        <f t="shared" si="1"/>
        <v>5.3191489361702126E-3</v>
      </c>
      <c r="P42" s="11">
        <v>0.1101923076923077</v>
      </c>
      <c r="Q42" s="16">
        <f t="shared" si="0"/>
        <v>1.1019230769230769E-3</v>
      </c>
      <c r="R42" s="18">
        <f t="shared" si="2"/>
        <v>4.2172258592471359E-3</v>
      </c>
      <c r="S42" s="20">
        <f t="shared" si="3"/>
        <v>7.3005172888671213E-2</v>
      </c>
    </row>
    <row r="43" spans="1:19" x14ac:dyDescent="0.3">
      <c r="A43" t="s">
        <v>14</v>
      </c>
      <c r="B43" s="1">
        <v>43668</v>
      </c>
      <c r="C43" s="1">
        <v>43671</v>
      </c>
      <c r="D43">
        <v>44.6</v>
      </c>
      <c r="E43">
        <v>46.6</v>
      </c>
      <c r="F43">
        <v>44.6</v>
      </c>
      <c r="G43">
        <v>46.55</v>
      </c>
      <c r="H43">
        <v>46.45</v>
      </c>
      <c r="I43">
        <v>46.55</v>
      </c>
      <c r="J43">
        <v>26</v>
      </c>
      <c r="K43">
        <v>142.58000000000001</v>
      </c>
      <c r="L43">
        <v>420000</v>
      </c>
      <c r="M43">
        <v>36000</v>
      </c>
      <c r="N43">
        <v>46.25</v>
      </c>
      <c r="O43" s="16">
        <f t="shared" si="1"/>
        <v>-1.4814814814814874E-2</v>
      </c>
      <c r="P43" s="11">
        <v>0.11038461538461539</v>
      </c>
      <c r="Q43" s="16">
        <f t="shared" si="0"/>
        <v>1.1038461538461538E-3</v>
      </c>
      <c r="R43" s="18">
        <f t="shared" si="2"/>
        <v>-1.5918660968661028E-2</v>
      </c>
      <c r="S43" s="20">
        <f t="shared" si="3"/>
        <v>-0.27557086932515112</v>
      </c>
    </row>
    <row r="44" spans="1:19" x14ac:dyDescent="0.3">
      <c r="A44" t="s">
        <v>14</v>
      </c>
      <c r="B44" s="1">
        <v>43675</v>
      </c>
      <c r="C44" s="1">
        <v>43706</v>
      </c>
      <c r="D44">
        <v>44.5</v>
      </c>
      <c r="E44">
        <v>44.5</v>
      </c>
      <c r="F44">
        <v>44.5</v>
      </c>
      <c r="G44">
        <v>44.5</v>
      </c>
      <c r="H44">
        <v>44.5</v>
      </c>
      <c r="I44">
        <v>45</v>
      </c>
      <c r="J44">
        <v>1</v>
      </c>
      <c r="K44">
        <v>5.34</v>
      </c>
      <c r="L44">
        <v>24000</v>
      </c>
      <c r="M44">
        <v>12000</v>
      </c>
      <c r="N44">
        <v>44.2</v>
      </c>
      <c r="O44" s="16">
        <f t="shared" si="1"/>
        <v>-3.3297529538130984E-2</v>
      </c>
      <c r="P44" s="11">
        <v>0.10865384615384616</v>
      </c>
      <c r="Q44" s="16">
        <f t="shared" si="0"/>
        <v>1.0865384615384615E-3</v>
      </c>
      <c r="R44" s="18">
        <f t="shared" si="2"/>
        <v>-3.4384067999669442E-2</v>
      </c>
      <c r="S44" s="20">
        <f t="shared" si="3"/>
        <v>-0.59522892837895613</v>
      </c>
    </row>
    <row r="45" spans="1:19" x14ac:dyDescent="0.3">
      <c r="A45" t="s">
        <v>14</v>
      </c>
      <c r="B45" s="1">
        <v>43682</v>
      </c>
      <c r="C45" s="1">
        <v>43706</v>
      </c>
      <c r="D45">
        <v>39.200000000000003</v>
      </c>
      <c r="E45">
        <v>40.6</v>
      </c>
      <c r="F45">
        <v>39.1</v>
      </c>
      <c r="G45">
        <v>39.950000000000003</v>
      </c>
      <c r="H45">
        <v>39.950000000000003</v>
      </c>
      <c r="I45">
        <v>39.950000000000003</v>
      </c>
      <c r="J45">
        <v>7</v>
      </c>
      <c r="K45">
        <v>33.33</v>
      </c>
      <c r="L45">
        <v>156000</v>
      </c>
      <c r="M45">
        <v>36000</v>
      </c>
      <c r="N45">
        <v>39.9</v>
      </c>
      <c r="O45" s="16">
        <f t="shared" si="1"/>
        <v>-0.11222222222222215</v>
      </c>
      <c r="P45" s="11">
        <v>0.10423076923076922</v>
      </c>
      <c r="Q45" s="16">
        <f t="shared" si="0"/>
        <v>1.0423076923076922E-3</v>
      </c>
      <c r="R45" s="18">
        <f t="shared" si="2"/>
        <v>-0.11326452991452984</v>
      </c>
      <c r="S45" s="20">
        <f t="shared" si="3"/>
        <v>-1.9607431198955272</v>
      </c>
    </row>
    <row r="46" spans="1:19" x14ac:dyDescent="0.3">
      <c r="A46" t="s">
        <v>14</v>
      </c>
      <c r="B46" s="1">
        <v>43690</v>
      </c>
      <c r="C46" s="1">
        <v>43706</v>
      </c>
      <c r="D46">
        <v>39.5</v>
      </c>
      <c r="E46">
        <v>39.5</v>
      </c>
      <c r="F46">
        <v>36</v>
      </c>
      <c r="G46">
        <v>36.299999999999997</v>
      </c>
      <c r="H46">
        <v>36.299999999999997</v>
      </c>
      <c r="I46">
        <v>36.950000000000003</v>
      </c>
      <c r="J46">
        <v>13</v>
      </c>
      <c r="K46">
        <v>57.67</v>
      </c>
      <c r="L46">
        <v>360000</v>
      </c>
      <c r="M46">
        <v>132000</v>
      </c>
      <c r="N46">
        <v>36.450000000000003</v>
      </c>
      <c r="O46" s="16">
        <f t="shared" si="1"/>
        <v>-7.5093867334167702E-2</v>
      </c>
      <c r="P46" s="11">
        <v>0.1053846153846154</v>
      </c>
      <c r="Q46" s="16">
        <f t="shared" si="0"/>
        <v>1.0538461538461539E-3</v>
      </c>
      <c r="R46" s="18">
        <f t="shared" si="2"/>
        <v>-7.6147713488013857E-2</v>
      </c>
      <c r="S46" s="20">
        <f t="shared" si="3"/>
        <v>-1.3182070806285637</v>
      </c>
    </row>
    <row r="47" spans="1:19" x14ac:dyDescent="0.3">
      <c r="A47" t="s">
        <v>14</v>
      </c>
      <c r="B47" s="1">
        <v>43696</v>
      </c>
      <c r="C47" s="1">
        <v>43706</v>
      </c>
      <c r="D47">
        <v>36.25</v>
      </c>
      <c r="E47">
        <v>36.25</v>
      </c>
      <c r="F47">
        <v>35.700000000000003</v>
      </c>
      <c r="G47">
        <v>36.15</v>
      </c>
      <c r="H47">
        <v>36.15</v>
      </c>
      <c r="I47">
        <v>36.5</v>
      </c>
      <c r="J47">
        <v>9</v>
      </c>
      <c r="K47">
        <v>38.770000000000003</v>
      </c>
      <c r="L47">
        <v>708000</v>
      </c>
      <c r="M47">
        <v>48000</v>
      </c>
      <c r="N47">
        <v>36.049999999999997</v>
      </c>
      <c r="O47" s="16">
        <f t="shared" si="1"/>
        <v>-1.2178619756427681E-2</v>
      </c>
      <c r="P47" s="11">
        <v>0.10403846153846154</v>
      </c>
      <c r="Q47" s="16">
        <f t="shared" si="0"/>
        <v>1.0403846153846153E-3</v>
      </c>
      <c r="R47" s="18">
        <f t="shared" si="2"/>
        <v>-1.3219004371812296E-2</v>
      </c>
      <c r="S47" s="20">
        <f t="shared" si="3"/>
        <v>-0.22883661719567949</v>
      </c>
    </row>
    <row r="48" spans="1:19" x14ac:dyDescent="0.3">
      <c r="A48" t="s">
        <v>14</v>
      </c>
      <c r="B48" s="1">
        <v>43703</v>
      </c>
      <c r="C48" s="1">
        <v>43706</v>
      </c>
      <c r="D48">
        <v>32.200000000000003</v>
      </c>
      <c r="E48">
        <v>32.4</v>
      </c>
      <c r="F48">
        <v>30</v>
      </c>
      <c r="G48">
        <v>32.200000000000003</v>
      </c>
      <c r="H48">
        <v>32.1</v>
      </c>
      <c r="I48">
        <v>32.200000000000003</v>
      </c>
      <c r="J48">
        <v>72</v>
      </c>
      <c r="K48">
        <v>270.68</v>
      </c>
      <c r="L48">
        <v>1572000</v>
      </c>
      <c r="M48">
        <v>228000</v>
      </c>
      <c r="N48">
        <v>31.9</v>
      </c>
      <c r="O48" s="16">
        <f t="shared" si="1"/>
        <v>-0.11780821917808211</v>
      </c>
      <c r="P48" s="11">
        <v>0.10423076923076922</v>
      </c>
      <c r="Q48" s="16">
        <f t="shared" si="0"/>
        <v>1.0423076923076922E-3</v>
      </c>
      <c r="R48" s="18">
        <f t="shared" si="2"/>
        <v>-0.1188505268703898</v>
      </c>
      <c r="S48" s="20">
        <f t="shared" si="3"/>
        <v>-2.0574433411141624</v>
      </c>
    </row>
    <row r="49" spans="1:19" x14ac:dyDescent="0.3">
      <c r="A49" t="s">
        <v>14</v>
      </c>
      <c r="B49" s="1">
        <v>43711</v>
      </c>
      <c r="C49" s="1">
        <v>43734</v>
      </c>
      <c r="D49">
        <v>31.2</v>
      </c>
      <c r="E49">
        <v>31.2</v>
      </c>
      <c r="F49">
        <v>30.65</v>
      </c>
      <c r="G49">
        <v>30.7</v>
      </c>
      <c r="H49">
        <v>30.75</v>
      </c>
      <c r="I49">
        <v>30.7</v>
      </c>
      <c r="J49">
        <v>6</v>
      </c>
      <c r="K49">
        <v>22.27</v>
      </c>
      <c r="L49">
        <v>84000</v>
      </c>
      <c r="M49">
        <v>72000</v>
      </c>
      <c r="N49">
        <v>30.45</v>
      </c>
      <c r="O49" s="16">
        <f t="shared" si="1"/>
        <v>-4.6583850931677127E-2</v>
      </c>
      <c r="P49" s="11">
        <v>0.10230769230769231</v>
      </c>
      <c r="Q49" s="16">
        <f t="shared" si="0"/>
        <v>1.023076923076923E-3</v>
      </c>
      <c r="R49" s="18">
        <f t="shared" si="2"/>
        <v>-4.7606927854754053E-2</v>
      </c>
      <c r="S49" s="20">
        <f t="shared" si="3"/>
        <v>-0.82413228855503529</v>
      </c>
    </row>
    <row r="50" spans="1:19" x14ac:dyDescent="0.3">
      <c r="A50" t="s">
        <v>14</v>
      </c>
      <c r="B50" s="1">
        <v>43717</v>
      </c>
      <c r="C50" s="1">
        <v>43734</v>
      </c>
      <c r="D50">
        <v>33.299999999999997</v>
      </c>
      <c r="E50">
        <v>33.299999999999997</v>
      </c>
      <c r="F50">
        <v>33.200000000000003</v>
      </c>
      <c r="G50">
        <v>33.25</v>
      </c>
      <c r="H50">
        <v>33.25</v>
      </c>
      <c r="I50">
        <v>33.25</v>
      </c>
      <c r="J50">
        <v>3</v>
      </c>
      <c r="K50">
        <v>11.97</v>
      </c>
      <c r="L50">
        <v>144000</v>
      </c>
      <c r="M50">
        <v>0</v>
      </c>
      <c r="N50">
        <v>32.9</v>
      </c>
      <c r="O50" s="16">
        <f t="shared" si="1"/>
        <v>8.3061889250814355E-2</v>
      </c>
      <c r="P50" s="11">
        <v>0.10250000000000001</v>
      </c>
      <c r="Q50" s="16">
        <f t="shared" si="0"/>
        <v>1.0250000000000001E-3</v>
      </c>
      <c r="R50" s="18">
        <f t="shared" si="2"/>
        <v>8.2036889250814357E-2</v>
      </c>
      <c r="S50" s="20">
        <f t="shared" si="3"/>
        <v>1.4201556859640569</v>
      </c>
    </row>
    <row r="51" spans="1:19" x14ac:dyDescent="0.3">
      <c r="A51" t="s">
        <v>14</v>
      </c>
      <c r="B51" s="1">
        <v>43724</v>
      </c>
      <c r="C51" s="1">
        <v>43734</v>
      </c>
      <c r="D51">
        <v>33.799999999999997</v>
      </c>
      <c r="E51">
        <v>33.799999999999997</v>
      </c>
      <c r="F51">
        <v>33.65</v>
      </c>
      <c r="G51">
        <v>33.75</v>
      </c>
      <c r="H51">
        <v>33.75</v>
      </c>
      <c r="I51">
        <v>33.75</v>
      </c>
      <c r="J51">
        <v>12</v>
      </c>
      <c r="K51">
        <v>48.53</v>
      </c>
      <c r="L51">
        <v>324000</v>
      </c>
      <c r="M51">
        <v>60000</v>
      </c>
      <c r="N51">
        <v>33.35</v>
      </c>
      <c r="O51" s="16">
        <f t="shared" si="1"/>
        <v>1.5037593984962405E-2</v>
      </c>
      <c r="P51" s="11">
        <v>0.10230769230769231</v>
      </c>
      <c r="Q51" s="16">
        <f t="shared" si="0"/>
        <v>1.023076923076923E-3</v>
      </c>
      <c r="R51" s="18">
        <f t="shared" si="2"/>
        <v>1.4014517061885482E-2</v>
      </c>
      <c r="S51" s="20">
        <f t="shared" si="3"/>
        <v>0.24260788376101652</v>
      </c>
    </row>
    <row r="52" spans="1:19" x14ac:dyDescent="0.3">
      <c r="A52" t="s">
        <v>14</v>
      </c>
      <c r="B52" s="1">
        <v>43731</v>
      </c>
      <c r="C52" s="1">
        <v>43734</v>
      </c>
      <c r="D52">
        <v>36.6</v>
      </c>
      <c r="E52">
        <v>36.6</v>
      </c>
      <c r="F52">
        <v>34.799999999999997</v>
      </c>
      <c r="G52">
        <v>35.25</v>
      </c>
      <c r="H52">
        <v>35.25</v>
      </c>
      <c r="I52">
        <v>35.299999999999997</v>
      </c>
      <c r="J52">
        <v>35</v>
      </c>
      <c r="K52">
        <v>148.28</v>
      </c>
      <c r="L52">
        <v>720000</v>
      </c>
      <c r="M52">
        <v>96000</v>
      </c>
      <c r="N52">
        <v>34.9</v>
      </c>
      <c r="O52" s="16">
        <f t="shared" si="1"/>
        <v>4.5925925925925842E-2</v>
      </c>
      <c r="P52" s="11">
        <v>0.10403846153846154</v>
      </c>
      <c r="Q52" s="16">
        <f t="shared" si="0"/>
        <v>1.0403846153846153E-3</v>
      </c>
      <c r="R52" s="18">
        <f t="shared" si="2"/>
        <v>4.4885541310541226E-2</v>
      </c>
      <c r="S52" s="20">
        <f t="shared" si="3"/>
        <v>0.77702186530807438</v>
      </c>
    </row>
    <row r="53" spans="1:19" x14ac:dyDescent="0.3">
      <c r="A53" t="s">
        <v>14</v>
      </c>
      <c r="B53" s="1">
        <v>43738</v>
      </c>
      <c r="C53" s="1">
        <v>43769</v>
      </c>
      <c r="D53">
        <v>32.25</v>
      </c>
      <c r="E53">
        <v>32.35</v>
      </c>
      <c r="F53">
        <v>32.25</v>
      </c>
      <c r="G53">
        <v>32.35</v>
      </c>
      <c r="H53">
        <v>32.35</v>
      </c>
      <c r="I53">
        <v>33.950000000000003</v>
      </c>
      <c r="J53">
        <v>4</v>
      </c>
      <c r="K53">
        <v>15.5</v>
      </c>
      <c r="L53">
        <v>36000</v>
      </c>
      <c r="M53">
        <v>24000</v>
      </c>
      <c r="N53">
        <v>33.450000000000003</v>
      </c>
      <c r="O53" s="16">
        <f t="shared" si="1"/>
        <v>-3.8243626062322789E-2</v>
      </c>
      <c r="P53" s="11">
        <v>0.10076923076923078</v>
      </c>
      <c r="Q53" s="16">
        <f t="shared" si="0"/>
        <v>1.0076923076923077E-3</v>
      </c>
      <c r="R53" s="18">
        <f t="shared" si="2"/>
        <v>-3.9251318370015095E-2</v>
      </c>
      <c r="S53" s="20">
        <f t="shared" si="3"/>
        <v>-0.67948679519450494</v>
      </c>
    </row>
    <row r="54" spans="1:19" x14ac:dyDescent="0.3">
      <c r="O54" s="16"/>
      <c r="Q54" s="16"/>
    </row>
    <row r="55" spans="1:19" x14ac:dyDescent="0.3">
      <c r="M55" t="s">
        <v>19</v>
      </c>
      <c r="O55" s="16">
        <f>AVERAGE(O3:O53)</f>
        <v>-1.1191698229671596E-2</v>
      </c>
      <c r="P55" s="8"/>
      <c r="Q55" s="16"/>
      <c r="R55" s="16">
        <f t="shared" ref="R55:S55" si="4">AVERAGE(R3:R53)</f>
        <v>-1.2385137143698745E-2</v>
      </c>
      <c r="S55" s="17"/>
    </row>
    <row r="56" spans="1:19" x14ac:dyDescent="0.3">
      <c r="M56" t="s">
        <v>20</v>
      </c>
      <c r="O56" s="16">
        <f>MAX(O3:O53)</f>
        <v>0.14038657171922683</v>
      </c>
      <c r="P56" s="8"/>
      <c r="Q56" s="16"/>
      <c r="R56" s="16">
        <f t="shared" ref="R56" si="5">MAX(R3:R53)</f>
        <v>0.13915387941153454</v>
      </c>
      <c r="S56" s="17"/>
    </row>
    <row r="57" spans="1:19" x14ac:dyDescent="0.3">
      <c r="M57" t="s">
        <v>21</v>
      </c>
      <c r="O57" s="16">
        <f>MIN(O3:O53)</f>
        <v>-0.11861471861471864</v>
      </c>
      <c r="P57" s="8"/>
      <c r="Q57" s="16"/>
      <c r="R57" s="16">
        <f t="shared" ref="R57" si="6">MIN(R3:R53)</f>
        <v>-0.11989933399933403</v>
      </c>
      <c r="S57" s="17"/>
    </row>
    <row r="58" spans="1:19" x14ac:dyDescent="0.3">
      <c r="M58" t="s">
        <v>26</v>
      </c>
      <c r="O58" s="16">
        <f>_xlfn.STDEV.S(O3:O53)</f>
        <v>5.7766123856430943E-2</v>
      </c>
      <c r="P58" s="8"/>
      <c r="Q58" s="16"/>
      <c r="R58" s="16">
        <f t="shared" ref="R58" si="7">_xlfn.STDEV.S(R3:R53)</f>
        <v>5.7756250310315095E-2</v>
      </c>
      <c r="S58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near</vt:lpstr>
      <vt:lpstr>near weekly</vt:lpstr>
      <vt:lpstr>near monthly</vt:lpstr>
      <vt:lpstr>middle</vt:lpstr>
      <vt:lpstr>middle weekly</vt:lpstr>
      <vt:lpstr>middle monthly</vt:lpstr>
      <vt:lpstr>far</vt:lpstr>
      <vt:lpstr>far weekly</vt:lpstr>
      <vt:lpstr>far 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Sumanth Guduguntla</dc:creator>
  <cp:lastModifiedBy>SUMANTH</cp:lastModifiedBy>
  <dcterms:created xsi:type="dcterms:W3CDTF">2019-11-03T10:01:07Z</dcterms:created>
  <dcterms:modified xsi:type="dcterms:W3CDTF">2019-11-17T13:19:34Z</dcterms:modified>
</cp:coreProperties>
</file>