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DBC6C812-38C0-44DA-B4F0-C16E6913524B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Put O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9" i="1"/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9" i="1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9" i="1"/>
  <c r="B2" i="1" l="1"/>
  <c r="B4" i="1" s="1"/>
  <c r="B5" i="1" s="1"/>
  <c r="H10" i="1" l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0" i="1"/>
  <c r="H17" i="1"/>
  <c r="H61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56" i="1"/>
  <c r="H13" i="1"/>
  <c r="H25" i="1"/>
  <c r="H29" i="1"/>
  <c r="H37" i="1"/>
  <c r="H45" i="1"/>
  <c r="H53" i="1"/>
  <c r="H12" i="1"/>
  <c r="H16" i="1"/>
  <c r="H20" i="1"/>
  <c r="H24" i="1"/>
  <c r="H28" i="1"/>
  <c r="H32" i="1"/>
  <c r="H36" i="1"/>
  <c r="H40" i="1"/>
  <c r="H44" i="1"/>
  <c r="H48" i="1"/>
  <c r="H52" i="1"/>
  <c r="H9" i="1"/>
  <c r="H21" i="1"/>
  <c r="H33" i="1"/>
  <c r="H41" i="1"/>
  <c r="H49" i="1"/>
  <c r="H57" i="1"/>
  <c r="S116" i="1"/>
  <c r="S115" i="1"/>
  <c r="J32" i="1" l="1"/>
  <c r="K32" i="1" s="1"/>
  <c r="I32" i="1"/>
  <c r="I37" i="1"/>
  <c r="J37" i="1"/>
  <c r="K37" i="1" s="1"/>
  <c r="I35" i="1"/>
  <c r="J35" i="1"/>
  <c r="K35" i="1" s="1"/>
  <c r="I17" i="1"/>
  <c r="J17" i="1"/>
  <c r="K17" i="1" s="1"/>
  <c r="J38" i="1"/>
  <c r="K38" i="1" s="1"/>
  <c r="I38" i="1"/>
  <c r="I57" i="1"/>
  <c r="J57" i="1"/>
  <c r="K57" i="1" s="1"/>
  <c r="J21" i="1"/>
  <c r="K21" i="1" s="1"/>
  <c r="I21" i="1"/>
  <c r="I44" i="1"/>
  <c r="J44" i="1"/>
  <c r="K44" i="1" s="1"/>
  <c r="J28" i="1"/>
  <c r="K28" i="1" s="1"/>
  <c r="I28" i="1"/>
  <c r="I12" i="1"/>
  <c r="J12" i="1"/>
  <c r="K12" i="1" s="1"/>
  <c r="J29" i="1"/>
  <c r="K29" i="1" s="1"/>
  <c r="I29" i="1"/>
  <c r="I63" i="1"/>
  <c r="J63" i="1"/>
  <c r="K63" i="1" s="1"/>
  <c r="I47" i="1"/>
  <c r="J47" i="1"/>
  <c r="K47" i="1" s="1"/>
  <c r="I31" i="1"/>
  <c r="J31" i="1"/>
  <c r="K31" i="1" s="1"/>
  <c r="J15" i="1"/>
  <c r="K15" i="1" s="1"/>
  <c r="I15" i="1"/>
  <c r="J60" i="1"/>
  <c r="K60" i="1" s="1"/>
  <c r="I60" i="1"/>
  <c r="J50" i="1"/>
  <c r="K50" i="1" s="1"/>
  <c r="I50" i="1"/>
  <c r="J34" i="1"/>
  <c r="K34" i="1" s="1"/>
  <c r="I34" i="1"/>
  <c r="R34" i="1" s="1"/>
  <c r="I18" i="1"/>
  <c r="J18" i="1"/>
  <c r="K18" i="1" s="1"/>
  <c r="J48" i="1"/>
  <c r="K48" i="1" s="1"/>
  <c r="I48" i="1"/>
  <c r="J16" i="1"/>
  <c r="K16" i="1" s="1"/>
  <c r="I16" i="1"/>
  <c r="J51" i="1"/>
  <c r="K51" i="1" s="1"/>
  <c r="I51" i="1"/>
  <c r="I19" i="1"/>
  <c r="R19" i="1" s="1"/>
  <c r="J19" i="1"/>
  <c r="K19" i="1" s="1"/>
  <c r="J54" i="1"/>
  <c r="K54" i="1" s="1"/>
  <c r="I54" i="1"/>
  <c r="R54" i="1" s="1"/>
  <c r="I22" i="1"/>
  <c r="R22" i="1" s="1"/>
  <c r="J22" i="1"/>
  <c r="K22" i="1" s="1"/>
  <c r="I49" i="1"/>
  <c r="J49" i="1"/>
  <c r="K49" i="1" s="1"/>
  <c r="J9" i="1"/>
  <c r="K9" i="1" s="1"/>
  <c r="I9" i="1"/>
  <c r="I40" i="1"/>
  <c r="J40" i="1"/>
  <c r="K40" i="1" s="1"/>
  <c r="I24" i="1"/>
  <c r="J24" i="1"/>
  <c r="K24" i="1" s="1"/>
  <c r="J53" i="1"/>
  <c r="K53" i="1" s="1"/>
  <c r="I53" i="1"/>
  <c r="J25" i="1"/>
  <c r="K25" i="1" s="1"/>
  <c r="I25" i="1"/>
  <c r="J59" i="1"/>
  <c r="K59" i="1" s="1"/>
  <c r="I59" i="1"/>
  <c r="R59" i="1" s="1"/>
  <c r="I43" i="1"/>
  <c r="J43" i="1"/>
  <c r="K43" i="1" s="1"/>
  <c r="I27" i="1"/>
  <c r="J27" i="1"/>
  <c r="K27" i="1" s="1"/>
  <c r="I11" i="1"/>
  <c r="J11" i="1"/>
  <c r="K11" i="1" s="1"/>
  <c r="I62" i="1"/>
  <c r="J62" i="1"/>
  <c r="K62" i="1" s="1"/>
  <c r="I46" i="1"/>
  <c r="J46" i="1"/>
  <c r="K46" i="1" s="1"/>
  <c r="J30" i="1"/>
  <c r="K30" i="1" s="1"/>
  <c r="I30" i="1"/>
  <c r="I14" i="1"/>
  <c r="J14" i="1"/>
  <c r="K14" i="1" s="1"/>
  <c r="I33" i="1"/>
  <c r="J33" i="1"/>
  <c r="K33" i="1" s="1"/>
  <c r="I56" i="1"/>
  <c r="J56" i="1"/>
  <c r="K56" i="1" s="1"/>
  <c r="I41" i="1"/>
  <c r="J41" i="1"/>
  <c r="K41" i="1" s="1"/>
  <c r="I52" i="1"/>
  <c r="J52" i="1"/>
  <c r="K52" i="1" s="1"/>
  <c r="I36" i="1"/>
  <c r="J36" i="1"/>
  <c r="K36" i="1" s="1"/>
  <c r="J20" i="1"/>
  <c r="K20" i="1" s="1"/>
  <c r="I20" i="1"/>
  <c r="J45" i="1"/>
  <c r="K45" i="1" s="1"/>
  <c r="I45" i="1"/>
  <c r="J13" i="1"/>
  <c r="K13" i="1" s="1"/>
  <c r="I13" i="1"/>
  <c r="I55" i="1"/>
  <c r="J55" i="1"/>
  <c r="K55" i="1" s="1"/>
  <c r="I39" i="1"/>
  <c r="J39" i="1"/>
  <c r="K39" i="1" s="1"/>
  <c r="I23" i="1"/>
  <c r="J23" i="1"/>
  <c r="K23" i="1" s="1"/>
  <c r="I61" i="1"/>
  <c r="J61" i="1"/>
  <c r="K61" i="1" s="1"/>
  <c r="J58" i="1"/>
  <c r="K58" i="1" s="1"/>
  <c r="I58" i="1"/>
  <c r="I42" i="1"/>
  <c r="J42" i="1"/>
  <c r="K42" i="1" s="1"/>
  <c r="I26" i="1"/>
  <c r="J26" i="1"/>
  <c r="K26" i="1" s="1"/>
  <c r="I10" i="1"/>
  <c r="J10" i="1"/>
  <c r="K10" i="1" s="1"/>
  <c r="R23" i="1" l="1"/>
  <c r="R36" i="1"/>
  <c r="R31" i="1"/>
  <c r="R12" i="1"/>
  <c r="R37" i="1"/>
  <c r="R58" i="1"/>
  <c r="R30" i="1"/>
  <c r="R53" i="1"/>
  <c r="R40" i="1"/>
  <c r="R51" i="1"/>
  <c r="R48" i="1"/>
  <c r="R60" i="1"/>
  <c r="R63" i="1"/>
  <c r="R17" i="1"/>
  <c r="R41" i="1"/>
  <c r="R62" i="1"/>
  <c r="R44" i="1"/>
  <c r="R57" i="1"/>
  <c r="R16" i="1"/>
  <c r="R10" i="1"/>
  <c r="R42" i="1"/>
  <c r="R61" i="1"/>
  <c r="R45" i="1"/>
  <c r="R39" i="1"/>
  <c r="R52" i="1"/>
  <c r="R56" i="1"/>
  <c r="R14" i="1"/>
  <c r="R46" i="1"/>
  <c r="R11" i="1"/>
  <c r="R49" i="1"/>
  <c r="R43" i="1"/>
  <c r="R25" i="1"/>
  <c r="R24" i="1"/>
  <c r="R9" i="1"/>
  <c r="L9" i="1"/>
  <c r="R18" i="1"/>
  <c r="R15" i="1"/>
  <c r="R47" i="1"/>
  <c r="R29" i="1"/>
  <c r="R21" i="1"/>
  <c r="R38" i="1"/>
  <c r="R35" i="1"/>
  <c r="R26" i="1"/>
  <c r="R55" i="1"/>
  <c r="R33" i="1"/>
  <c r="R27" i="1"/>
  <c r="R13" i="1"/>
  <c r="R20" i="1"/>
  <c r="R50" i="1"/>
  <c r="R28" i="1"/>
  <c r="R32" i="1"/>
</calcChain>
</file>

<file path=xl/sharedStrings.xml><?xml version="1.0" encoding="utf-8"?>
<sst xmlns="http://schemas.openxmlformats.org/spreadsheetml/2006/main" count="133" uniqueCount="26">
  <si>
    <t>CE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</si>
  <si>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</si>
  <si>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</si>
  <si>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</si>
  <si>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</si>
  <si>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</si>
  <si>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</si>
  <si>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</si>
  <si>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</si>
  <si>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Variance</t>
  </si>
  <si>
    <t>Trading days</t>
  </si>
  <si>
    <t>Variance of trading days</t>
  </si>
  <si>
    <t>Standard deviation for trading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</si>
  <si>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</si>
  <si>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</si>
  <si>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</si>
  <si>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</si>
  <si>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</si>
  <si>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</si>
  <si>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</si>
  <si>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</si>
  <si>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</si>
  <si>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APOLLOTYRE</t>
  </si>
  <si>
    <t>Daily Standard deviation</t>
  </si>
  <si>
    <t>PE</t>
  </si>
  <si>
    <t>SBIN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</si>
</sst>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'Put Options'!$P$8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'Put Options'!$P$9:$P$62</c:f>
              <c:numCache>
                <c:formatCode>General</c:formatCode>
                <c:ptCount val="54"/>
                <c:pt idx="0">
                  <c:v>35.49283294092151</c:v>
                </c:pt>
                <c:pt idx="1">
                  <c:v>33.842832940921532</c:v>
                </c:pt>
                <c:pt idx="2">
                  <c:v>32.592832940921525</c:v>
                </c:pt>
                <c:pt idx="3">
                  <c:v>30.829822527183275</c:v>
                </c:pt>
                <c:pt idx="4">
                  <c:v>44.692832940921505</c:v>
                </c:pt>
                <c:pt idx="5">
                  <c:v>40.492832940921517</c:v>
                </c:pt>
                <c:pt idx="6">
                  <c:v>45.792832940921542</c:v>
                </c:pt>
                <c:pt idx="7">
                  <c:v>36.792832940921514</c:v>
                </c:pt>
                <c:pt idx="8">
                  <c:v>36.39283294092148</c:v>
                </c:pt>
                <c:pt idx="9">
                  <c:v>39.942832940921512</c:v>
                </c:pt>
                <c:pt idx="10">
                  <c:v>35.642832940921494</c:v>
                </c:pt>
                <c:pt idx="11">
                  <c:v>29.991709216673797</c:v>
                </c:pt>
                <c:pt idx="12">
                  <c:v>36.342832940921546</c:v>
                </c:pt>
                <c:pt idx="13">
                  <c:v>43.992832940921531</c:v>
                </c:pt>
                <c:pt idx="14">
                  <c:v>49.142832940921487</c:v>
                </c:pt>
                <c:pt idx="15">
                  <c:v>57.792832940921514</c:v>
                </c:pt>
                <c:pt idx="16">
                  <c:v>60.392832940921508</c:v>
                </c:pt>
                <c:pt idx="17">
                  <c:v>58.692832940921519</c:v>
                </c:pt>
                <c:pt idx="18">
                  <c:v>131.59283294092154</c:v>
                </c:pt>
                <c:pt idx="19">
                  <c:v>124.89283294092149</c:v>
                </c:pt>
                <c:pt idx="20">
                  <c:v>126.69283294092152</c:v>
                </c:pt>
                <c:pt idx="21">
                  <c:v>126.04283294092151</c:v>
                </c:pt>
                <c:pt idx="22">
                  <c:v>121.99283294092152</c:v>
                </c:pt>
                <c:pt idx="23">
                  <c:v>114.7428329409215</c:v>
                </c:pt>
                <c:pt idx="24">
                  <c:v>112.94283294092149</c:v>
                </c:pt>
                <c:pt idx="25">
                  <c:v>108.29283294092151</c:v>
                </c:pt>
                <c:pt idx="26">
                  <c:v>115.29283294092153</c:v>
                </c:pt>
                <c:pt idx="27">
                  <c:v>126.04283294092151</c:v>
                </c:pt>
                <c:pt idx="28">
                  <c:v>119.59283294092153</c:v>
                </c:pt>
                <c:pt idx="29">
                  <c:v>125.94283294092149</c:v>
                </c:pt>
                <c:pt idx="30">
                  <c:v>98.292832940921514</c:v>
                </c:pt>
                <c:pt idx="31">
                  <c:v>86.242832940921531</c:v>
                </c:pt>
                <c:pt idx="32">
                  <c:v>97.392832940921508</c:v>
                </c:pt>
                <c:pt idx="33">
                  <c:v>119.74283294092153</c:v>
                </c:pt>
                <c:pt idx="34">
                  <c:v>118.14283294092149</c:v>
                </c:pt>
                <c:pt idx="35">
                  <c:v>2.6146038278804573</c:v>
                </c:pt>
                <c:pt idx="36">
                  <c:v>2.1117358415747649</c:v>
                </c:pt>
                <c:pt idx="37">
                  <c:v>1.8004366119569544</c:v>
                </c:pt>
                <c:pt idx="38">
                  <c:v>0</c:v>
                </c:pt>
                <c:pt idx="39">
                  <c:v>0.12420999093798593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2-4A86-B3E1-1985355C6072}"/>
            </c:ext>
          </c:extLst>
        </c:ser>
        <c:ser>
          <c:idx val="1"/>
          <c:order val="1"/>
          <c:tx>
            <c:strRef>
              <c:f>'Put Options'!$Q$8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'Put Options'!$Q$9:$Q$62</c:f>
              <c:numCache>
                <c:formatCode>General</c:formatCode>
                <c:ptCount val="54"/>
                <c:pt idx="0">
                  <c:v>36.9</c:v>
                </c:pt>
                <c:pt idx="1">
                  <c:v>34</c:v>
                </c:pt>
                <c:pt idx="2">
                  <c:v>32.5</c:v>
                </c:pt>
                <c:pt idx="3">
                  <c:v>29.4</c:v>
                </c:pt>
                <c:pt idx="4">
                  <c:v>36.5</c:v>
                </c:pt>
                <c:pt idx="5">
                  <c:v>40.9</c:v>
                </c:pt>
                <c:pt idx="6">
                  <c:v>45.15</c:v>
                </c:pt>
                <c:pt idx="7">
                  <c:v>37.549999999999997</c:v>
                </c:pt>
                <c:pt idx="8">
                  <c:v>35.450000000000003</c:v>
                </c:pt>
                <c:pt idx="9">
                  <c:v>40.200000000000003</c:v>
                </c:pt>
                <c:pt idx="10">
                  <c:v>36.5</c:v>
                </c:pt>
                <c:pt idx="11">
                  <c:v>32.5</c:v>
                </c:pt>
                <c:pt idx="12">
                  <c:v>31</c:v>
                </c:pt>
                <c:pt idx="13">
                  <c:v>42</c:v>
                </c:pt>
                <c:pt idx="14">
                  <c:v>48</c:v>
                </c:pt>
                <c:pt idx="15">
                  <c:v>55.35</c:v>
                </c:pt>
                <c:pt idx="16">
                  <c:v>56.5</c:v>
                </c:pt>
                <c:pt idx="17">
                  <c:v>0</c:v>
                </c:pt>
                <c:pt idx="18">
                  <c:v>130.15</c:v>
                </c:pt>
                <c:pt idx="19">
                  <c:v>123.55</c:v>
                </c:pt>
                <c:pt idx="20">
                  <c:v>125.4</c:v>
                </c:pt>
                <c:pt idx="21">
                  <c:v>124.8</c:v>
                </c:pt>
                <c:pt idx="22">
                  <c:v>120.95</c:v>
                </c:pt>
                <c:pt idx="23">
                  <c:v>113.8</c:v>
                </c:pt>
                <c:pt idx="24">
                  <c:v>112.1</c:v>
                </c:pt>
                <c:pt idx="25">
                  <c:v>107.5</c:v>
                </c:pt>
                <c:pt idx="26">
                  <c:v>114.7</c:v>
                </c:pt>
                <c:pt idx="27">
                  <c:v>125.5</c:v>
                </c:pt>
                <c:pt idx="28">
                  <c:v>119.1</c:v>
                </c:pt>
                <c:pt idx="29">
                  <c:v>125.5</c:v>
                </c:pt>
                <c:pt idx="30">
                  <c:v>97.95</c:v>
                </c:pt>
                <c:pt idx="31">
                  <c:v>86.05</c:v>
                </c:pt>
                <c:pt idx="32">
                  <c:v>97.3</c:v>
                </c:pt>
                <c:pt idx="33">
                  <c:v>119.7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4.05</c:v>
                </c:pt>
                <c:pt idx="38">
                  <c:v>3.05</c:v>
                </c:pt>
                <c:pt idx="39">
                  <c:v>2.5</c:v>
                </c:pt>
                <c:pt idx="40">
                  <c:v>1.75</c:v>
                </c:pt>
                <c:pt idx="41">
                  <c:v>1.05</c:v>
                </c:pt>
                <c:pt idx="42">
                  <c:v>0.65</c:v>
                </c:pt>
                <c:pt idx="43">
                  <c:v>0.5</c:v>
                </c:pt>
                <c:pt idx="44">
                  <c:v>0.25</c:v>
                </c:pt>
                <c:pt idx="45">
                  <c:v>0.1</c:v>
                </c:pt>
                <c:pt idx="46">
                  <c:v>0.65</c:v>
                </c:pt>
                <c:pt idx="47">
                  <c:v>0.05</c:v>
                </c:pt>
                <c:pt idx="48">
                  <c:v>0.45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0.05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2-4A86-B3E1-1985355C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6194032"/>
        <c:axId val="336189768"/>
      </c:lineChart>
      <c:catAx>
        <c:axId val="3361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9768"/>
        <c:crosses val="autoZero"/>
        <c:auto val="1"/>
        <c:lblAlgn val="ctr"/>
        <c:lblOffset val="100"/>
        <c:noMultiLvlLbl val="0"/>
      </c:catAx>
      <c:valAx>
        <c:axId val="33618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4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44</xdr:row>
      <xdr:rowOff>41275</xdr:rowOff>
    </xdr:from>
    <xdr:to>
      <xdr:col>13</xdr:col>
      <xdr:colOff>307975</xdr:colOff>
      <xdr:row>59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A609D-B8D9-494E-9CB2-B7BDCAE89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abSelected="1" topLeftCell="D46" workbookViewId="0">
      <selection activeCell="Q9" sqref="P9:Q63"/>
    </sheetView>
  </sheetViews>
  <sheetFormatPr defaultRowHeight="14.5" x14ac:dyDescent="0.35"/>
  <cols>
    <col min="1" max="1" width="26.1796875" bestFit="1" customWidth="1"/>
    <col min="2" max="2" width="11.81640625" bestFit="1" customWidth="1"/>
    <col min="3" max="3" width="26.1796875" bestFit="1" customWidth="1"/>
    <col min="5" max="5" width="16.36328125" bestFit="1" customWidth="1"/>
    <col min="7" max="7" width="14.81640625" bestFit="1" customWidth="1"/>
    <col min="8" max="9" width="11.81640625" bestFit="1" customWidth="1"/>
    <col min="10" max="10" width="10.6328125" bestFit="1" customWidth="1"/>
    <col min="12" max="12" width="12" bestFit="1" customWidth="1"/>
    <col min="16" max="16" width="20.90625" bestFit="1" customWidth="1"/>
    <col min="17" max="17" width="10.08984375" bestFit="1" customWidth="1"/>
    <col min="18" max="18" width="15.81640625" bestFit="1" customWidth="1"/>
  </cols>
  <sheetData>
    <row r="1" spans="1:18" x14ac:dyDescent="0.35">
      <c r="A1" t="s">
        <v>23</v>
      </c>
      <c r="B1">
        <v>1.8316170410582866E-2</v>
      </c>
    </row>
    <row r="2" spans="1:18" x14ac:dyDescent="0.35">
      <c r="A2" t="s">
        <v>9</v>
      </c>
      <c r="B2">
        <f>B1^2</f>
        <v>3.3548209850951132E-4</v>
      </c>
    </row>
    <row r="3" spans="1:18" x14ac:dyDescent="0.35">
      <c r="A3" t="s">
        <v>10</v>
      </c>
      <c r="B3">
        <v>252</v>
      </c>
    </row>
    <row r="4" spans="1:18" x14ac:dyDescent="0.35">
      <c r="A4" t="s">
        <v>11</v>
      </c>
      <c r="B4">
        <f>B3*B2</f>
        <v>8.4541488824396854E-2</v>
      </c>
    </row>
    <row r="5" spans="1:18" x14ac:dyDescent="0.35">
      <c r="A5" t="s">
        <v>12</v>
      </c>
      <c r="B5">
        <f>SQRT(B4)</f>
        <v>0.2907601912648925</v>
      </c>
    </row>
    <row r="8" spans="1:18" x14ac:dyDescent="0.3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6</v>
      </c>
      <c r="R8" t="s">
        <v>21</v>
      </c>
    </row>
    <row r="9" spans="1:18" x14ac:dyDescent="0.35">
      <c r="A9" t="s">
        <v>25</v>
      </c>
      <c r="B9" s="1">
        <v>43648</v>
      </c>
      <c r="C9" s="1">
        <v>43671</v>
      </c>
      <c r="D9" t="s">
        <v>24</v>
      </c>
      <c r="E9">
        <v>400</v>
      </c>
      <c r="F9">
        <v>36.9</v>
      </c>
      <c r="G9">
        <v>364.5</v>
      </c>
      <c r="H9">
        <f>EXP($B$5*SQRT(1/12))</f>
        <v>1.0875584583583136</v>
      </c>
      <c r="I9">
        <f>G9*H9</f>
        <v>396.4150580716053</v>
      </c>
      <c r="J9">
        <f>1/H9</f>
        <v>0.91949080282959283</v>
      </c>
      <c r="K9">
        <f>G9*J9</f>
        <v>335.15439763138659</v>
      </c>
      <c r="L9">
        <f>MAX((E9-I9),0)</f>
        <v>3.5849419283946986</v>
      </c>
      <c r="M9">
        <f>MAX((E9-K9),0)</f>
        <v>64.845602368613413</v>
      </c>
      <c r="N9" s="3">
        <v>2.1501369863013698E-2</v>
      </c>
      <c r="O9">
        <f>(EXP(N9*(1/1200))-J9)/(H9-J9)</f>
        <v>0.47913511309372747</v>
      </c>
      <c r="P9">
        <f>(O9*L9+(1-O9)*M9)*EXP(-N9/1200)</f>
        <v>35.49283294092151</v>
      </c>
      <c r="Q9">
        <f t="shared" ref="Q9:Q40" si="0">F9</f>
        <v>36.9</v>
      </c>
      <c r="R9" s="2">
        <f t="shared" ref="R9" si="1">IF(Q9-P9&gt;0,Q9-P9,P9-Q9)</f>
        <v>1.407167059078489</v>
      </c>
    </row>
    <row r="10" spans="1:18" x14ac:dyDescent="0.35">
      <c r="A10" t="s">
        <v>25</v>
      </c>
      <c r="B10" s="1">
        <v>43649</v>
      </c>
      <c r="C10" s="1">
        <v>43671</v>
      </c>
      <c r="D10" t="s">
        <v>24</v>
      </c>
      <c r="E10">
        <v>400</v>
      </c>
      <c r="F10">
        <v>34</v>
      </c>
      <c r="G10">
        <v>366.15</v>
      </c>
      <c r="H10">
        <f t="shared" ref="H10:H63" si="2">EXP($B$5*SQRT(1/12))</f>
        <v>1.0875584583583136</v>
      </c>
      <c r="I10">
        <f t="shared" ref="I10:I63" si="3">G10*H10</f>
        <v>398.20952952789651</v>
      </c>
      <c r="J10">
        <f t="shared" ref="J10:J63" si="4">1/H10</f>
        <v>0.91949080282959283</v>
      </c>
      <c r="K10">
        <f t="shared" ref="K10:K63" si="5">G10*J10</f>
        <v>336.67155745605538</v>
      </c>
      <c r="L10">
        <f t="shared" ref="L10:L63" si="6">MAX((E10-I10),0)</f>
        <v>1.7904704721034932</v>
      </c>
      <c r="M10">
        <f t="shared" ref="M10:M63" si="7">MAX((E10-K10),0)</f>
        <v>63.328442543944618</v>
      </c>
      <c r="N10" s="3">
        <v>2.1501369863013698E-2</v>
      </c>
      <c r="O10">
        <f t="shared" ref="O10:O63" si="8">(EXP(N10*(1/1200))-J10)/(H10-J10)</f>
        <v>0.47913511309372747</v>
      </c>
      <c r="P10">
        <f t="shared" ref="P10:P63" si="9">(O10*L10+(1-O10)*M10)*EXP(-N10/1200)</f>
        <v>33.842832940921532</v>
      </c>
      <c r="Q10">
        <f t="shared" si="0"/>
        <v>34</v>
      </c>
      <c r="R10" s="2">
        <f t="shared" ref="R10:R63" si="10">IF(Q10-P10&gt;0,Q10-P10,P10-Q10)</f>
        <v>0.15716705907846773</v>
      </c>
    </row>
    <row r="11" spans="1:18" x14ac:dyDescent="0.35">
      <c r="A11" t="s">
        <v>25</v>
      </c>
      <c r="B11" s="1">
        <v>43650</v>
      </c>
      <c r="C11" s="1">
        <v>43671</v>
      </c>
      <c r="D11" t="s">
        <v>24</v>
      </c>
      <c r="E11">
        <v>400</v>
      </c>
      <c r="F11">
        <v>32.5</v>
      </c>
      <c r="G11">
        <v>367.4</v>
      </c>
      <c r="H11">
        <f t="shared" si="2"/>
        <v>1.0875584583583136</v>
      </c>
      <c r="I11">
        <f t="shared" si="3"/>
        <v>399.56897760084439</v>
      </c>
      <c r="J11">
        <f t="shared" si="4"/>
        <v>0.91949080282959283</v>
      </c>
      <c r="K11">
        <f t="shared" si="5"/>
        <v>337.8209209595924</v>
      </c>
      <c r="L11">
        <f t="shared" si="6"/>
        <v>0.43102239915560858</v>
      </c>
      <c r="M11">
        <f t="shared" si="7"/>
        <v>62.179079040407601</v>
      </c>
      <c r="N11" s="3">
        <v>2.1501369863013698E-2</v>
      </c>
      <c r="O11">
        <f t="shared" si="8"/>
        <v>0.47913511309372747</v>
      </c>
      <c r="P11">
        <f t="shared" si="9"/>
        <v>32.592832940921525</v>
      </c>
      <c r="Q11">
        <f t="shared" si="0"/>
        <v>32.5</v>
      </c>
      <c r="R11" s="2">
        <f t="shared" si="10"/>
        <v>9.2832940921525164E-2</v>
      </c>
    </row>
    <row r="12" spans="1:18" x14ac:dyDescent="0.35">
      <c r="A12" t="s">
        <v>25</v>
      </c>
      <c r="B12" s="1">
        <v>43651</v>
      </c>
      <c r="C12" s="1">
        <v>43671</v>
      </c>
      <c r="D12" t="s">
        <v>24</v>
      </c>
      <c r="E12">
        <v>400</v>
      </c>
      <c r="F12">
        <v>29.4</v>
      </c>
      <c r="G12">
        <v>370.65</v>
      </c>
      <c r="H12">
        <f t="shared" si="2"/>
        <v>1.0875584583583136</v>
      </c>
      <c r="I12">
        <f t="shared" si="3"/>
        <v>403.10354259050888</v>
      </c>
      <c r="J12">
        <f t="shared" si="4"/>
        <v>0.91949080282959283</v>
      </c>
      <c r="K12">
        <f t="shared" si="5"/>
        <v>340.80926606878859</v>
      </c>
      <c r="L12">
        <f t="shared" si="6"/>
        <v>0</v>
      </c>
      <c r="M12">
        <f t="shared" si="7"/>
        <v>59.190733931211412</v>
      </c>
      <c r="N12" s="3">
        <v>2.1501369863013698E-2</v>
      </c>
      <c r="O12">
        <f t="shared" si="8"/>
        <v>0.47913511309372747</v>
      </c>
      <c r="P12">
        <f t="shared" si="9"/>
        <v>30.829822527183275</v>
      </c>
      <c r="Q12">
        <f t="shared" si="0"/>
        <v>29.4</v>
      </c>
      <c r="R12" s="2">
        <f t="shared" si="10"/>
        <v>1.4298225271832763</v>
      </c>
    </row>
    <row r="13" spans="1:18" x14ac:dyDescent="0.35">
      <c r="A13" t="s">
        <v>25</v>
      </c>
      <c r="B13" s="1">
        <v>43654</v>
      </c>
      <c r="C13" s="1">
        <v>43671</v>
      </c>
      <c r="D13" t="s">
        <v>24</v>
      </c>
      <c r="E13">
        <v>400</v>
      </c>
      <c r="F13">
        <v>36.5</v>
      </c>
      <c r="G13">
        <v>355.3</v>
      </c>
      <c r="H13">
        <f t="shared" si="2"/>
        <v>1.0875584583583136</v>
      </c>
      <c r="I13">
        <f t="shared" si="3"/>
        <v>386.40952025470881</v>
      </c>
      <c r="J13">
        <f t="shared" si="4"/>
        <v>0.91949080282959283</v>
      </c>
      <c r="K13">
        <f t="shared" si="5"/>
        <v>326.69508224535434</v>
      </c>
      <c r="L13">
        <f t="shared" si="6"/>
        <v>13.590479745291191</v>
      </c>
      <c r="M13">
        <f t="shared" si="7"/>
        <v>73.304917754645658</v>
      </c>
      <c r="N13" s="3">
        <v>2.1501369863013698E-2</v>
      </c>
      <c r="O13">
        <f t="shared" si="8"/>
        <v>0.47913511309372747</v>
      </c>
      <c r="P13">
        <f t="shared" si="9"/>
        <v>44.692832940921505</v>
      </c>
      <c r="Q13">
        <f t="shared" si="0"/>
        <v>36.5</v>
      </c>
      <c r="R13" s="2">
        <f t="shared" si="10"/>
        <v>8.1928329409215053</v>
      </c>
    </row>
    <row r="14" spans="1:18" x14ac:dyDescent="0.35">
      <c r="A14" t="s">
        <v>25</v>
      </c>
      <c r="B14" s="1">
        <v>43655</v>
      </c>
      <c r="C14" s="1">
        <v>43671</v>
      </c>
      <c r="D14" t="s">
        <v>24</v>
      </c>
      <c r="E14">
        <v>400</v>
      </c>
      <c r="F14">
        <v>40.9</v>
      </c>
      <c r="G14">
        <v>359.5</v>
      </c>
      <c r="H14">
        <f t="shared" si="2"/>
        <v>1.0875584583583136</v>
      </c>
      <c r="I14">
        <f t="shared" si="3"/>
        <v>390.97726577981371</v>
      </c>
      <c r="J14">
        <f t="shared" si="4"/>
        <v>0.91949080282959283</v>
      </c>
      <c r="K14">
        <f t="shared" si="5"/>
        <v>330.55694361723863</v>
      </c>
      <c r="L14">
        <f t="shared" si="6"/>
        <v>9.0227342201862939</v>
      </c>
      <c r="M14">
        <f t="shared" si="7"/>
        <v>69.44305638276137</v>
      </c>
      <c r="N14" s="3">
        <v>2.1501369863013698E-2</v>
      </c>
      <c r="O14">
        <f t="shared" si="8"/>
        <v>0.47913511309372747</v>
      </c>
      <c r="P14">
        <f t="shared" si="9"/>
        <v>40.492832940921517</v>
      </c>
      <c r="Q14">
        <f t="shared" si="0"/>
        <v>40.9</v>
      </c>
      <c r="R14" s="2">
        <f t="shared" si="10"/>
        <v>0.40716705907848194</v>
      </c>
    </row>
    <row r="15" spans="1:18" x14ac:dyDescent="0.35">
      <c r="A15" t="s">
        <v>25</v>
      </c>
      <c r="B15" s="1">
        <v>43656</v>
      </c>
      <c r="C15" s="1">
        <v>43671</v>
      </c>
      <c r="D15" t="s">
        <v>24</v>
      </c>
      <c r="E15">
        <v>400</v>
      </c>
      <c r="F15">
        <v>45.15</v>
      </c>
      <c r="G15">
        <v>354.2</v>
      </c>
      <c r="H15">
        <f t="shared" si="2"/>
        <v>1.0875584583583136</v>
      </c>
      <c r="I15">
        <f t="shared" si="3"/>
        <v>385.21320595051463</v>
      </c>
      <c r="J15">
        <f t="shared" si="4"/>
        <v>0.91949080282959283</v>
      </c>
      <c r="K15">
        <f t="shared" si="5"/>
        <v>325.68364236224176</v>
      </c>
      <c r="L15">
        <f t="shared" si="6"/>
        <v>14.786794049485366</v>
      </c>
      <c r="M15">
        <f t="shared" si="7"/>
        <v>74.316357637758244</v>
      </c>
      <c r="N15" s="3">
        <v>2.1501369863013698E-2</v>
      </c>
      <c r="O15">
        <f t="shared" si="8"/>
        <v>0.47913511309372747</v>
      </c>
      <c r="P15">
        <f t="shared" si="9"/>
        <v>45.792832940921542</v>
      </c>
      <c r="Q15">
        <f t="shared" si="0"/>
        <v>45.15</v>
      </c>
      <c r="R15" s="2">
        <f t="shared" si="10"/>
        <v>0.64283294092154364</v>
      </c>
    </row>
    <row r="16" spans="1:18" x14ac:dyDescent="0.35">
      <c r="A16" t="s">
        <v>25</v>
      </c>
      <c r="B16" s="1">
        <v>43657</v>
      </c>
      <c r="C16" s="1">
        <v>43671</v>
      </c>
      <c r="D16" t="s">
        <v>24</v>
      </c>
      <c r="E16">
        <v>400</v>
      </c>
      <c r="F16">
        <v>37.549999999999997</v>
      </c>
      <c r="G16">
        <v>363.2</v>
      </c>
      <c r="H16">
        <f t="shared" si="2"/>
        <v>1.0875584583583136</v>
      </c>
      <c r="I16">
        <f t="shared" si="3"/>
        <v>395.00123207573949</v>
      </c>
      <c r="J16">
        <f t="shared" si="4"/>
        <v>0.91949080282959283</v>
      </c>
      <c r="K16">
        <f t="shared" si="5"/>
        <v>333.95905958770811</v>
      </c>
      <c r="L16">
        <f t="shared" si="6"/>
        <v>4.9987679242605054</v>
      </c>
      <c r="M16">
        <f t="shared" si="7"/>
        <v>66.040940412291889</v>
      </c>
      <c r="N16" s="3">
        <v>2.1501369863013698E-2</v>
      </c>
      <c r="O16">
        <f t="shared" si="8"/>
        <v>0.47913511309372747</v>
      </c>
      <c r="P16">
        <f t="shared" si="9"/>
        <v>36.792832940921514</v>
      </c>
      <c r="Q16">
        <f t="shared" si="0"/>
        <v>37.549999999999997</v>
      </c>
      <c r="R16" s="2">
        <f t="shared" si="10"/>
        <v>0.75716705907848336</v>
      </c>
    </row>
    <row r="17" spans="1:18" x14ac:dyDescent="0.35">
      <c r="A17" t="s">
        <v>25</v>
      </c>
      <c r="B17" s="1">
        <v>43658</v>
      </c>
      <c r="C17" s="1">
        <v>43671</v>
      </c>
      <c r="D17" t="s">
        <v>24</v>
      </c>
      <c r="E17">
        <v>400</v>
      </c>
      <c r="F17">
        <v>35.450000000000003</v>
      </c>
      <c r="G17">
        <v>363.6</v>
      </c>
      <c r="H17">
        <f t="shared" si="2"/>
        <v>1.0875584583583136</v>
      </c>
      <c r="I17">
        <f t="shared" si="3"/>
        <v>395.43625545908282</v>
      </c>
      <c r="J17">
        <f t="shared" si="4"/>
        <v>0.91949080282959283</v>
      </c>
      <c r="K17">
        <f t="shared" si="5"/>
        <v>334.32685590884</v>
      </c>
      <c r="L17">
        <f t="shared" si="6"/>
        <v>4.5637445409171846</v>
      </c>
      <c r="M17">
        <f t="shared" si="7"/>
        <v>65.673144091159998</v>
      </c>
      <c r="N17" s="3">
        <v>2.1501369863013698E-2</v>
      </c>
      <c r="O17">
        <f t="shared" si="8"/>
        <v>0.47913511309372747</v>
      </c>
      <c r="P17">
        <f t="shared" si="9"/>
        <v>36.39283294092148</v>
      </c>
      <c r="Q17">
        <f t="shared" si="0"/>
        <v>35.450000000000003</v>
      </c>
      <c r="R17" s="2">
        <f t="shared" si="10"/>
        <v>0.94283294092147685</v>
      </c>
    </row>
    <row r="18" spans="1:18" x14ac:dyDescent="0.35">
      <c r="A18" t="s">
        <v>25</v>
      </c>
      <c r="B18" s="1">
        <v>43661</v>
      </c>
      <c r="C18" s="1">
        <v>43671</v>
      </c>
      <c r="D18" t="s">
        <v>24</v>
      </c>
      <c r="E18">
        <v>400</v>
      </c>
      <c r="F18">
        <v>40.200000000000003</v>
      </c>
      <c r="G18">
        <v>360.05</v>
      </c>
      <c r="H18">
        <f t="shared" si="2"/>
        <v>1.0875584583583136</v>
      </c>
      <c r="I18">
        <f t="shared" si="3"/>
        <v>391.57542293191079</v>
      </c>
      <c r="J18">
        <f t="shared" si="4"/>
        <v>0.91949080282959283</v>
      </c>
      <c r="K18">
        <f t="shared" si="5"/>
        <v>331.0626635587949</v>
      </c>
      <c r="L18">
        <f t="shared" si="6"/>
        <v>8.4245770680892065</v>
      </c>
      <c r="M18">
        <f t="shared" si="7"/>
        <v>68.937336441205105</v>
      </c>
      <c r="N18" s="3">
        <v>2.1501369863013698E-2</v>
      </c>
      <c r="O18">
        <f t="shared" si="8"/>
        <v>0.47913511309372747</v>
      </c>
      <c r="P18">
        <f t="shared" si="9"/>
        <v>39.942832940921512</v>
      </c>
      <c r="Q18">
        <f t="shared" si="0"/>
        <v>40.200000000000003</v>
      </c>
      <c r="R18" s="2">
        <f t="shared" si="10"/>
        <v>0.25716705907849047</v>
      </c>
    </row>
    <row r="19" spans="1:18" x14ac:dyDescent="0.35">
      <c r="A19" t="s">
        <v>25</v>
      </c>
      <c r="B19" s="1">
        <v>43662</v>
      </c>
      <c r="C19" s="1">
        <v>43671</v>
      </c>
      <c r="D19" t="s">
        <v>24</v>
      </c>
      <c r="E19">
        <v>400</v>
      </c>
      <c r="F19">
        <v>36.5</v>
      </c>
      <c r="G19">
        <v>364.35</v>
      </c>
      <c r="H19">
        <f t="shared" si="2"/>
        <v>1.0875584583583136</v>
      </c>
      <c r="I19">
        <f t="shared" si="3"/>
        <v>396.25192430285159</v>
      </c>
      <c r="J19">
        <f t="shared" si="4"/>
        <v>0.91949080282959283</v>
      </c>
      <c r="K19">
        <f t="shared" si="5"/>
        <v>335.01647401096216</v>
      </c>
      <c r="L19">
        <f t="shared" si="6"/>
        <v>3.7480756971484084</v>
      </c>
      <c r="M19">
        <f t="shared" si="7"/>
        <v>64.983525989037844</v>
      </c>
      <c r="N19" s="3">
        <v>2.1501369863013698E-2</v>
      </c>
      <c r="O19">
        <f t="shared" si="8"/>
        <v>0.47913511309372747</v>
      </c>
      <c r="P19">
        <f t="shared" si="9"/>
        <v>35.642832940921494</v>
      </c>
      <c r="Q19">
        <f t="shared" si="0"/>
        <v>36.5</v>
      </c>
      <c r="R19" s="2">
        <f t="shared" si="10"/>
        <v>0.8571670590785061</v>
      </c>
    </row>
    <row r="20" spans="1:18" x14ac:dyDescent="0.35">
      <c r="A20" t="s">
        <v>25</v>
      </c>
      <c r="B20" s="1">
        <v>43663</v>
      </c>
      <c r="C20" s="1">
        <v>43671</v>
      </c>
      <c r="D20" t="s">
        <v>24</v>
      </c>
      <c r="E20">
        <v>400</v>
      </c>
      <c r="F20">
        <v>32.5</v>
      </c>
      <c r="G20">
        <v>372.4</v>
      </c>
      <c r="H20">
        <f t="shared" si="2"/>
        <v>1.0875584583583136</v>
      </c>
      <c r="I20">
        <f t="shared" si="3"/>
        <v>405.00676989263593</v>
      </c>
      <c r="J20">
        <f t="shared" si="4"/>
        <v>0.91949080282959283</v>
      </c>
      <c r="K20">
        <f t="shared" si="5"/>
        <v>342.41837497374036</v>
      </c>
      <c r="L20">
        <f t="shared" si="6"/>
        <v>0</v>
      </c>
      <c r="M20">
        <f t="shared" si="7"/>
        <v>57.581625026259644</v>
      </c>
      <c r="N20" s="3">
        <v>2.1501369863013698E-2</v>
      </c>
      <c r="O20">
        <f t="shared" si="8"/>
        <v>0.47913511309372747</v>
      </c>
      <c r="P20">
        <f t="shared" si="9"/>
        <v>29.991709216673797</v>
      </c>
      <c r="Q20">
        <f t="shared" si="0"/>
        <v>32.5</v>
      </c>
      <c r="R20" s="2">
        <f t="shared" si="10"/>
        <v>2.5082907833262027</v>
      </c>
    </row>
    <row r="21" spans="1:18" x14ac:dyDescent="0.35">
      <c r="A21" t="s">
        <v>25</v>
      </c>
      <c r="B21" s="1">
        <v>43664</v>
      </c>
      <c r="C21" s="1">
        <v>43671</v>
      </c>
      <c r="D21" t="s">
        <v>24</v>
      </c>
      <c r="E21">
        <v>400</v>
      </c>
      <c r="F21">
        <v>31</v>
      </c>
      <c r="G21">
        <v>363.65</v>
      </c>
      <c r="H21">
        <f t="shared" si="2"/>
        <v>1.0875584583583136</v>
      </c>
      <c r="I21">
        <f t="shared" si="3"/>
        <v>395.49063338200068</v>
      </c>
      <c r="J21">
        <f t="shared" si="4"/>
        <v>0.91949080282959283</v>
      </c>
      <c r="K21">
        <f t="shared" si="5"/>
        <v>334.3728304489814</v>
      </c>
      <c r="L21">
        <f t="shared" si="6"/>
        <v>4.5093666179993193</v>
      </c>
      <c r="M21">
        <f t="shared" si="7"/>
        <v>65.627169551018596</v>
      </c>
      <c r="N21" s="3">
        <v>2.1501369863013698E-2</v>
      </c>
      <c r="O21">
        <f t="shared" si="8"/>
        <v>0.47913511309372747</v>
      </c>
      <c r="P21">
        <f t="shared" si="9"/>
        <v>36.342832940921546</v>
      </c>
      <c r="Q21">
        <f t="shared" si="0"/>
        <v>31</v>
      </c>
      <c r="R21" s="2">
        <f t="shared" si="10"/>
        <v>5.3428329409215465</v>
      </c>
    </row>
    <row r="22" spans="1:18" x14ac:dyDescent="0.35">
      <c r="A22" t="s">
        <v>25</v>
      </c>
      <c r="B22" s="1">
        <v>43665</v>
      </c>
      <c r="C22" s="1">
        <v>43671</v>
      </c>
      <c r="D22" t="s">
        <v>24</v>
      </c>
      <c r="E22">
        <v>400</v>
      </c>
      <c r="F22">
        <v>42</v>
      </c>
      <c r="G22">
        <v>356</v>
      </c>
      <c r="H22">
        <f t="shared" si="2"/>
        <v>1.0875584583583136</v>
      </c>
      <c r="I22">
        <f t="shared" si="3"/>
        <v>387.17081117555961</v>
      </c>
      <c r="J22">
        <f t="shared" si="4"/>
        <v>0.91949080282959283</v>
      </c>
      <c r="K22">
        <f t="shared" si="5"/>
        <v>327.33872580733504</v>
      </c>
      <c r="L22">
        <f t="shared" si="6"/>
        <v>12.829188824440394</v>
      </c>
      <c r="M22">
        <f t="shared" si="7"/>
        <v>72.661274192664962</v>
      </c>
      <c r="N22" s="3">
        <v>2.1501369863013698E-2</v>
      </c>
      <c r="O22">
        <f t="shared" si="8"/>
        <v>0.47913511309372747</v>
      </c>
      <c r="P22">
        <f t="shared" si="9"/>
        <v>43.992832940921531</v>
      </c>
      <c r="Q22">
        <f t="shared" si="0"/>
        <v>42</v>
      </c>
      <c r="R22" s="2">
        <f t="shared" si="10"/>
        <v>1.9928329409215308</v>
      </c>
    </row>
    <row r="23" spans="1:18" x14ac:dyDescent="0.35">
      <c r="A23" t="s">
        <v>25</v>
      </c>
      <c r="B23" s="1">
        <v>43668</v>
      </c>
      <c r="C23" s="1">
        <v>43671</v>
      </c>
      <c r="D23" t="s">
        <v>24</v>
      </c>
      <c r="E23">
        <v>400</v>
      </c>
      <c r="F23">
        <v>48</v>
      </c>
      <c r="G23">
        <v>350.85</v>
      </c>
      <c r="H23">
        <f t="shared" si="2"/>
        <v>1.0875584583583136</v>
      </c>
      <c r="I23">
        <f t="shared" si="3"/>
        <v>381.56988511501436</v>
      </c>
      <c r="J23">
        <f t="shared" si="4"/>
        <v>0.91949080282959283</v>
      </c>
      <c r="K23">
        <f t="shared" si="5"/>
        <v>322.60334817276265</v>
      </c>
      <c r="L23">
        <f t="shared" si="6"/>
        <v>18.430114884985642</v>
      </c>
      <c r="M23">
        <f t="shared" si="7"/>
        <v>77.396651827237349</v>
      </c>
      <c r="N23" s="3">
        <v>2.1501369863013698E-2</v>
      </c>
      <c r="O23">
        <f t="shared" si="8"/>
        <v>0.47913511309372747</v>
      </c>
      <c r="P23">
        <f t="shared" si="9"/>
        <v>49.142832940921487</v>
      </c>
      <c r="Q23">
        <f t="shared" si="0"/>
        <v>48</v>
      </c>
      <c r="R23" s="2">
        <f t="shared" si="10"/>
        <v>1.1428329409214868</v>
      </c>
    </row>
    <row r="24" spans="1:18" x14ac:dyDescent="0.35">
      <c r="A24" t="s">
        <v>25</v>
      </c>
      <c r="B24" s="1">
        <v>43669</v>
      </c>
      <c r="C24" s="1">
        <v>43671</v>
      </c>
      <c r="D24" t="s">
        <v>24</v>
      </c>
      <c r="E24">
        <v>400</v>
      </c>
      <c r="F24">
        <v>55.35</v>
      </c>
      <c r="G24">
        <v>342.2</v>
      </c>
      <c r="H24">
        <f t="shared" si="2"/>
        <v>1.0875584583583136</v>
      </c>
      <c r="I24">
        <f t="shared" si="3"/>
        <v>372.1625044502149</v>
      </c>
      <c r="J24">
        <f t="shared" si="4"/>
        <v>0.91949080282959283</v>
      </c>
      <c r="K24">
        <f t="shared" si="5"/>
        <v>314.64975272828667</v>
      </c>
      <c r="L24">
        <f t="shared" si="6"/>
        <v>27.837495549785103</v>
      </c>
      <c r="M24">
        <f t="shared" si="7"/>
        <v>85.350247271713329</v>
      </c>
      <c r="N24" s="3">
        <v>2.1501369863013698E-2</v>
      </c>
      <c r="O24">
        <f t="shared" si="8"/>
        <v>0.47913511309372747</v>
      </c>
      <c r="P24">
        <f t="shared" si="9"/>
        <v>57.792832940921514</v>
      </c>
      <c r="Q24">
        <f t="shared" si="0"/>
        <v>55.35</v>
      </c>
      <c r="R24" s="2">
        <f t="shared" si="10"/>
        <v>2.4428329409215124</v>
      </c>
    </row>
    <row r="25" spans="1:18" x14ac:dyDescent="0.35">
      <c r="A25" t="s">
        <v>25</v>
      </c>
      <c r="B25" s="1">
        <v>43670</v>
      </c>
      <c r="C25" s="1">
        <v>43671</v>
      </c>
      <c r="D25" t="s">
        <v>24</v>
      </c>
      <c r="E25">
        <v>400</v>
      </c>
      <c r="F25">
        <v>56.5</v>
      </c>
      <c r="G25">
        <v>339.6</v>
      </c>
      <c r="H25">
        <f t="shared" si="2"/>
        <v>1.0875584583583136</v>
      </c>
      <c r="I25">
        <f t="shared" si="3"/>
        <v>369.33485245848328</v>
      </c>
      <c r="J25">
        <f t="shared" si="4"/>
        <v>0.91949080282959283</v>
      </c>
      <c r="K25">
        <f t="shared" si="5"/>
        <v>312.25907664092972</v>
      </c>
      <c r="L25">
        <f t="shared" si="6"/>
        <v>30.665147541516717</v>
      </c>
      <c r="M25">
        <f t="shared" si="7"/>
        <v>87.74092335907028</v>
      </c>
      <c r="N25" s="3">
        <v>2.1501369863013698E-2</v>
      </c>
      <c r="O25">
        <f t="shared" si="8"/>
        <v>0.47913511309372747</v>
      </c>
      <c r="P25">
        <f t="shared" si="9"/>
        <v>60.392832940921508</v>
      </c>
      <c r="Q25">
        <f t="shared" si="0"/>
        <v>56.5</v>
      </c>
      <c r="R25" s="2">
        <f t="shared" si="10"/>
        <v>3.8928329409215081</v>
      </c>
    </row>
    <row r="26" spans="1:18" x14ac:dyDescent="0.35">
      <c r="A26" t="s">
        <v>25</v>
      </c>
      <c r="B26" s="1">
        <v>43671</v>
      </c>
      <c r="C26" s="1">
        <v>43671</v>
      </c>
      <c r="D26" t="s">
        <v>24</v>
      </c>
      <c r="E26">
        <v>400</v>
      </c>
      <c r="F26">
        <v>0</v>
      </c>
      <c r="G26">
        <v>341.3</v>
      </c>
      <c r="H26">
        <f t="shared" si="2"/>
        <v>1.0875584583583136</v>
      </c>
      <c r="I26">
        <f t="shared" si="3"/>
        <v>371.18370183769241</v>
      </c>
      <c r="J26">
        <f t="shared" si="4"/>
        <v>0.91949080282959283</v>
      </c>
      <c r="K26">
        <f t="shared" si="5"/>
        <v>313.82221100574003</v>
      </c>
      <c r="L26">
        <f t="shared" si="6"/>
        <v>28.816298162307589</v>
      </c>
      <c r="M26">
        <f t="shared" si="7"/>
        <v>86.17778899425997</v>
      </c>
      <c r="N26" s="3">
        <v>2.1501369863013698E-2</v>
      </c>
      <c r="O26">
        <f t="shared" si="8"/>
        <v>0.47913511309372747</v>
      </c>
      <c r="P26">
        <f t="shared" si="9"/>
        <v>58.692832940921519</v>
      </c>
      <c r="Q26">
        <f t="shared" si="0"/>
        <v>0</v>
      </c>
      <c r="R26" s="2">
        <f t="shared" si="10"/>
        <v>58.692832940921519</v>
      </c>
    </row>
    <row r="27" spans="1:18" x14ac:dyDescent="0.35">
      <c r="A27" t="s">
        <v>25</v>
      </c>
      <c r="B27" s="1">
        <v>43711</v>
      </c>
      <c r="C27" s="1">
        <v>43734</v>
      </c>
      <c r="D27" t="s">
        <v>24</v>
      </c>
      <c r="E27">
        <v>400</v>
      </c>
      <c r="F27">
        <v>130.15</v>
      </c>
      <c r="G27">
        <v>268.39999999999998</v>
      </c>
      <c r="H27">
        <f t="shared" si="2"/>
        <v>1.0875584583583136</v>
      </c>
      <c r="I27">
        <f t="shared" si="3"/>
        <v>291.90069022337133</v>
      </c>
      <c r="J27">
        <f t="shared" si="4"/>
        <v>0.91949080282959283</v>
      </c>
      <c r="K27">
        <f t="shared" si="5"/>
        <v>246.79133147946268</v>
      </c>
      <c r="L27">
        <f t="shared" si="6"/>
        <v>108.09930977662867</v>
      </c>
      <c r="M27">
        <f t="shared" si="7"/>
        <v>153.20866852053732</v>
      </c>
      <c r="N27" s="3">
        <v>2.1501369863013698E-2</v>
      </c>
      <c r="O27">
        <f t="shared" si="8"/>
        <v>0.47913511309372747</v>
      </c>
      <c r="P27">
        <f t="shared" si="9"/>
        <v>131.59283294092154</v>
      </c>
      <c r="Q27">
        <f t="shared" si="0"/>
        <v>130.15</v>
      </c>
      <c r="R27" s="2">
        <f t="shared" si="10"/>
        <v>1.4428329409215337</v>
      </c>
    </row>
    <row r="28" spans="1:18" x14ac:dyDescent="0.35">
      <c r="A28" t="s">
        <v>25</v>
      </c>
      <c r="B28" s="1">
        <v>43712</v>
      </c>
      <c r="C28" s="1">
        <v>43734</v>
      </c>
      <c r="D28" t="s">
        <v>24</v>
      </c>
      <c r="E28">
        <v>400</v>
      </c>
      <c r="F28">
        <v>123.55</v>
      </c>
      <c r="G28">
        <v>275.10000000000002</v>
      </c>
      <c r="H28">
        <f t="shared" si="2"/>
        <v>1.0875584583583136</v>
      </c>
      <c r="I28">
        <f t="shared" si="3"/>
        <v>299.18733189437211</v>
      </c>
      <c r="J28">
        <f t="shared" si="4"/>
        <v>0.91949080282959283</v>
      </c>
      <c r="K28">
        <f t="shared" si="5"/>
        <v>252.95191985842101</v>
      </c>
      <c r="L28">
        <f t="shared" si="6"/>
        <v>100.81266810562789</v>
      </c>
      <c r="M28">
        <f t="shared" si="7"/>
        <v>147.04808014157899</v>
      </c>
      <c r="N28" s="3">
        <v>2.1501369863013698E-2</v>
      </c>
      <c r="O28">
        <f t="shared" si="8"/>
        <v>0.47913511309372747</v>
      </c>
      <c r="P28">
        <f t="shared" si="9"/>
        <v>124.89283294092149</v>
      </c>
      <c r="Q28">
        <f t="shared" si="0"/>
        <v>123.55</v>
      </c>
      <c r="R28" s="2">
        <f t="shared" si="10"/>
        <v>1.3428329409214967</v>
      </c>
    </row>
    <row r="29" spans="1:18" x14ac:dyDescent="0.35">
      <c r="A29" t="s">
        <v>25</v>
      </c>
      <c r="B29" s="1">
        <v>43713</v>
      </c>
      <c r="C29" s="1">
        <v>43734</v>
      </c>
      <c r="D29" t="s">
        <v>24</v>
      </c>
      <c r="E29">
        <v>400</v>
      </c>
      <c r="F29">
        <v>125.4</v>
      </c>
      <c r="G29">
        <v>273.3</v>
      </c>
      <c r="H29">
        <f t="shared" si="2"/>
        <v>1.0875584583583136</v>
      </c>
      <c r="I29">
        <f t="shared" si="3"/>
        <v>297.22972666932708</v>
      </c>
      <c r="J29">
        <f t="shared" si="4"/>
        <v>0.91949080282959283</v>
      </c>
      <c r="K29">
        <f t="shared" si="5"/>
        <v>251.29683641332772</v>
      </c>
      <c r="L29">
        <f t="shared" si="6"/>
        <v>102.77027333067292</v>
      </c>
      <c r="M29">
        <f t="shared" si="7"/>
        <v>148.70316358667228</v>
      </c>
      <c r="N29" s="3">
        <v>2.1501369863013698E-2</v>
      </c>
      <c r="O29">
        <f t="shared" si="8"/>
        <v>0.47913511309372747</v>
      </c>
      <c r="P29">
        <f t="shared" si="9"/>
        <v>126.69283294092152</v>
      </c>
      <c r="Q29">
        <f t="shared" si="0"/>
        <v>125.4</v>
      </c>
      <c r="R29" s="2">
        <f t="shared" si="10"/>
        <v>1.2928329409215138</v>
      </c>
    </row>
    <row r="30" spans="1:18" x14ac:dyDescent="0.35">
      <c r="A30" t="s">
        <v>25</v>
      </c>
      <c r="B30" s="1">
        <v>43714</v>
      </c>
      <c r="C30" s="1">
        <v>43734</v>
      </c>
      <c r="D30" t="s">
        <v>24</v>
      </c>
      <c r="E30">
        <v>400</v>
      </c>
      <c r="F30">
        <v>124.8</v>
      </c>
      <c r="G30">
        <v>273.95</v>
      </c>
      <c r="H30">
        <f t="shared" si="2"/>
        <v>1.0875584583583136</v>
      </c>
      <c r="I30">
        <f t="shared" si="3"/>
        <v>297.93663966726001</v>
      </c>
      <c r="J30">
        <f t="shared" si="4"/>
        <v>0.91949080282959283</v>
      </c>
      <c r="K30">
        <f t="shared" si="5"/>
        <v>251.89450543516693</v>
      </c>
      <c r="L30">
        <f t="shared" si="6"/>
        <v>102.06336033273999</v>
      </c>
      <c r="M30">
        <f t="shared" si="7"/>
        <v>148.10549456483307</v>
      </c>
      <c r="N30" s="3">
        <v>2.1501369863013698E-2</v>
      </c>
      <c r="O30">
        <f t="shared" si="8"/>
        <v>0.47913511309372747</v>
      </c>
      <c r="P30">
        <f t="shared" si="9"/>
        <v>126.04283294092151</v>
      </c>
      <c r="Q30">
        <f t="shared" si="0"/>
        <v>124.8</v>
      </c>
      <c r="R30" s="2">
        <f t="shared" si="10"/>
        <v>1.2428329409215166</v>
      </c>
    </row>
    <row r="31" spans="1:18" x14ac:dyDescent="0.35">
      <c r="A31" t="s">
        <v>25</v>
      </c>
      <c r="B31" s="1">
        <v>43717</v>
      </c>
      <c r="C31" s="1">
        <v>43734</v>
      </c>
      <c r="D31" t="s">
        <v>24</v>
      </c>
      <c r="E31">
        <v>400</v>
      </c>
      <c r="F31">
        <v>120.95</v>
      </c>
      <c r="G31">
        <v>278</v>
      </c>
      <c r="H31">
        <f t="shared" si="2"/>
        <v>1.0875584583583136</v>
      </c>
      <c r="I31">
        <f t="shared" si="3"/>
        <v>302.34125142361114</v>
      </c>
      <c r="J31">
        <f t="shared" si="4"/>
        <v>0.91949080282959283</v>
      </c>
      <c r="K31">
        <f t="shared" si="5"/>
        <v>255.61844318662682</v>
      </c>
      <c r="L31">
        <f t="shared" si="6"/>
        <v>97.658748576388859</v>
      </c>
      <c r="M31">
        <f t="shared" si="7"/>
        <v>144.38155681337318</v>
      </c>
      <c r="N31" s="3">
        <v>2.1501369863013698E-2</v>
      </c>
      <c r="O31">
        <f t="shared" si="8"/>
        <v>0.47913511309372747</v>
      </c>
      <c r="P31">
        <f t="shared" si="9"/>
        <v>121.99283294092152</v>
      </c>
      <c r="Q31">
        <f t="shared" si="0"/>
        <v>120.95</v>
      </c>
      <c r="R31" s="2">
        <f t="shared" si="10"/>
        <v>1.0428329409215138</v>
      </c>
    </row>
    <row r="32" spans="1:18" x14ac:dyDescent="0.35">
      <c r="A32" t="s">
        <v>25</v>
      </c>
      <c r="B32" s="1">
        <v>43719</v>
      </c>
      <c r="C32" s="1">
        <v>43734</v>
      </c>
      <c r="D32" t="s">
        <v>24</v>
      </c>
      <c r="E32">
        <v>400</v>
      </c>
      <c r="F32">
        <v>113.8</v>
      </c>
      <c r="G32">
        <v>285.25</v>
      </c>
      <c r="H32">
        <f t="shared" si="2"/>
        <v>1.0875584583583136</v>
      </c>
      <c r="I32">
        <f t="shared" si="3"/>
        <v>310.22605024670895</v>
      </c>
      <c r="J32">
        <f t="shared" si="4"/>
        <v>0.91949080282959283</v>
      </c>
      <c r="K32">
        <f t="shared" si="5"/>
        <v>262.28475150714138</v>
      </c>
      <c r="L32">
        <f t="shared" si="6"/>
        <v>89.773949753291049</v>
      </c>
      <c r="M32">
        <f t="shared" si="7"/>
        <v>137.71524849285862</v>
      </c>
      <c r="N32" s="3">
        <v>2.1501369863013698E-2</v>
      </c>
      <c r="O32">
        <f t="shared" si="8"/>
        <v>0.47913511309372747</v>
      </c>
      <c r="P32">
        <f t="shared" si="9"/>
        <v>114.7428329409215</v>
      </c>
      <c r="Q32">
        <f t="shared" si="0"/>
        <v>113.8</v>
      </c>
      <c r="R32" s="2">
        <f t="shared" si="10"/>
        <v>0.94283294092150527</v>
      </c>
    </row>
    <row r="33" spans="1:18" x14ac:dyDescent="0.35">
      <c r="A33" t="s">
        <v>25</v>
      </c>
      <c r="B33" s="1">
        <v>43720</v>
      </c>
      <c r="C33" s="1">
        <v>43734</v>
      </c>
      <c r="D33" t="s">
        <v>24</v>
      </c>
      <c r="E33">
        <v>400</v>
      </c>
      <c r="F33">
        <v>112.1</v>
      </c>
      <c r="G33">
        <v>287.05</v>
      </c>
      <c r="H33">
        <f t="shared" si="2"/>
        <v>1.0875584583583136</v>
      </c>
      <c r="I33">
        <f t="shared" si="3"/>
        <v>312.18365547175392</v>
      </c>
      <c r="J33">
        <f t="shared" si="4"/>
        <v>0.91949080282959283</v>
      </c>
      <c r="K33">
        <f t="shared" si="5"/>
        <v>263.93983495223466</v>
      </c>
      <c r="L33">
        <f t="shared" si="6"/>
        <v>87.816344528246077</v>
      </c>
      <c r="M33">
        <f t="shared" si="7"/>
        <v>136.06016504776534</v>
      </c>
      <c r="N33" s="3">
        <v>2.1501369863013698E-2</v>
      </c>
      <c r="O33">
        <f t="shared" si="8"/>
        <v>0.47913511309372747</v>
      </c>
      <c r="P33">
        <f t="shared" si="9"/>
        <v>112.94283294092149</v>
      </c>
      <c r="Q33">
        <f t="shared" si="0"/>
        <v>112.1</v>
      </c>
      <c r="R33" s="2">
        <f t="shared" si="10"/>
        <v>0.84283294092149674</v>
      </c>
    </row>
    <row r="34" spans="1:18" x14ac:dyDescent="0.35">
      <c r="A34" t="s">
        <v>25</v>
      </c>
      <c r="B34" s="1">
        <v>43721</v>
      </c>
      <c r="C34" s="1">
        <v>43734</v>
      </c>
      <c r="D34" t="s">
        <v>24</v>
      </c>
      <c r="E34">
        <v>400</v>
      </c>
      <c r="F34">
        <v>107.5</v>
      </c>
      <c r="G34">
        <v>291.7</v>
      </c>
      <c r="H34">
        <f t="shared" si="2"/>
        <v>1.0875584583583136</v>
      </c>
      <c r="I34">
        <f t="shared" si="3"/>
        <v>317.24080230312006</v>
      </c>
      <c r="J34">
        <f t="shared" si="4"/>
        <v>0.91949080282959283</v>
      </c>
      <c r="K34">
        <f t="shared" si="5"/>
        <v>268.21546718539224</v>
      </c>
      <c r="L34">
        <f t="shared" si="6"/>
        <v>82.759197696879937</v>
      </c>
      <c r="M34">
        <f t="shared" si="7"/>
        <v>131.78453281460776</v>
      </c>
      <c r="N34" s="3">
        <v>2.1501369863013698E-2</v>
      </c>
      <c r="O34">
        <f t="shared" si="8"/>
        <v>0.47913511309372747</v>
      </c>
      <c r="P34">
        <f t="shared" si="9"/>
        <v>108.29283294092151</v>
      </c>
      <c r="Q34">
        <f t="shared" si="0"/>
        <v>107.5</v>
      </c>
      <c r="R34" s="2">
        <f t="shared" si="10"/>
        <v>0.7928329409215138</v>
      </c>
    </row>
    <row r="35" spans="1:18" x14ac:dyDescent="0.35">
      <c r="A35" t="s">
        <v>25</v>
      </c>
      <c r="B35" s="1">
        <v>43724</v>
      </c>
      <c r="C35" s="1">
        <v>43734</v>
      </c>
      <c r="D35" t="s">
        <v>24</v>
      </c>
      <c r="E35">
        <v>400</v>
      </c>
      <c r="F35">
        <v>114.7</v>
      </c>
      <c r="G35">
        <v>284.7</v>
      </c>
      <c r="H35">
        <f t="shared" si="2"/>
        <v>1.0875584583583136</v>
      </c>
      <c r="I35">
        <f t="shared" si="3"/>
        <v>309.62789309461186</v>
      </c>
      <c r="J35">
        <f t="shared" si="4"/>
        <v>0.91949080282959283</v>
      </c>
      <c r="K35">
        <f t="shared" si="5"/>
        <v>261.77903156558506</v>
      </c>
      <c r="L35">
        <f t="shared" si="6"/>
        <v>90.372106905388137</v>
      </c>
      <c r="M35">
        <f t="shared" si="7"/>
        <v>138.22096843441494</v>
      </c>
      <c r="N35" s="3">
        <v>2.1501369863013698E-2</v>
      </c>
      <c r="O35">
        <f t="shared" si="8"/>
        <v>0.47913511309372747</v>
      </c>
      <c r="P35">
        <f t="shared" si="9"/>
        <v>115.29283294092153</v>
      </c>
      <c r="Q35">
        <f t="shared" si="0"/>
        <v>114.7</v>
      </c>
      <c r="R35" s="2">
        <f t="shared" si="10"/>
        <v>0.59283294092152516</v>
      </c>
    </row>
    <row r="36" spans="1:18" x14ac:dyDescent="0.35">
      <c r="A36" t="s">
        <v>25</v>
      </c>
      <c r="B36" s="1">
        <v>43725</v>
      </c>
      <c r="C36" s="1">
        <v>43734</v>
      </c>
      <c r="D36" t="s">
        <v>24</v>
      </c>
      <c r="E36">
        <v>400</v>
      </c>
      <c r="F36">
        <v>125.5</v>
      </c>
      <c r="G36">
        <v>273.95</v>
      </c>
      <c r="H36">
        <f t="shared" si="2"/>
        <v>1.0875584583583136</v>
      </c>
      <c r="I36">
        <f t="shared" si="3"/>
        <v>297.93663966726001</v>
      </c>
      <c r="J36">
        <f t="shared" si="4"/>
        <v>0.91949080282959283</v>
      </c>
      <c r="K36">
        <f t="shared" si="5"/>
        <v>251.89450543516693</v>
      </c>
      <c r="L36">
        <f t="shared" si="6"/>
        <v>102.06336033273999</v>
      </c>
      <c r="M36">
        <f t="shared" si="7"/>
        <v>148.10549456483307</v>
      </c>
      <c r="N36" s="3">
        <v>2.1501369863013698E-2</v>
      </c>
      <c r="O36">
        <f t="shared" si="8"/>
        <v>0.47913511309372747</v>
      </c>
      <c r="P36">
        <f t="shared" si="9"/>
        <v>126.04283294092151</v>
      </c>
      <c r="Q36">
        <f t="shared" si="0"/>
        <v>125.5</v>
      </c>
      <c r="R36" s="2">
        <f t="shared" si="10"/>
        <v>0.5428329409215138</v>
      </c>
    </row>
    <row r="37" spans="1:18" x14ac:dyDescent="0.35">
      <c r="A37" t="s">
        <v>25</v>
      </c>
      <c r="B37" s="1">
        <v>43726</v>
      </c>
      <c r="C37" s="1">
        <v>43734</v>
      </c>
      <c r="D37" t="s">
        <v>24</v>
      </c>
      <c r="E37">
        <v>400</v>
      </c>
      <c r="F37">
        <v>119.1</v>
      </c>
      <c r="G37">
        <v>280.39999999999998</v>
      </c>
      <c r="H37">
        <f t="shared" si="2"/>
        <v>1.0875584583583136</v>
      </c>
      <c r="I37">
        <f t="shared" si="3"/>
        <v>304.95139172367112</v>
      </c>
      <c r="J37">
        <f t="shared" si="4"/>
        <v>0.91949080282959283</v>
      </c>
      <c r="K37">
        <f t="shared" si="5"/>
        <v>257.8252211134178</v>
      </c>
      <c r="L37">
        <f t="shared" si="6"/>
        <v>95.048608276328878</v>
      </c>
      <c r="M37">
        <f t="shared" si="7"/>
        <v>142.1747788865822</v>
      </c>
      <c r="N37" s="3">
        <v>2.1501369863013698E-2</v>
      </c>
      <c r="O37">
        <f t="shared" si="8"/>
        <v>0.47913511309372747</v>
      </c>
      <c r="P37">
        <f t="shared" si="9"/>
        <v>119.59283294092153</v>
      </c>
      <c r="Q37">
        <f t="shared" si="0"/>
        <v>119.1</v>
      </c>
      <c r="R37" s="2">
        <f t="shared" si="10"/>
        <v>0.49283294092153085</v>
      </c>
    </row>
    <row r="38" spans="1:18" x14ac:dyDescent="0.35">
      <c r="A38" t="s">
        <v>25</v>
      </c>
      <c r="B38" s="1">
        <v>43727</v>
      </c>
      <c r="C38" s="1">
        <v>43734</v>
      </c>
      <c r="D38" t="s">
        <v>24</v>
      </c>
      <c r="E38">
        <v>400</v>
      </c>
      <c r="F38">
        <v>125.5</v>
      </c>
      <c r="G38">
        <v>274.05</v>
      </c>
      <c r="H38">
        <f t="shared" si="2"/>
        <v>1.0875584583583136</v>
      </c>
      <c r="I38">
        <f t="shared" si="3"/>
        <v>298.04539551309585</v>
      </c>
      <c r="J38">
        <f t="shared" si="4"/>
        <v>0.91949080282959283</v>
      </c>
      <c r="K38">
        <f t="shared" si="5"/>
        <v>251.98645451544994</v>
      </c>
      <c r="L38">
        <f t="shared" si="6"/>
        <v>101.95460448690415</v>
      </c>
      <c r="M38">
        <f t="shared" si="7"/>
        <v>148.01354548455006</v>
      </c>
      <c r="N38" s="3">
        <v>2.1501369863013698E-2</v>
      </c>
      <c r="O38">
        <f t="shared" si="8"/>
        <v>0.47913511309372747</v>
      </c>
      <c r="P38">
        <f t="shared" si="9"/>
        <v>125.94283294092149</v>
      </c>
      <c r="Q38">
        <f t="shared" si="0"/>
        <v>125.5</v>
      </c>
      <c r="R38" s="2">
        <f t="shared" si="10"/>
        <v>0.44283294092149106</v>
      </c>
    </row>
    <row r="39" spans="1:18" x14ac:dyDescent="0.35">
      <c r="A39" t="s">
        <v>25</v>
      </c>
      <c r="B39" s="1">
        <v>43728</v>
      </c>
      <c r="C39" s="1">
        <v>43734</v>
      </c>
      <c r="D39" t="s">
        <v>24</v>
      </c>
      <c r="E39">
        <v>400</v>
      </c>
      <c r="F39">
        <v>97.95</v>
      </c>
      <c r="G39">
        <v>301.7</v>
      </c>
      <c r="H39">
        <f t="shared" si="2"/>
        <v>1.0875584583583136</v>
      </c>
      <c r="I39">
        <f t="shared" si="3"/>
        <v>328.1163868867032</v>
      </c>
      <c r="J39">
        <f t="shared" si="4"/>
        <v>0.91949080282959283</v>
      </c>
      <c r="K39">
        <f t="shared" si="5"/>
        <v>277.41037521368816</v>
      </c>
      <c r="L39">
        <f t="shared" si="6"/>
        <v>71.883613113296803</v>
      </c>
      <c r="M39">
        <f t="shared" si="7"/>
        <v>122.58962478631184</v>
      </c>
      <c r="N39" s="3">
        <v>2.1501369863013698E-2</v>
      </c>
      <c r="O39">
        <f t="shared" si="8"/>
        <v>0.47913511309372747</v>
      </c>
      <c r="P39">
        <f t="shared" si="9"/>
        <v>98.292832940921514</v>
      </c>
      <c r="Q39">
        <f t="shared" si="0"/>
        <v>97.95</v>
      </c>
      <c r="R39" s="2">
        <f t="shared" si="10"/>
        <v>0.34283294092151095</v>
      </c>
    </row>
    <row r="40" spans="1:18" x14ac:dyDescent="0.35">
      <c r="A40" t="s">
        <v>25</v>
      </c>
      <c r="B40" s="1">
        <v>43731</v>
      </c>
      <c r="C40" s="1">
        <v>43734</v>
      </c>
      <c r="D40" t="s">
        <v>24</v>
      </c>
      <c r="E40">
        <v>400</v>
      </c>
      <c r="F40">
        <v>86.05</v>
      </c>
      <c r="G40">
        <v>313.75</v>
      </c>
      <c r="H40">
        <f t="shared" si="2"/>
        <v>1.0875584583583136</v>
      </c>
      <c r="I40">
        <f t="shared" si="3"/>
        <v>341.22146630992086</v>
      </c>
      <c r="J40">
        <f t="shared" si="4"/>
        <v>0.91949080282959283</v>
      </c>
      <c r="K40">
        <f t="shared" si="5"/>
        <v>288.49023938778475</v>
      </c>
      <c r="L40">
        <f t="shared" si="6"/>
        <v>58.778533690079144</v>
      </c>
      <c r="M40">
        <f t="shared" si="7"/>
        <v>111.50976061221525</v>
      </c>
      <c r="N40" s="3">
        <v>2.1501369863013698E-2</v>
      </c>
      <c r="O40">
        <f t="shared" si="8"/>
        <v>0.47913511309372747</v>
      </c>
      <c r="P40">
        <f t="shared" si="9"/>
        <v>86.242832940921531</v>
      </c>
      <c r="Q40">
        <f t="shared" si="0"/>
        <v>86.05</v>
      </c>
      <c r="R40" s="2">
        <f t="shared" si="10"/>
        <v>0.19283294092153369</v>
      </c>
    </row>
    <row r="41" spans="1:18" x14ac:dyDescent="0.35">
      <c r="A41" t="s">
        <v>25</v>
      </c>
      <c r="B41" s="1">
        <v>43732</v>
      </c>
      <c r="C41" s="1">
        <v>43734</v>
      </c>
      <c r="D41" t="s">
        <v>24</v>
      </c>
      <c r="E41">
        <v>400</v>
      </c>
      <c r="F41">
        <v>97.3</v>
      </c>
      <c r="G41">
        <v>302.60000000000002</v>
      </c>
      <c r="H41">
        <f t="shared" si="2"/>
        <v>1.0875584583583136</v>
      </c>
      <c r="I41">
        <f t="shared" si="3"/>
        <v>329.09518949922568</v>
      </c>
      <c r="J41">
        <f t="shared" si="4"/>
        <v>0.91949080282959283</v>
      </c>
      <c r="K41">
        <f t="shared" si="5"/>
        <v>278.2379169362348</v>
      </c>
      <c r="L41">
        <f t="shared" si="6"/>
        <v>70.904810500774317</v>
      </c>
      <c r="M41">
        <f t="shared" si="7"/>
        <v>121.7620830637652</v>
      </c>
      <c r="N41" s="3">
        <v>2.1501369863013698E-2</v>
      </c>
      <c r="O41">
        <f t="shared" si="8"/>
        <v>0.47913511309372747</v>
      </c>
      <c r="P41">
        <f t="shared" si="9"/>
        <v>97.392832940921508</v>
      </c>
      <c r="Q41">
        <f t="shared" ref="Q41:Q63" si="11">F41</f>
        <v>97.3</v>
      </c>
      <c r="R41" s="2">
        <f t="shared" si="10"/>
        <v>9.2832940921510954E-2</v>
      </c>
    </row>
    <row r="42" spans="1:18" x14ac:dyDescent="0.35">
      <c r="A42" t="s">
        <v>25</v>
      </c>
      <c r="B42" s="1">
        <v>43733</v>
      </c>
      <c r="C42" s="1">
        <v>43734</v>
      </c>
      <c r="D42" t="s">
        <v>24</v>
      </c>
      <c r="E42">
        <v>400</v>
      </c>
      <c r="F42">
        <v>119.7</v>
      </c>
      <c r="G42">
        <v>280.25</v>
      </c>
      <c r="H42">
        <f t="shared" si="2"/>
        <v>1.0875584583583136</v>
      </c>
      <c r="I42">
        <f t="shared" si="3"/>
        <v>304.78825795491736</v>
      </c>
      <c r="J42">
        <f t="shared" si="4"/>
        <v>0.91949080282959283</v>
      </c>
      <c r="K42">
        <f t="shared" si="5"/>
        <v>257.68729749299337</v>
      </c>
      <c r="L42">
        <f t="shared" si="6"/>
        <v>95.211742045082644</v>
      </c>
      <c r="M42">
        <f t="shared" si="7"/>
        <v>142.31270250700663</v>
      </c>
      <c r="N42" s="3">
        <v>2.1501369863013698E-2</v>
      </c>
      <c r="O42">
        <f t="shared" si="8"/>
        <v>0.47913511309372747</v>
      </c>
      <c r="P42">
        <f t="shared" si="9"/>
        <v>119.74283294092153</v>
      </c>
      <c r="Q42">
        <f t="shared" si="11"/>
        <v>119.7</v>
      </c>
      <c r="R42" s="2">
        <f t="shared" si="10"/>
        <v>4.2832940921528007E-2</v>
      </c>
    </row>
    <row r="43" spans="1:18" x14ac:dyDescent="0.35">
      <c r="A43" t="s">
        <v>25</v>
      </c>
      <c r="B43" s="1">
        <v>43734</v>
      </c>
      <c r="C43" s="1">
        <v>43734</v>
      </c>
      <c r="D43" t="s">
        <v>24</v>
      </c>
      <c r="E43">
        <v>400</v>
      </c>
      <c r="F43">
        <v>0</v>
      </c>
      <c r="G43">
        <v>281.85000000000002</v>
      </c>
      <c r="H43">
        <f t="shared" si="2"/>
        <v>1.0875584583583136</v>
      </c>
      <c r="I43">
        <f t="shared" si="3"/>
        <v>306.5283514882907</v>
      </c>
      <c r="J43">
        <f t="shared" si="4"/>
        <v>0.91949080282959283</v>
      </c>
      <c r="K43">
        <f t="shared" si="5"/>
        <v>259.15848277752076</v>
      </c>
      <c r="L43">
        <f t="shared" si="6"/>
        <v>93.471648511709304</v>
      </c>
      <c r="M43">
        <f t="shared" si="7"/>
        <v>140.84151722247924</v>
      </c>
      <c r="N43" s="3">
        <v>2.1501369863013698E-2</v>
      </c>
      <c r="O43">
        <f t="shared" si="8"/>
        <v>0.47913511309372747</v>
      </c>
      <c r="P43">
        <f t="shared" si="9"/>
        <v>118.14283294092149</v>
      </c>
      <c r="Q43">
        <f t="shared" si="11"/>
        <v>0</v>
      </c>
      <c r="R43" s="2">
        <f t="shared" si="10"/>
        <v>118.14283294092149</v>
      </c>
    </row>
    <row r="44" spans="1:18" x14ac:dyDescent="0.35">
      <c r="A44" t="s">
        <v>22</v>
      </c>
      <c r="B44" s="1">
        <v>43705</v>
      </c>
      <c r="C44" s="1">
        <v>43706</v>
      </c>
      <c r="D44" t="s">
        <v>24</v>
      </c>
      <c r="E44">
        <v>160</v>
      </c>
      <c r="F44">
        <v>0.2</v>
      </c>
      <c r="G44">
        <v>168.55</v>
      </c>
      <c r="H44">
        <f t="shared" si="2"/>
        <v>1.0875584583583136</v>
      </c>
      <c r="I44">
        <f t="shared" si="3"/>
        <v>183.30797815629376</v>
      </c>
      <c r="J44">
        <f t="shared" si="4"/>
        <v>0.91949080282959283</v>
      </c>
      <c r="K44">
        <f t="shared" si="5"/>
        <v>154.98017481692787</v>
      </c>
      <c r="L44">
        <f t="shared" si="6"/>
        <v>0</v>
      </c>
      <c r="M44">
        <f t="shared" si="7"/>
        <v>5.019825183072129</v>
      </c>
      <c r="N44" s="3">
        <v>2.1501369863013698E-2</v>
      </c>
      <c r="O44">
        <f t="shared" si="8"/>
        <v>0.47913511309372747</v>
      </c>
      <c r="P44">
        <f t="shared" si="9"/>
        <v>2.6146038278804573</v>
      </c>
      <c r="Q44">
        <f t="shared" si="11"/>
        <v>0.2</v>
      </c>
      <c r="R44" s="2">
        <f t="shared" si="10"/>
        <v>2.4146038278804571</v>
      </c>
    </row>
    <row r="45" spans="1:18" x14ac:dyDescent="0.35">
      <c r="A45" t="s">
        <v>22</v>
      </c>
      <c r="B45" s="1">
        <v>43706</v>
      </c>
      <c r="C45" s="1">
        <v>43706</v>
      </c>
      <c r="D45" t="s">
        <v>24</v>
      </c>
      <c r="E45">
        <v>160</v>
      </c>
      <c r="F45">
        <v>0</v>
      </c>
      <c r="G45">
        <v>169.6</v>
      </c>
      <c r="H45">
        <f t="shared" si="2"/>
        <v>1.0875584583583136</v>
      </c>
      <c r="I45">
        <f t="shared" si="3"/>
        <v>184.44991453756998</v>
      </c>
      <c r="J45">
        <f t="shared" si="4"/>
        <v>0.91949080282959283</v>
      </c>
      <c r="K45">
        <f t="shared" si="5"/>
        <v>155.94564015989894</v>
      </c>
      <c r="L45">
        <f t="shared" si="6"/>
        <v>0</v>
      </c>
      <c r="M45">
        <f t="shared" si="7"/>
        <v>4.054359840101057</v>
      </c>
      <c r="N45" s="3">
        <v>2.1501369863013698E-2</v>
      </c>
      <c r="O45">
        <f t="shared" si="8"/>
        <v>0.47913511309372747</v>
      </c>
      <c r="P45">
        <f t="shared" si="9"/>
        <v>2.1117358415747649</v>
      </c>
      <c r="Q45">
        <f t="shared" si="11"/>
        <v>0</v>
      </c>
      <c r="R45" s="2">
        <f t="shared" si="10"/>
        <v>2.1117358415747649</v>
      </c>
    </row>
    <row r="46" spans="1:18" x14ac:dyDescent="0.35">
      <c r="A46" t="s">
        <v>22</v>
      </c>
      <c r="B46" s="1">
        <v>43711</v>
      </c>
      <c r="C46" s="1">
        <v>43734</v>
      </c>
      <c r="D46" t="s">
        <v>24</v>
      </c>
      <c r="E46">
        <v>160</v>
      </c>
      <c r="F46">
        <v>4.05</v>
      </c>
      <c r="G46">
        <v>170.25</v>
      </c>
      <c r="H46">
        <f t="shared" si="2"/>
        <v>1.0875584583583136</v>
      </c>
      <c r="I46">
        <f t="shared" si="3"/>
        <v>185.15682753550288</v>
      </c>
      <c r="J46">
        <f t="shared" si="4"/>
        <v>0.91949080282959283</v>
      </c>
      <c r="K46">
        <f t="shared" si="5"/>
        <v>156.54330918173818</v>
      </c>
      <c r="L46">
        <f t="shared" si="6"/>
        <v>0</v>
      </c>
      <c r="M46">
        <f t="shared" si="7"/>
        <v>3.4566908182618192</v>
      </c>
      <c r="N46" s="3">
        <v>2.1501369863013698E-2</v>
      </c>
      <c r="O46">
        <f t="shared" si="8"/>
        <v>0.47913511309372747</v>
      </c>
      <c r="P46">
        <f t="shared" si="9"/>
        <v>1.8004366119569544</v>
      </c>
      <c r="Q46">
        <f t="shared" si="11"/>
        <v>4.05</v>
      </c>
      <c r="R46" s="2">
        <f t="shared" si="10"/>
        <v>2.2495633880430455</v>
      </c>
    </row>
    <row r="47" spans="1:18" x14ac:dyDescent="0.35">
      <c r="A47" t="s">
        <v>22</v>
      </c>
      <c r="B47" s="1">
        <v>43712</v>
      </c>
      <c r="C47" s="1">
        <v>43734</v>
      </c>
      <c r="D47" t="s">
        <v>24</v>
      </c>
      <c r="E47">
        <v>160</v>
      </c>
      <c r="F47">
        <v>3.05</v>
      </c>
      <c r="G47">
        <v>175.9</v>
      </c>
      <c r="H47">
        <f t="shared" si="2"/>
        <v>1.0875584583583136</v>
      </c>
      <c r="I47">
        <f t="shared" si="3"/>
        <v>191.30153282522735</v>
      </c>
      <c r="J47">
        <f t="shared" si="4"/>
        <v>0.91949080282959283</v>
      </c>
      <c r="K47">
        <f t="shared" si="5"/>
        <v>161.73843221772538</v>
      </c>
      <c r="L47">
        <f t="shared" si="6"/>
        <v>0</v>
      </c>
      <c r="M47">
        <f t="shared" si="7"/>
        <v>0</v>
      </c>
      <c r="N47" s="3">
        <v>2.1501369863013698E-2</v>
      </c>
      <c r="O47">
        <f t="shared" si="8"/>
        <v>0.47913511309372747</v>
      </c>
      <c r="P47">
        <f t="shared" si="9"/>
        <v>0</v>
      </c>
      <c r="Q47">
        <f t="shared" si="11"/>
        <v>3.05</v>
      </c>
      <c r="R47" s="2">
        <f t="shared" si="10"/>
        <v>3.05</v>
      </c>
    </row>
    <row r="48" spans="1:18" x14ac:dyDescent="0.35">
      <c r="A48" t="s">
        <v>22</v>
      </c>
      <c r="B48" s="1">
        <v>43713</v>
      </c>
      <c r="C48" s="1">
        <v>43734</v>
      </c>
      <c r="D48" t="s">
        <v>24</v>
      </c>
      <c r="E48">
        <v>160</v>
      </c>
      <c r="F48">
        <v>2.5</v>
      </c>
      <c r="G48">
        <v>173.75</v>
      </c>
      <c r="H48">
        <f t="shared" si="2"/>
        <v>1.0875584583583136</v>
      </c>
      <c r="I48">
        <f t="shared" si="3"/>
        <v>188.96328213975698</v>
      </c>
      <c r="J48">
        <f t="shared" si="4"/>
        <v>0.91949080282959283</v>
      </c>
      <c r="K48">
        <f t="shared" si="5"/>
        <v>159.76152699164174</v>
      </c>
      <c r="L48">
        <f t="shared" si="6"/>
        <v>0</v>
      </c>
      <c r="M48">
        <f t="shared" si="7"/>
        <v>0.23847300835825536</v>
      </c>
      <c r="N48" s="3">
        <v>2.1501369863013698E-2</v>
      </c>
      <c r="O48">
        <f t="shared" si="8"/>
        <v>0.47913511309372747</v>
      </c>
      <c r="P48">
        <f t="shared" si="9"/>
        <v>0.12420999093798593</v>
      </c>
      <c r="Q48">
        <f t="shared" si="11"/>
        <v>2.5</v>
      </c>
      <c r="R48" s="2">
        <f t="shared" si="10"/>
        <v>2.3757900090620141</v>
      </c>
    </row>
    <row r="49" spans="1:18" x14ac:dyDescent="0.35">
      <c r="A49" t="s">
        <v>22</v>
      </c>
      <c r="B49" s="1">
        <v>43714</v>
      </c>
      <c r="C49" s="1">
        <v>43734</v>
      </c>
      <c r="D49" t="s">
        <v>24</v>
      </c>
      <c r="E49">
        <v>160</v>
      </c>
      <c r="F49">
        <v>1.75</v>
      </c>
      <c r="G49">
        <v>175.25</v>
      </c>
      <c r="H49">
        <f t="shared" si="2"/>
        <v>1.0875584583583136</v>
      </c>
      <c r="I49">
        <f t="shared" si="3"/>
        <v>190.59461982729445</v>
      </c>
      <c r="J49">
        <f t="shared" si="4"/>
        <v>0.91949080282959283</v>
      </c>
      <c r="K49">
        <f t="shared" si="5"/>
        <v>161.14076319588614</v>
      </c>
      <c r="L49">
        <f t="shared" si="6"/>
        <v>0</v>
      </c>
      <c r="M49">
        <f t="shared" si="7"/>
        <v>0</v>
      </c>
      <c r="N49" s="3">
        <v>2.1501369863013698E-2</v>
      </c>
      <c r="O49">
        <f t="shared" si="8"/>
        <v>0.47913511309372747</v>
      </c>
      <c r="P49">
        <f t="shared" si="9"/>
        <v>0</v>
      </c>
      <c r="Q49">
        <f t="shared" si="11"/>
        <v>1.75</v>
      </c>
      <c r="R49" s="2">
        <f t="shared" si="10"/>
        <v>1.75</v>
      </c>
    </row>
    <row r="50" spans="1:18" x14ac:dyDescent="0.35">
      <c r="A50" t="s">
        <v>22</v>
      </c>
      <c r="B50" s="1">
        <v>43717</v>
      </c>
      <c r="C50" s="1">
        <v>43734</v>
      </c>
      <c r="D50" t="s">
        <v>24</v>
      </c>
      <c r="E50">
        <v>160</v>
      </c>
      <c r="F50">
        <v>1.05</v>
      </c>
      <c r="G50">
        <v>176.7</v>
      </c>
      <c r="H50">
        <f t="shared" si="2"/>
        <v>1.0875584583583136</v>
      </c>
      <c r="I50">
        <f t="shared" si="3"/>
        <v>192.171579591914</v>
      </c>
      <c r="J50">
        <f t="shared" si="4"/>
        <v>0.91949080282959283</v>
      </c>
      <c r="K50">
        <f t="shared" si="5"/>
        <v>162.47402485998904</v>
      </c>
      <c r="L50">
        <f t="shared" si="6"/>
        <v>0</v>
      </c>
      <c r="M50">
        <f t="shared" si="7"/>
        <v>0</v>
      </c>
      <c r="N50" s="3">
        <v>2.1501369863013698E-2</v>
      </c>
      <c r="O50">
        <f t="shared" si="8"/>
        <v>0.47913511309372747</v>
      </c>
      <c r="P50">
        <f t="shared" si="9"/>
        <v>0</v>
      </c>
      <c r="Q50">
        <f t="shared" si="11"/>
        <v>1.05</v>
      </c>
      <c r="R50" s="2">
        <f t="shared" si="10"/>
        <v>1.05</v>
      </c>
    </row>
    <row r="51" spans="1:18" x14ac:dyDescent="0.35">
      <c r="A51" t="s">
        <v>22</v>
      </c>
      <c r="B51" s="1">
        <v>43719</v>
      </c>
      <c r="C51" s="1">
        <v>43734</v>
      </c>
      <c r="D51" t="s">
        <v>24</v>
      </c>
      <c r="E51">
        <v>160</v>
      </c>
      <c r="F51">
        <v>0.65</v>
      </c>
      <c r="G51">
        <v>179.1</v>
      </c>
      <c r="H51">
        <f t="shared" si="2"/>
        <v>1.0875584583583136</v>
      </c>
      <c r="I51">
        <f t="shared" si="3"/>
        <v>194.78171989197395</v>
      </c>
      <c r="J51">
        <f t="shared" si="4"/>
        <v>0.91949080282959283</v>
      </c>
      <c r="K51">
        <f t="shared" si="5"/>
        <v>164.68080278678008</v>
      </c>
      <c r="L51">
        <f t="shared" si="6"/>
        <v>0</v>
      </c>
      <c r="M51">
        <f t="shared" si="7"/>
        <v>0</v>
      </c>
      <c r="N51" s="3">
        <v>2.1501369863013698E-2</v>
      </c>
      <c r="O51">
        <f t="shared" si="8"/>
        <v>0.47913511309372747</v>
      </c>
      <c r="P51">
        <f t="shared" si="9"/>
        <v>0</v>
      </c>
      <c r="Q51">
        <f t="shared" si="11"/>
        <v>0.65</v>
      </c>
      <c r="R51" s="2">
        <f t="shared" si="10"/>
        <v>0.65</v>
      </c>
    </row>
    <row r="52" spans="1:18" x14ac:dyDescent="0.35">
      <c r="A52" t="s">
        <v>22</v>
      </c>
      <c r="B52" s="1">
        <v>43720</v>
      </c>
      <c r="C52" s="1">
        <v>43734</v>
      </c>
      <c r="D52" t="s">
        <v>24</v>
      </c>
      <c r="E52">
        <v>160</v>
      </c>
      <c r="F52">
        <v>0.5</v>
      </c>
      <c r="G52">
        <v>177.1</v>
      </c>
      <c r="H52">
        <f t="shared" si="2"/>
        <v>1.0875584583583136</v>
      </c>
      <c r="I52">
        <f t="shared" si="3"/>
        <v>192.60660297525732</v>
      </c>
      <c r="J52">
        <f t="shared" si="4"/>
        <v>0.91949080282959283</v>
      </c>
      <c r="K52">
        <f t="shared" si="5"/>
        <v>162.84182118112088</v>
      </c>
      <c r="L52">
        <f t="shared" si="6"/>
        <v>0</v>
      </c>
      <c r="M52">
        <f t="shared" si="7"/>
        <v>0</v>
      </c>
      <c r="N52" s="3">
        <v>2.1501369863013698E-2</v>
      </c>
      <c r="O52">
        <f t="shared" si="8"/>
        <v>0.47913511309372747</v>
      </c>
      <c r="P52">
        <f t="shared" si="9"/>
        <v>0</v>
      </c>
      <c r="Q52">
        <f t="shared" si="11"/>
        <v>0.5</v>
      </c>
      <c r="R52" s="2">
        <f t="shared" si="10"/>
        <v>0.5</v>
      </c>
    </row>
    <row r="53" spans="1:18" x14ac:dyDescent="0.35">
      <c r="A53" t="s">
        <v>22</v>
      </c>
      <c r="B53" s="1">
        <v>43721</v>
      </c>
      <c r="C53" s="1">
        <v>43734</v>
      </c>
      <c r="D53" t="s">
        <v>24</v>
      </c>
      <c r="E53">
        <v>160</v>
      </c>
      <c r="F53">
        <v>0.25</v>
      </c>
      <c r="G53">
        <v>180.6</v>
      </c>
      <c r="H53">
        <f t="shared" si="2"/>
        <v>1.0875584583583136</v>
      </c>
      <c r="I53">
        <f t="shared" si="3"/>
        <v>196.41305757951142</v>
      </c>
      <c r="J53">
        <f t="shared" si="4"/>
        <v>0.91949080282959283</v>
      </c>
      <c r="K53">
        <f t="shared" si="5"/>
        <v>166.06003899102447</v>
      </c>
      <c r="L53">
        <f t="shared" si="6"/>
        <v>0</v>
      </c>
      <c r="M53">
        <f t="shared" si="7"/>
        <v>0</v>
      </c>
      <c r="N53" s="3">
        <v>2.1501369863013698E-2</v>
      </c>
      <c r="O53">
        <f t="shared" si="8"/>
        <v>0.47913511309372747</v>
      </c>
      <c r="P53">
        <f t="shared" si="9"/>
        <v>0</v>
      </c>
      <c r="Q53">
        <f t="shared" si="11"/>
        <v>0.25</v>
      </c>
      <c r="R53" s="2">
        <f t="shared" si="10"/>
        <v>0.25</v>
      </c>
    </row>
    <row r="54" spans="1:18" x14ac:dyDescent="0.35">
      <c r="A54" t="s">
        <v>22</v>
      </c>
      <c r="B54" s="1">
        <v>43724</v>
      </c>
      <c r="C54" s="1">
        <v>43734</v>
      </c>
      <c r="D54" t="s">
        <v>24</v>
      </c>
      <c r="E54">
        <v>160</v>
      </c>
      <c r="F54">
        <v>0.1</v>
      </c>
      <c r="G54">
        <v>180.6</v>
      </c>
      <c r="H54">
        <f t="shared" si="2"/>
        <v>1.0875584583583136</v>
      </c>
      <c r="I54">
        <f t="shared" si="3"/>
        <v>196.41305757951142</v>
      </c>
      <c r="J54">
        <f t="shared" si="4"/>
        <v>0.91949080282959283</v>
      </c>
      <c r="K54">
        <f t="shared" si="5"/>
        <v>166.06003899102447</v>
      </c>
      <c r="L54">
        <f t="shared" si="6"/>
        <v>0</v>
      </c>
      <c r="M54">
        <f t="shared" si="7"/>
        <v>0</v>
      </c>
      <c r="N54" s="3">
        <v>2.1501369863013698E-2</v>
      </c>
      <c r="O54">
        <f t="shared" si="8"/>
        <v>0.47913511309372747</v>
      </c>
      <c r="P54">
        <f t="shared" si="9"/>
        <v>0</v>
      </c>
      <c r="Q54">
        <f t="shared" si="11"/>
        <v>0.1</v>
      </c>
      <c r="R54" s="2">
        <f t="shared" si="10"/>
        <v>0.1</v>
      </c>
    </row>
    <row r="55" spans="1:18" x14ac:dyDescent="0.35">
      <c r="A55" t="s">
        <v>22</v>
      </c>
      <c r="B55" s="1">
        <v>43725</v>
      </c>
      <c r="C55" s="1">
        <v>43734</v>
      </c>
      <c r="D55" t="s">
        <v>24</v>
      </c>
      <c r="E55">
        <v>160</v>
      </c>
      <c r="F55">
        <v>0.65</v>
      </c>
      <c r="G55">
        <v>177.75</v>
      </c>
      <c r="H55">
        <f t="shared" si="2"/>
        <v>1.0875584583583136</v>
      </c>
      <c r="I55">
        <f t="shared" si="3"/>
        <v>193.31351597319022</v>
      </c>
      <c r="J55">
        <f t="shared" si="4"/>
        <v>0.91949080282959283</v>
      </c>
      <c r="K55">
        <f t="shared" si="5"/>
        <v>163.43949020296012</v>
      </c>
      <c r="L55">
        <f t="shared" si="6"/>
        <v>0</v>
      </c>
      <c r="M55">
        <f t="shared" si="7"/>
        <v>0</v>
      </c>
      <c r="N55" s="3">
        <v>2.1501369863013698E-2</v>
      </c>
      <c r="O55">
        <f t="shared" si="8"/>
        <v>0.47913511309372747</v>
      </c>
      <c r="P55">
        <f t="shared" si="9"/>
        <v>0</v>
      </c>
      <c r="Q55">
        <f t="shared" si="11"/>
        <v>0.65</v>
      </c>
      <c r="R55" s="2">
        <f t="shared" si="10"/>
        <v>0.65</v>
      </c>
    </row>
    <row r="56" spans="1:18" x14ac:dyDescent="0.35">
      <c r="A56" t="s">
        <v>22</v>
      </c>
      <c r="B56" s="1">
        <v>43726</v>
      </c>
      <c r="C56" s="1">
        <v>43734</v>
      </c>
      <c r="D56" t="s">
        <v>24</v>
      </c>
      <c r="E56">
        <v>160</v>
      </c>
      <c r="F56">
        <v>0.05</v>
      </c>
      <c r="G56">
        <v>179.85</v>
      </c>
      <c r="H56">
        <f t="shared" si="2"/>
        <v>1.0875584583583136</v>
      </c>
      <c r="I56">
        <f t="shared" si="3"/>
        <v>195.5973887357427</v>
      </c>
      <c r="J56">
        <f t="shared" si="4"/>
        <v>0.91949080282959283</v>
      </c>
      <c r="K56">
        <f t="shared" si="5"/>
        <v>165.37042088890226</v>
      </c>
      <c r="L56">
        <f t="shared" si="6"/>
        <v>0</v>
      </c>
      <c r="M56">
        <f t="shared" si="7"/>
        <v>0</v>
      </c>
      <c r="N56" s="3">
        <v>2.1501369863013698E-2</v>
      </c>
      <c r="O56">
        <f t="shared" si="8"/>
        <v>0.47913511309372747</v>
      </c>
      <c r="P56">
        <f t="shared" si="9"/>
        <v>0</v>
      </c>
      <c r="Q56">
        <f t="shared" si="11"/>
        <v>0.05</v>
      </c>
      <c r="R56" s="2">
        <f t="shared" si="10"/>
        <v>0.05</v>
      </c>
    </row>
    <row r="57" spans="1:18" x14ac:dyDescent="0.35">
      <c r="A57" t="s">
        <v>22</v>
      </c>
      <c r="B57" s="1">
        <v>43727</v>
      </c>
      <c r="C57" s="1">
        <v>43734</v>
      </c>
      <c r="D57" t="s">
        <v>24</v>
      </c>
      <c r="E57">
        <v>160</v>
      </c>
      <c r="F57">
        <v>0.45</v>
      </c>
      <c r="G57">
        <v>175.2</v>
      </c>
      <c r="H57">
        <f t="shared" si="2"/>
        <v>1.0875584583583136</v>
      </c>
      <c r="I57">
        <f t="shared" si="3"/>
        <v>190.54024190437653</v>
      </c>
      <c r="J57">
        <f t="shared" si="4"/>
        <v>0.91949080282959283</v>
      </c>
      <c r="K57">
        <f t="shared" si="5"/>
        <v>161.09478865574465</v>
      </c>
      <c r="L57">
        <f t="shared" si="6"/>
        <v>0</v>
      </c>
      <c r="M57">
        <f t="shared" si="7"/>
        <v>0</v>
      </c>
      <c r="N57" s="3">
        <v>2.1501369863013698E-2</v>
      </c>
      <c r="O57">
        <f t="shared" si="8"/>
        <v>0.47913511309372747</v>
      </c>
      <c r="P57">
        <f t="shared" si="9"/>
        <v>0</v>
      </c>
      <c r="Q57">
        <f t="shared" si="11"/>
        <v>0.45</v>
      </c>
      <c r="R57" s="2">
        <f t="shared" si="10"/>
        <v>0.45</v>
      </c>
    </row>
    <row r="58" spans="1:18" x14ac:dyDescent="0.35">
      <c r="A58" t="s">
        <v>22</v>
      </c>
      <c r="B58" s="1">
        <v>43728</v>
      </c>
      <c r="C58" s="1">
        <v>43734</v>
      </c>
      <c r="D58" t="s">
        <v>24</v>
      </c>
      <c r="E58">
        <v>160</v>
      </c>
      <c r="F58">
        <v>0.2</v>
      </c>
      <c r="G58">
        <v>185.2</v>
      </c>
      <c r="H58">
        <f t="shared" si="2"/>
        <v>1.0875584583583136</v>
      </c>
      <c r="I58">
        <f t="shared" si="3"/>
        <v>201.41582648795966</v>
      </c>
      <c r="J58">
        <f t="shared" si="4"/>
        <v>0.91949080282959283</v>
      </c>
      <c r="K58">
        <f t="shared" si="5"/>
        <v>170.28969668404059</v>
      </c>
      <c r="L58">
        <f t="shared" si="6"/>
        <v>0</v>
      </c>
      <c r="M58">
        <f t="shared" si="7"/>
        <v>0</v>
      </c>
      <c r="N58" s="3">
        <v>2.1501369863013698E-2</v>
      </c>
      <c r="O58">
        <f t="shared" si="8"/>
        <v>0.47913511309372747</v>
      </c>
      <c r="P58">
        <f t="shared" si="9"/>
        <v>0</v>
      </c>
      <c r="Q58">
        <f t="shared" si="11"/>
        <v>0.2</v>
      </c>
      <c r="R58" s="2">
        <f t="shared" si="10"/>
        <v>0.2</v>
      </c>
    </row>
    <row r="59" spans="1:18" x14ac:dyDescent="0.35">
      <c r="A59" t="s">
        <v>22</v>
      </c>
      <c r="B59" s="1">
        <v>43731</v>
      </c>
      <c r="C59" s="1">
        <v>43734</v>
      </c>
      <c r="D59" t="s">
        <v>24</v>
      </c>
      <c r="E59">
        <v>160</v>
      </c>
      <c r="F59">
        <v>0</v>
      </c>
      <c r="G59">
        <v>189.2</v>
      </c>
      <c r="H59">
        <f t="shared" si="2"/>
        <v>1.0875584583583136</v>
      </c>
      <c r="I59">
        <f t="shared" si="3"/>
        <v>205.7660603213929</v>
      </c>
      <c r="J59">
        <f t="shared" si="4"/>
        <v>0.91949080282959283</v>
      </c>
      <c r="K59">
        <f t="shared" si="5"/>
        <v>173.96765989535896</v>
      </c>
      <c r="L59">
        <f t="shared" si="6"/>
        <v>0</v>
      </c>
      <c r="M59">
        <f t="shared" si="7"/>
        <v>0</v>
      </c>
      <c r="N59" s="3">
        <v>2.1501369863013698E-2</v>
      </c>
      <c r="O59">
        <f t="shared" si="8"/>
        <v>0.47913511309372747</v>
      </c>
      <c r="P59">
        <f t="shared" si="9"/>
        <v>0</v>
      </c>
      <c r="Q59">
        <f t="shared" si="11"/>
        <v>0</v>
      </c>
      <c r="R59" s="2">
        <f t="shared" si="10"/>
        <v>0</v>
      </c>
    </row>
    <row r="60" spans="1:18" x14ac:dyDescent="0.35">
      <c r="A60" t="s">
        <v>22</v>
      </c>
      <c r="B60" s="1">
        <v>43732</v>
      </c>
      <c r="C60" s="1">
        <v>43734</v>
      </c>
      <c r="D60" t="s">
        <v>24</v>
      </c>
      <c r="E60">
        <v>160</v>
      </c>
      <c r="F60">
        <v>0.2</v>
      </c>
      <c r="G60">
        <v>186.25</v>
      </c>
      <c r="H60">
        <f t="shared" si="2"/>
        <v>1.0875584583583136</v>
      </c>
      <c r="I60">
        <f t="shared" si="3"/>
        <v>202.55776286923589</v>
      </c>
      <c r="J60">
        <f t="shared" si="4"/>
        <v>0.91949080282959283</v>
      </c>
      <c r="K60">
        <f t="shared" si="5"/>
        <v>171.25516202701166</v>
      </c>
      <c r="L60">
        <f t="shared" si="6"/>
        <v>0</v>
      </c>
      <c r="M60">
        <f t="shared" si="7"/>
        <v>0</v>
      </c>
      <c r="N60" s="3">
        <v>2.1501369863013698E-2</v>
      </c>
      <c r="O60">
        <f t="shared" si="8"/>
        <v>0.47913511309372747</v>
      </c>
      <c r="P60">
        <f t="shared" si="9"/>
        <v>0</v>
      </c>
      <c r="Q60">
        <f t="shared" si="11"/>
        <v>0.2</v>
      </c>
      <c r="R60" s="2">
        <f t="shared" si="10"/>
        <v>0.2</v>
      </c>
    </row>
    <row r="61" spans="1:18" x14ac:dyDescent="0.35">
      <c r="A61" t="s">
        <v>22</v>
      </c>
      <c r="B61" s="1">
        <v>43733</v>
      </c>
      <c r="C61" s="1">
        <v>43734</v>
      </c>
      <c r="D61" t="s">
        <v>24</v>
      </c>
      <c r="E61">
        <v>160</v>
      </c>
      <c r="F61">
        <v>0.05</v>
      </c>
      <c r="G61">
        <v>184.95</v>
      </c>
      <c r="H61">
        <f t="shared" si="2"/>
        <v>1.0875584583583136</v>
      </c>
      <c r="I61">
        <f t="shared" si="3"/>
        <v>201.14393687337008</v>
      </c>
      <c r="J61">
        <f t="shared" si="4"/>
        <v>0.91949080282959283</v>
      </c>
      <c r="K61">
        <f t="shared" si="5"/>
        <v>170.05982398333319</v>
      </c>
      <c r="L61">
        <f t="shared" si="6"/>
        <v>0</v>
      </c>
      <c r="M61">
        <f t="shared" si="7"/>
        <v>0</v>
      </c>
      <c r="N61" s="3">
        <v>2.1501369863013698E-2</v>
      </c>
      <c r="O61">
        <f t="shared" si="8"/>
        <v>0.47913511309372747</v>
      </c>
      <c r="P61">
        <f t="shared" si="9"/>
        <v>0</v>
      </c>
      <c r="Q61">
        <f t="shared" si="11"/>
        <v>0.05</v>
      </c>
      <c r="R61" s="2">
        <f t="shared" si="10"/>
        <v>0.05</v>
      </c>
    </row>
    <row r="62" spans="1:18" x14ac:dyDescent="0.35">
      <c r="A62" t="s">
        <v>22</v>
      </c>
      <c r="B62" s="1">
        <v>43734</v>
      </c>
      <c r="C62" s="1">
        <v>43734</v>
      </c>
      <c r="D62" t="s">
        <v>24</v>
      </c>
      <c r="E62">
        <v>160</v>
      </c>
      <c r="F62">
        <v>0</v>
      </c>
      <c r="G62">
        <v>184.4</v>
      </c>
      <c r="H62">
        <f t="shared" si="2"/>
        <v>1.0875584583583136</v>
      </c>
      <c r="I62">
        <f t="shared" si="3"/>
        <v>200.54577972127302</v>
      </c>
      <c r="J62">
        <f t="shared" si="4"/>
        <v>0.91949080282959283</v>
      </c>
      <c r="K62">
        <f t="shared" si="5"/>
        <v>169.55410404177692</v>
      </c>
      <c r="L62">
        <f t="shared" si="6"/>
        <v>0</v>
      </c>
      <c r="M62">
        <f t="shared" si="7"/>
        <v>0</v>
      </c>
      <c r="N62" s="3">
        <v>2.1501369863013698E-2</v>
      </c>
      <c r="O62">
        <f t="shared" si="8"/>
        <v>0.47913511309372747</v>
      </c>
      <c r="P62">
        <f t="shared" si="9"/>
        <v>0</v>
      </c>
      <c r="Q62">
        <f t="shared" si="11"/>
        <v>0</v>
      </c>
      <c r="R62" s="2">
        <f t="shared" si="10"/>
        <v>0</v>
      </c>
    </row>
    <row r="63" spans="1:18" x14ac:dyDescent="0.35">
      <c r="A63" t="s">
        <v>22</v>
      </c>
      <c r="B63" s="1">
        <v>43734</v>
      </c>
      <c r="C63" s="1">
        <v>43734</v>
      </c>
      <c r="D63" t="s">
        <v>0</v>
      </c>
      <c r="E63">
        <v>135</v>
      </c>
      <c r="F63">
        <v>0</v>
      </c>
      <c r="G63">
        <v>184.4</v>
      </c>
      <c r="H63">
        <f t="shared" si="2"/>
        <v>1.0875584583583136</v>
      </c>
      <c r="I63">
        <f t="shared" si="3"/>
        <v>200.54577972127302</v>
      </c>
      <c r="J63">
        <f t="shared" si="4"/>
        <v>0.91949080282959283</v>
      </c>
      <c r="K63">
        <f t="shared" si="5"/>
        <v>169.55410404177692</v>
      </c>
      <c r="L63">
        <f t="shared" si="6"/>
        <v>0</v>
      </c>
      <c r="M63">
        <f t="shared" si="7"/>
        <v>0</v>
      </c>
      <c r="N63" s="3">
        <v>2.1501369863013698E-2</v>
      </c>
      <c r="O63">
        <f t="shared" si="8"/>
        <v>0.47913511309372747</v>
      </c>
      <c r="P63">
        <f t="shared" si="9"/>
        <v>0</v>
      </c>
      <c r="Q63">
        <f t="shared" si="11"/>
        <v>0</v>
      </c>
      <c r="R63" s="2">
        <f t="shared" si="10"/>
        <v>0</v>
      </c>
    </row>
    <row r="64" spans="1:18" x14ac:dyDescent="0.35">
      <c r="B64" s="1"/>
      <c r="C64" s="1"/>
      <c r="N64" s="3"/>
      <c r="R64" s="2"/>
    </row>
    <row r="65" spans="2:18" x14ac:dyDescent="0.35">
      <c r="B65" s="1"/>
      <c r="C65" s="1"/>
      <c r="N65" s="3"/>
      <c r="R65" s="2"/>
    </row>
    <row r="66" spans="2:18" x14ac:dyDescent="0.35">
      <c r="B66" s="1"/>
      <c r="C66" s="1"/>
      <c r="N66" s="3"/>
      <c r="R66" s="2"/>
    </row>
    <row r="67" spans="2:18" x14ac:dyDescent="0.35">
      <c r="B67" s="1"/>
      <c r="C67" s="1"/>
      <c r="N67" s="3"/>
      <c r="R67" s="2"/>
    </row>
    <row r="68" spans="2:18" x14ac:dyDescent="0.35">
      <c r="B68" s="1"/>
      <c r="C68" s="1"/>
      <c r="N68" s="3"/>
      <c r="R68" s="2"/>
    </row>
    <row r="69" spans="2:18" x14ac:dyDescent="0.35">
      <c r="B69" s="1"/>
      <c r="C69" s="1"/>
      <c r="N69" s="3"/>
      <c r="R69" s="2"/>
    </row>
    <row r="70" spans="2:18" x14ac:dyDescent="0.35">
      <c r="B70" s="1"/>
      <c r="C70" s="1"/>
      <c r="N70" s="3"/>
      <c r="R70" s="2"/>
    </row>
    <row r="71" spans="2:18" x14ac:dyDescent="0.35">
      <c r="B71" s="1"/>
      <c r="C71" s="1"/>
      <c r="N71" s="3"/>
      <c r="R71" s="2"/>
    </row>
    <row r="72" spans="2:18" x14ac:dyDescent="0.35">
      <c r="B72" s="1"/>
      <c r="C72" s="1"/>
      <c r="R72" s="2"/>
    </row>
    <row r="73" spans="2:18" x14ac:dyDescent="0.35">
      <c r="B73" s="1"/>
      <c r="C73" s="1"/>
      <c r="R73" s="2"/>
    </row>
    <row r="74" spans="2:18" x14ac:dyDescent="0.35">
      <c r="B74" s="1"/>
      <c r="C74" s="1"/>
      <c r="R74" s="2"/>
    </row>
    <row r="75" spans="2:18" x14ac:dyDescent="0.35">
      <c r="B75" s="1"/>
      <c r="C75" s="1"/>
      <c r="R75" s="2"/>
    </row>
    <row r="76" spans="2:18" x14ac:dyDescent="0.35">
      <c r="B76" s="1"/>
      <c r="C76" s="1"/>
      <c r="R76" s="2"/>
    </row>
    <row r="77" spans="2:18" x14ac:dyDescent="0.35">
      <c r="B77" s="1"/>
      <c r="C77" s="1"/>
      <c r="R77" s="2"/>
    </row>
    <row r="78" spans="2:18" x14ac:dyDescent="0.35">
      <c r="B78" s="1"/>
      <c r="C78" s="1"/>
      <c r="R78" s="2"/>
    </row>
    <row r="79" spans="2:18" x14ac:dyDescent="0.35">
      <c r="B79" s="1"/>
      <c r="C79" s="1"/>
      <c r="R79" s="2"/>
    </row>
    <row r="80" spans="2:18" x14ac:dyDescent="0.35">
      <c r="B80" s="1"/>
      <c r="C80" s="1"/>
      <c r="R80" s="2"/>
    </row>
    <row r="81" spans="2:18" x14ac:dyDescent="0.35">
      <c r="B81" s="1"/>
      <c r="C81" s="1"/>
      <c r="R81" s="2"/>
    </row>
    <row r="82" spans="2:18" x14ac:dyDescent="0.35">
      <c r="B82" s="1"/>
      <c r="C82" s="1"/>
      <c r="R82" s="2"/>
    </row>
    <row r="83" spans="2:18" x14ac:dyDescent="0.35">
      <c r="B83" s="1"/>
      <c r="C83" s="1"/>
      <c r="R83" s="2"/>
    </row>
    <row r="84" spans="2:18" x14ac:dyDescent="0.35">
      <c r="B84" s="1"/>
      <c r="C84" s="1"/>
      <c r="R84" s="2"/>
    </row>
    <row r="85" spans="2:18" x14ac:dyDescent="0.35">
      <c r="B85" s="1"/>
      <c r="C85" s="1"/>
      <c r="R85" s="2"/>
    </row>
    <row r="86" spans="2:18" x14ac:dyDescent="0.35">
      <c r="B86" s="1"/>
      <c r="C86" s="1"/>
      <c r="R86" s="2"/>
    </row>
    <row r="87" spans="2:18" x14ac:dyDescent="0.35">
      <c r="B87" s="1"/>
      <c r="C87" s="1"/>
      <c r="R87" s="2"/>
    </row>
    <row r="88" spans="2:18" x14ac:dyDescent="0.35">
      <c r="B88" s="1"/>
      <c r="C88" s="1"/>
      <c r="R88" s="2"/>
    </row>
    <row r="89" spans="2:18" x14ac:dyDescent="0.35">
      <c r="B89" s="1"/>
      <c r="C89" s="1"/>
      <c r="R89" s="2"/>
    </row>
    <row r="90" spans="2:18" x14ac:dyDescent="0.35">
      <c r="B90" s="1"/>
      <c r="C90" s="1"/>
      <c r="R90" s="2"/>
    </row>
    <row r="91" spans="2:18" x14ac:dyDescent="0.35">
      <c r="B91" s="1"/>
      <c r="C91" s="1"/>
      <c r="R91" s="2"/>
    </row>
    <row r="92" spans="2:18" x14ac:dyDescent="0.35">
      <c r="B92" s="1"/>
      <c r="C92" s="1"/>
      <c r="R92" s="2"/>
    </row>
    <row r="93" spans="2:18" x14ac:dyDescent="0.35">
      <c r="B93" s="1"/>
      <c r="C93" s="1"/>
      <c r="R93" s="2"/>
    </row>
    <row r="94" spans="2:18" x14ac:dyDescent="0.35">
      <c r="B94" s="1"/>
      <c r="C94" s="1"/>
      <c r="R94" s="2"/>
    </row>
    <row r="95" spans="2:18" x14ac:dyDescent="0.35">
      <c r="B95" s="1"/>
      <c r="C95" s="1"/>
      <c r="R95" s="2"/>
    </row>
    <row r="96" spans="2:18" x14ac:dyDescent="0.35">
      <c r="B96" s="1"/>
      <c r="C96" s="1"/>
      <c r="R96" s="2"/>
    </row>
    <row r="97" spans="2:18" x14ac:dyDescent="0.35">
      <c r="B97" s="1"/>
      <c r="C97" s="1"/>
      <c r="R97" s="2"/>
    </row>
    <row r="98" spans="2:18" x14ac:dyDescent="0.35">
      <c r="B98" s="1"/>
      <c r="C98" s="1"/>
      <c r="R98" s="2"/>
    </row>
    <row r="99" spans="2:18" x14ac:dyDescent="0.35">
      <c r="B99" s="1"/>
      <c r="C99" s="1"/>
      <c r="R99" s="2"/>
    </row>
    <row r="100" spans="2:18" x14ac:dyDescent="0.35">
      <c r="B100" s="1"/>
      <c r="C100" s="1"/>
      <c r="R100" s="2"/>
    </row>
    <row r="101" spans="2:18" x14ac:dyDescent="0.35">
      <c r="B101" s="1"/>
      <c r="C101" s="1"/>
      <c r="R101" s="2"/>
    </row>
    <row r="102" spans="2:18" x14ac:dyDescent="0.35">
      <c r="B102" s="1"/>
      <c r="C102" s="1"/>
      <c r="R102" s="2"/>
    </row>
    <row r="103" spans="2:18" x14ac:dyDescent="0.35">
      <c r="B103" s="1"/>
      <c r="C103" s="1"/>
      <c r="R103" s="2"/>
    </row>
    <row r="104" spans="2:18" x14ac:dyDescent="0.35">
      <c r="B104" s="1"/>
      <c r="C104" s="1"/>
      <c r="R104" s="2"/>
    </row>
    <row r="105" spans="2:18" x14ac:dyDescent="0.35">
      <c r="B105" s="1"/>
      <c r="C105" s="1"/>
      <c r="R105" s="2"/>
    </row>
    <row r="106" spans="2:18" x14ac:dyDescent="0.35">
      <c r="B106" s="1"/>
      <c r="C106" s="1"/>
      <c r="R106" s="2"/>
    </row>
    <row r="107" spans="2:18" x14ac:dyDescent="0.35">
      <c r="B107" s="1"/>
      <c r="C107" s="1"/>
      <c r="R107" s="2"/>
    </row>
    <row r="108" spans="2:18" x14ac:dyDescent="0.35">
      <c r="B108" s="1"/>
      <c r="C108" s="1"/>
      <c r="R108" s="2"/>
    </row>
    <row r="109" spans="2:18" x14ac:dyDescent="0.35">
      <c r="B109" s="1"/>
      <c r="C109" s="1"/>
      <c r="R109" s="2"/>
    </row>
    <row r="110" spans="2:18" x14ac:dyDescent="0.35">
      <c r="B110" s="1"/>
      <c r="C110" s="1"/>
      <c r="R110" s="2"/>
    </row>
    <row r="111" spans="2:18" x14ac:dyDescent="0.35">
      <c r="B111" s="1"/>
      <c r="C111" s="1"/>
      <c r="R111" s="2"/>
    </row>
    <row r="112" spans="2:18" x14ac:dyDescent="0.35">
      <c r="B112" s="1"/>
      <c r="C112" s="1"/>
      <c r="R112" s="2"/>
    </row>
    <row r="113" spans="2:19" x14ac:dyDescent="0.35">
      <c r="B113" s="1"/>
      <c r="C113" s="1"/>
      <c r="R113" s="2"/>
    </row>
    <row r="114" spans="2:19" x14ac:dyDescent="0.35">
      <c r="B114" s="1"/>
      <c r="C114" s="1"/>
      <c r="R114" s="2"/>
    </row>
    <row r="115" spans="2:19" x14ac:dyDescent="0.35">
      <c r="B115" s="1"/>
      <c r="C115" s="1"/>
      <c r="R115" s="2"/>
      <c r="S115" s="2">
        <f t="shared" ref="S115:S116" si="12">IF(R115-Q115&gt;0,R115-Q115,Q115-R115)</f>
        <v>0</v>
      </c>
    </row>
    <row r="116" spans="2:19" x14ac:dyDescent="0.35">
      <c r="B116" s="1"/>
      <c r="C116" s="1"/>
      <c r="R116" s="2"/>
      <c r="S116" s="2">
        <f t="shared" si="12"/>
        <v>0</v>
      </c>
    </row>
    <row r="117" spans="2:19" x14ac:dyDescent="0.35">
      <c r="B117" s="1"/>
      <c r="C117" s="1"/>
      <c r="R117" s="2"/>
    </row>
    <row r="118" spans="2:19" x14ac:dyDescent="0.35">
      <c r="B118" s="1"/>
      <c r="C118" s="1"/>
      <c r="R118" s="2"/>
    </row>
    <row r="119" spans="2:19" x14ac:dyDescent="0.35">
      <c r="B119" s="1"/>
      <c r="C119" s="1"/>
      <c r="R119" s="2"/>
    </row>
    <row r="120" spans="2:19" x14ac:dyDescent="0.35">
      <c r="B120" s="1"/>
      <c r="C120" s="1"/>
      <c r="R120" s="2"/>
    </row>
    <row r="121" spans="2:19" x14ac:dyDescent="0.35">
      <c r="B121" s="1"/>
      <c r="C121" s="1"/>
      <c r="R121" s="2"/>
    </row>
    <row r="122" spans="2:19" x14ac:dyDescent="0.35">
      <c r="B122" s="1"/>
      <c r="C122" s="1"/>
      <c r="R122" s="2"/>
    </row>
    <row r="123" spans="2:19" x14ac:dyDescent="0.35">
      <c r="B123" s="1"/>
      <c r="C123" s="1"/>
      <c r="R123" s="2"/>
    </row>
    <row r="124" spans="2:19" x14ac:dyDescent="0.35">
      <c r="B124" s="1"/>
      <c r="C124" s="1"/>
      <c r="R124" s="2"/>
    </row>
    <row r="125" spans="2:19" x14ac:dyDescent="0.35">
      <c r="B125" s="1"/>
      <c r="C125" s="1"/>
      <c r="R125" s="2"/>
    </row>
    <row r="126" spans="2:19" x14ac:dyDescent="0.35">
      <c r="B126" s="1"/>
      <c r="C126" s="1"/>
      <c r="R126" s="2"/>
    </row>
    <row r="127" spans="2:19" x14ac:dyDescent="0.35">
      <c r="R1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2019-11-19T19:41:36Z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491431832313537</vt:r8>
  </property>
</Properties>
</file>