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SUMANTH\Downloads\sapm assignment\"/>
    </mc:Choice>
  </mc:AlternateContent>
  <xr:revisionPtr revIDLastSave="0" documentId="13_ncr:1_{8E6C0219-F365-4C66-A73E-0E387028440B}" xr6:coauthVersionLast="45" xr6:coauthVersionMax="45" xr10:uidLastSave="{00000000-0000-0000-0000-000000000000}"/>
  <bookViews>
    <workbookView xWindow="-108" yWindow="-108" windowWidth="23256" windowHeight="13176" firstSheet="15" activeTab="17" xr2:uid="{00000000-000D-0000-FFFF-FFFF00000000}"/>
  </bookViews>
  <sheets>
    <sheet name="efficient frontier" sheetId="16" r:id="rId1"/>
    <sheet name="weekly data" sheetId="1" r:id="rId2"/>
    <sheet name="bhel regression" sheetId="2" r:id="rId3"/>
    <sheet name="biocon regression" sheetId="3" r:id="rId4"/>
    <sheet name="bosch regression" sheetId="4" r:id="rId5"/>
    <sheet name="bhel gdp" sheetId="5" r:id="rId6"/>
    <sheet name="biocon gdp" sheetId="6" r:id="rId7"/>
    <sheet name="bosch gdp" sheetId="7" r:id="rId8"/>
    <sheet name="bhel inflation" sheetId="8" r:id="rId9"/>
    <sheet name="biocon inflation" sheetId="9" r:id="rId10"/>
    <sheet name="bosch inflation" sheetId="10" r:id="rId11"/>
    <sheet name="bhel yearly  return regression" sheetId="13" r:id="rId12"/>
    <sheet name="biocon yearly  return reg" sheetId="14" r:id="rId13"/>
    <sheet name="bosch yearly  return regression" sheetId="15" r:id="rId14"/>
    <sheet name="yearly data" sheetId="11" r:id="rId15"/>
    <sheet name="solver gdp and inflation" sheetId="12" r:id="rId16"/>
    <sheet name="REGRESSION DATA FOR FIRM" sheetId="19" r:id="rId17"/>
    <sheet name="BETA W.R.T. NIFTY 50" sheetId="20" r:id="rId18"/>
    <sheet name="fcff" sheetId="17" r:id="rId19"/>
    <sheet name="fcfe" sheetId="18" r:id="rId20"/>
  </sheets>
  <externalReferences>
    <externalReference r:id="rId21"/>
    <externalReference r:id="rId22"/>
  </externalReferences>
  <definedNames>
    <definedName name="solver_adj" localSheetId="15">'solver gdp and inflation'!$B$7:$D$7</definedName>
    <definedName name="solver_lhs1" localSheetId="15">'solver gdp and inflation'!$F$7</definedName>
    <definedName name="solver_opt" localSheetId="15">'solver gdp and inflation'!$B$10</definedName>
    <definedName name="solver_opt" localSheetId="14">'yearly data'!$W$11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9" i="19" l="1"/>
  <c r="F248" i="19"/>
  <c r="E248" i="19"/>
  <c r="B248" i="19"/>
  <c r="F247" i="19"/>
  <c r="E247" i="19"/>
  <c r="B247" i="19"/>
  <c r="F246" i="19"/>
  <c r="E246" i="19"/>
  <c r="B246" i="19"/>
  <c r="F245" i="19"/>
  <c r="E245" i="19"/>
  <c r="B245" i="19"/>
  <c r="F244" i="19"/>
  <c r="E244" i="19"/>
  <c r="B244" i="19"/>
  <c r="F243" i="19"/>
  <c r="E243" i="19"/>
  <c r="B243" i="19"/>
  <c r="F242" i="19"/>
  <c r="E242" i="19"/>
  <c r="B242" i="19"/>
  <c r="F241" i="19"/>
  <c r="E241" i="19"/>
  <c r="B241" i="19"/>
  <c r="F240" i="19"/>
  <c r="E240" i="19"/>
  <c r="B240" i="19"/>
  <c r="F239" i="19"/>
  <c r="E239" i="19"/>
  <c r="B239" i="19"/>
  <c r="F238" i="19"/>
  <c r="E238" i="19"/>
  <c r="B238" i="19"/>
  <c r="F237" i="19"/>
  <c r="E237" i="19"/>
  <c r="B237" i="19"/>
  <c r="F236" i="19"/>
  <c r="E236" i="19"/>
  <c r="B236" i="19"/>
  <c r="F235" i="19"/>
  <c r="E235" i="19"/>
  <c r="B235" i="19"/>
  <c r="F234" i="19"/>
  <c r="E234" i="19"/>
  <c r="B234" i="19"/>
  <c r="F233" i="19"/>
  <c r="E233" i="19"/>
  <c r="B233" i="19"/>
  <c r="F232" i="19"/>
  <c r="E232" i="19"/>
  <c r="B232" i="19"/>
  <c r="F231" i="19"/>
  <c r="E231" i="19"/>
  <c r="B231" i="19"/>
  <c r="F230" i="19"/>
  <c r="E230" i="19"/>
  <c r="B230" i="19"/>
  <c r="F229" i="19"/>
  <c r="E229" i="19"/>
  <c r="B229" i="19"/>
  <c r="F228" i="19"/>
  <c r="E228" i="19"/>
  <c r="B228" i="19"/>
  <c r="F227" i="19"/>
  <c r="E227" i="19"/>
  <c r="B227" i="19"/>
  <c r="F226" i="19"/>
  <c r="E226" i="19"/>
  <c r="B226" i="19"/>
  <c r="F225" i="19"/>
  <c r="E225" i="19"/>
  <c r="B225" i="19"/>
  <c r="F224" i="19"/>
  <c r="E224" i="19"/>
  <c r="B224" i="19"/>
  <c r="F223" i="19"/>
  <c r="E223" i="19"/>
  <c r="B223" i="19"/>
  <c r="F222" i="19"/>
  <c r="E222" i="19"/>
  <c r="B222" i="19"/>
  <c r="F221" i="19"/>
  <c r="E221" i="19"/>
  <c r="B221" i="19"/>
  <c r="F220" i="19"/>
  <c r="E220" i="19"/>
  <c r="B220" i="19"/>
  <c r="F219" i="19"/>
  <c r="E219" i="19"/>
  <c r="B219" i="19"/>
  <c r="F218" i="19"/>
  <c r="E218" i="19"/>
  <c r="B218" i="19"/>
  <c r="F217" i="19"/>
  <c r="E217" i="19"/>
  <c r="B217" i="19"/>
  <c r="F216" i="19"/>
  <c r="E216" i="19"/>
  <c r="B216" i="19"/>
  <c r="F215" i="19"/>
  <c r="E215" i="19"/>
  <c r="B215" i="19"/>
  <c r="F214" i="19"/>
  <c r="E214" i="19"/>
  <c r="B214" i="19"/>
  <c r="F213" i="19"/>
  <c r="E213" i="19"/>
  <c r="B213" i="19"/>
  <c r="F212" i="19"/>
  <c r="E212" i="19"/>
  <c r="B212" i="19"/>
  <c r="F211" i="19"/>
  <c r="E211" i="19"/>
  <c r="B211" i="19"/>
  <c r="F210" i="19"/>
  <c r="E210" i="19"/>
  <c r="B210" i="19"/>
  <c r="F209" i="19"/>
  <c r="E209" i="19"/>
  <c r="B209" i="19"/>
  <c r="F208" i="19"/>
  <c r="E208" i="19"/>
  <c r="B208" i="19"/>
  <c r="F207" i="19"/>
  <c r="E207" i="19"/>
  <c r="B207" i="19"/>
  <c r="F206" i="19"/>
  <c r="E206" i="19"/>
  <c r="B206" i="19"/>
  <c r="F205" i="19"/>
  <c r="E205" i="19"/>
  <c r="B205" i="19"/>
  <c r="F204" i="19"/>
  <c r="E204" i="19"/>
  <c r="B204" i="19"/>
  <c r="F203" i="19"/>
  <c r="E203" i="19"/>
  <c r="B203" i="19"/>
  <c r="F202" i="19"/>
  <c r="E202" i="19"/>
  <c r="B202" i="19"/>
  <c r="F201" i="19"/>
  <c r="E201" i="19"/>
  <c r="B201" i="19"/>
  <c r="F200" i="19"/>
  <c r="E200" i="19"/>
  <c r="B200" i="19"/>
  <c r="F199" i="19"/>
  <c r="E199" i="19"/>
  <c r="B199" i="19"/>
  <c r="F198" i="19"/>
  <c r="E198" i="19"/>
  <c r="B198" i="19"/>
  <c r="F197" i="19"/>
  <c r="E197" i="19"/>
  <c r="B197" i="19"/>
  <c r="F196" i="19"/>
  <c r="E196" i="19"/>
  <c r="B196" i="19"/>
  <c r="F195" i="19"/>
  <c r="E195" i="19"/>
  <c r="B195" i="19"/>
  <c r="F194" i="19"/>
  <c r="E194" i="19"/>
  <c r="B194" i="19"/>
  <c r="F193" i="19"/>
  <c r="E193" i="19"/>
  <c r="B193" i="19"/>
  <c r="F192" i="19"/>
  <c r="E192" i="19"/>
  <c r="B192" i="19"/>
  <c r="F191" i="19"/>
  <c r="E191" i="19"/>
  <c r="B191" i="19"/>
  <c r="F190" i="19"/>
  <c r="E190" i="19"/>
  <c r="B190" i="19"/>
  <c r="F189" i="19"/>
  <c r="E189" i="19"/>
  <c r="B189" i="19"/>
  <c r="F188" i="19"/>
  <c r="E188" i="19"/>
  <c r="B188" i="19"/>
  <c r="F187" i="19"/>
  <c r="E187" i="19"/>
  <c r="B187" i="19"/>
  <c r="F186" i="19"/>
  <c r="E186" i="19"/>
  <c r="B186" i="19"/>
  <c r="F185" i="19"/>
  <c r="E185" i="19"/>
  <c r="B185" i="19"/>
  <c r="F184" i="19"/>
  <c r="E184" i="19"/>
  <c r="B184" i="19"/>
  <c r="F183" i="19"/>
  <c r="E183" i="19"/>
  <c r="B183" i="19"/>
  <c r="F182" i="19"/>
  <c r="E182" i="19"/>
  <c r="B182" i="19"/>
  <c r="F181" i="19"/>
  <c r="E181" i="19"/>
  <c r="B181" i="19"/>
  <c r="F180" i="19"/>
  <c r="E180" i="19"/>
  <c r="B180" i="19"/>
  <c r="F179" i="19"/>
  <c r="E179" i="19"/>
  <c r="B179" i="19"/>
  <c r="F178" i="19"/>
  <c r="E178" i="19"/>
  <c r="B178" i="19"/>
  <c r="F177" i="19"/>
  <c r="E177" i="19"/>
  <c r="B177" i="19"/>
  <c r="F176" i="19"/>
  <c r="E176" i="19"/>
  <c r="B176" i="19"/>
  <c r="F175" i="19"/>
  <c r="E175" i="19"/>
  <c r="B175" i="19"/>
  <c r="F174" i="19"/>
  <c r="E174" i="19"/>
  <c r="B174" i="19"/>
  <c r="F173" i="19"/>
  <c r="E173" i="19"/>
  <c r="B173" i="19"/>
  <c r="F172" i="19"/>
  <c r="E172" i="19"/>
  <c r="B172" i="19"/>
  <c r="F171" i="19"/>
  <c r="E171" i="19"/>
  <c r="B171" i="19"/>
  <c r="F170" i="19"/>
  <c r="E170" i="19"/>
  <c r="B170" i="19"/>
  <c r="F169" i="19"/>
  <c r="E169" i="19"/>
  <c r="B169" i="19"/>
  <c r="F168" i="19"/>
  <c r="E168" i="19"/>
  <c r="B168" i="19"/>
  <c r="F167" i="19"/>
  <c r="E167" i="19"/>
  <c r="B167" i="19"/>
  <c r="F166" i="19"/>
  <c r="E166" i="19"/>
  <c r="B166" i="19"/>
  <c r="F165" i="19"/>
  <c r="E165" i="19"/>
  <c r="B165" i="19"/>
  <c r="F164" i="19"/>
  <c r="E164" i="19"/>
  <c r="B164" i="19"/>
  <c r="F163" i="19"/>
  <c r="E163" i="19"/>
  <c r="B163" i="19"/>
  <c r="F162" i="19"/>
  <c r="E162" i="19"/>
  <c r="B162" i="19"/>
  <c r="F161" i="19"/>
  <c r="E161" i="19"/>
  <c r="B161" i="19"/>
  <c r="F160" i="19"/>
  <c r="E160" i="19"/>
  <c r="B160" i="19"/>
  <c r="F159" i="19"/>
  <c r="E159" i="19"/>
  <c r="B159" i="19"/>
  <c r="F158" i="19"/>
  <c r="E158" i="19"/>
  <c r="B158" i="19"/>
  <c r="F157" i="19"/>
  <c r="E157" i="19"/>
  <c r="B157" i="19"/>
  <c r="F156" i="19"/>
  <c r="E156" i="19"/>
  <c r="B156" i="19"/>
  <c r="F155" i="19"/>
  <c r="E155" i="19"/>
  <c r="B155" i="19"/>
  <c r="F154" i="19"/>
  <c r="E154" i="19"/>
  <c r="B154" i="19"/>
  <c r="F153" i="19"/>
  <c r="E153" i="19"/>
  <c r="B153" i="19"/>
  <c r="F152" i="19"/>
  <c r="E152" i="19"/>
  <c r="B152" i="19"/>
  <c r="F151" i="19"/>
  <c r="E151" i="19"/>
  <c r="B151" i="19"/>
  <c r="F150" i="19"/>
  <c r="E150" i="19"/>
  <c r="B150" i="19"/>
  <c r="F149" i="19"/>
  <c r="E149" i="19"/>
  <c r="B149" i="19"/>
  <c r="F148" i="19"/>
  <c r="E148" i="19"/>
  <c r="B148" i="19"/>
  <c r="F147" i="19"/>
  <c r="E147" i="19"/>
  <c r="B147" i="19"/>
  <c r="F146" i="19"/>
  <c r="E146" i="19"/>
  <c r="B146" i="19"/>
  <c r="F145" i="19"/>
  <c r="E145" i="19"/>
  <c r="B145" i="19"/>
  <c r="F144" i="19"/>
  <c r="E144" i="19"/>
  <c r="B144" i="19"/>
  <c r="F143" i="19"/>
  <c r="E143" i="19"/>
  <c r="B143" i="19"/>
  <c r="F142" i="19"/>
  <c r="E142" i="19"/>
  <c r="B142" i="19"/>
  <c r="F141" i="19"/>
  <c r="E141" i="19"/>
  <c r="B141" i="19"/>
  <c r="F140" i="19"/>
  <c r="E140" i="19"/>
  <c r="B140" i="19"/>
  <c r="F139" i="19"/>
  <c r="E139" i="19"/>
  <c r="B139" i="19"/>
  <c r="F138" i="19"/>
  <c r="E138" i="19"/>
  <c r="B138" i="19"/>
  <c r="F137" i="19"/>
  <c r="E137" i="19"/>
  <c r="B137" i="19"/>
  <c r="F136" i="19"/>
  <c r="E136" i="19"/>
  <c r="B136" i="19"/>
  <c r="F135" i="19"/>
  <c r="E135" i="19"/>
  <c r="B135" i="19"/>
  <c r="F134" i="19"/>
  <c r="E134" i="19"/>
  <c r="B134" i="19"/>
  <c r="F133" i="19"/>
  <c r="E133" i="19"/>
  <c r="B133" i="19"/>
  <c r="F132" i="19"/>
  <c r="E132" i="19"/>
  <c r="B132" i="19"/>
  <c r="F131" i="19"/>
  <c r="E131" i="19"/>
  <c r="B131" i="19"/>
  <c r="F130" i="19"/>
  <c r="E130" i="19"/>
  <c r="B130" i="19"/>
  <c r="F129" i="19"/>
  <c r="E129" i="19"/>
  <c r="B129" i="19"/>
  <c r="F128" i="19"/>
  <c r="E128" i="19"/>
  <c r="B128" i="19"/>
  <c r="F127" i="19"/>
  <c r="E127" i="19"/>
  <c r="B127" i="19"/>
  <c r="F126" i="19"/>
  <c r="E126" i="19"/>
  <c r="B126" i="19"/>
  <c r="F125" i="19"/>
  <c r="E125" i="19"/>
  <c r="B125" i="19"/>
  <c r="F124" i="19"/>
  <c r="E124" i="19"/>
  <c r="B124" i="19"/>
  <c r="F123" i="19"/>
  <c r="E123" i="19"/>
  <c r="B123" i="19"/>
  <c r="F122" i="19"/>
  <c r="E122" i="19"/>
  <c r="B122" i="19"/>
  <c r="F121" i="19"/>
  <c r="E121" i="19"/>
  <c r="B121" i="19"/>
  <c r="F120" i="19"/>
  <c r="E120" i="19"/>
  <c r="B120" i="19"/>
  <c r="F119" i="19"/>
  <c r="E119" i="19"/>
  <c r="B119" i="19"/>
  <c r="F118" i="19"/>
  <c r="E118" i="19"/>
  <c r="B118" i="19"/>
  <c r="F117" i="19"/>
  <c r="E117" i="19"/>
  <c r="B117" i="19"/>
  <c r="F116" i="19"/>
  <c r="E116" i="19"/>
  <c r="B116" i="19"/>
  <c r="F115" i="19"/>
  <c r="E115" i="19"/>
  <c r="B115" i="19"/>
  <c r="F114" i="19"/>
  <c r="E114" i="19"/>
  <c r="B114" i="19"/>
  <c r="F113" i="19"/>
  <c r="E113" i="19"/>
  <c r="B113" i="19"/>
  <c r="F112" i="19"/>
  <c r="E112" i="19"/>
  <c r="B112" i="19"/>
  <c r="F111" i="19"/>
  <c r="E111" i="19"/>
  <c r="B111" i="19"/>
  <c r="F110" i="19"/>
  <c r="E110" i="19"/>
  <c r="B110" i="19"/>
  <c r="F109" i="19"/>
  <c r="E109" i="19"/>
  <c r="B109" i="19"/>
  <c r="F108" i="19"/>
  <c r="E108" i="19"/>
  <c r="B108" i="19"/>
  <c r="F107" i="19"/>
  <c r="E107" i="19"/>
  <c r="B107" i="19"/>
  <c r="F106" i="19"/>
  <c r="E106" i="19"/>
  <c r="B106" i="19"/>
  <c r="F105" i="19"/>
  <c r="E105" i="19"/>
  <c r="B105" i="19"/>
  <c r="F104" i="19"/>
  <c r="E104" i="19"/>
  <c r="B104" i="19"/>
  <c r="F103" i="19"/>
  <c r="E103" i="19"/>
  <c r="B103" i="19"/>
  <c r="F102" i="19"/>
  <c r="E102" i="19"/>
  <c r="B102" i="19"/>
  <c r="F101" i="19"/>
  <c r="E101" i="19"/>
  <c r="B101" i="19"/>
  <c r="F100" i="19"/>
  <c r="E100" i="19"/>
  <c r="B100" i="19"/>
  <c r="F99" i="19"/>
  <c r="E99" i="19"/>
  <c r="B99" i="19"/>
  <c r="F98" i="19"/>
  <c r="E98" i="19"/>
  <c r="B98" i="19"/>
  <c r="F97" i="19"/>
  <c r="E97" i="19"/>
  <c r="B97" i="19"/>
  <c r="F96" i="19"/>
  <c r="E96" i="19"/>
  <c r="B96" i="19"/>
  <c r="F95" i="19"/>
  <c r="E95" i="19"/>
  <c r="B95" i="19"/>
  <c r="F94" i="19"/>
  <c r="E94" i="19"/>
  <c r="B94" i="19"/>
  <c r="F93" i="19"/>
  <c r="E93" i="19"/>
  <c r="B93" i="19"/>
  <c r="F92" i="19"/>
  <c r="E92" i="19"/>
  <c r="B92" i="19"/>
  <c r="F91" i="19"/>
  <c r="E91" i="19"/>
  <c r="B91" i="19"/>
  <c r="F90" i="19"/>
  <c r="E90" i="19"/>
  <c r="B90" i="19"/>
  <c r="F89" i="19"/>
  <c r="E89" i="19"/>
  <c r="B89" i="19"/>
  <c r="F88" i="19"/>
  <c r="E88" i="19"/>
  <c r="B88" i="19"/>
  <c r="F87" i="19"/>
  <c r="E87" i="19"/>
  <c r="B87" i="19"/>
  <c r="F86" i="19"/>
  <c r="E86" i="19"/>
  <c r="B86" i="19"/>
  <c r="F85" i="19"/>
  <c r="E85" i="19"/>
  <c r="B85" i="19"/>
  <c r="F84" i="19"/>
  <c r="E84" i="19"/>
  <c r="B84" i="19"/>
  <c r="F83" i="19"/>
  <c r="E83" i="19"/>
  <c r="B83" i="19"/>
  <c r="F82" i="19"/>
  <c r="E82" i="19"/>
  <c r="B82" i="19"/>
  <c r="F81" i="19"/>
  <c r="E81" i="19"/>
  <c r="B81" i="19"/>
  <c r="F80" i="19"/>
  <c r="E80" i="19"/>
  <c r="B80" i="19"/>
  <c r="F79" i="19"/>
  <c r="E79" i="19"/>
  <c r="B79" i="19"/>
  <c r="F78" i="19"/>
  <c r="E78" i="19"/>
  <c r="B78" i="19"/>
  <c r="F77" i="19"/>
  <c r="E77" i="19"/>
  <c r="B77" i="19"/>
  <c r="F76" i="19"/>
  <c r="E76" i="19"/>
  <c r="B76" i="19"/>
  <c r="F75" i="19"/>
  <c r="E75" i="19"/>
  <c r="B75" i="19"/>
  <c r="F74" i="19"/>
  <c r="E74" i="19"/>
  <c r="B74" i="19"/>
  <c r="F73" i="19"/>
  <c r="E73" i="19"/>
  <c r="B73" i="19"/>
  <c r="F72" i="19"/>
  <c r="E72" i="19"/>
  <c r="B72" i="19"/>
  <c r="F71" i="19"/>
  <c r="E71" i="19"/>
  <c r="B71" i="19"/>
  <c r="F70" i="19"/>
  <c r="E70" i="19"/>
  <c r="B70" i="19"/>
  <c r="F69" i="19"/>
  <c r="E69" i="19"/>
  <c r="B69" i="19"/>
  <c r="F68" i="19"/>
  <c r="E68" i="19"/>
  <c r="B68" i="19"/>
  <c r="F67" i="19"/>
  <c r="E67" i="19"/>
  <c r="B67" i="19"/>
  <c r="F66" i="19"/>
  <c r="E66" i="19"/>
  <c r="B66" i="19"/>
  <c r="F65" i="19"/>
  <c r="E65" i="19"/>
  <c r="B65" i="19"/>
  <c r="F64" i="19"/>
  <c r="E64" i="19"/>
  <c r="B64" i="19"/>
  <c r="F63" i="19"/>
  <c r="E63" i="19"/>
  <c r="B63" i="19"/>
  <c r="F62" i="19"/>
  <c r="E62" i="19"/>
  <c r="B62" i="19"/>
  <c r="F61" i="19"/>
  <c r="E61" i="19"/>
  <c r="B61" i="19"/>
  <c r="F60" i="19"/>
  <c r="E60" i="19"/>
  <c r="B60" i="19"/>
  <c r="F59" i="19"/>
  <c r="E59" i="19"/>
  <c r="B59" i="19"/>
  <c r="F58" i="19"/>
  <c r="E58" i="19"/>
  <c r="B58" i="19"/>
  <c r="F57" i="19"/>
  <c r="E57" i="19"/>
  <c r="B57" i="19"/>
  <c r="F56" i="19"/>
  <c r="E56" i="19"/>
  <c r="B56" i="19"/>
  <c r="F55" i="19"/>
  <c r="E55" i="19"/>
  <c r="B55" i="19"/>
  <c r="F54" i="19"/>
  <c r="E54" i="19"/>
  <c r="B54" i="19"/>
  <c r="F53" i="19"/>
  <c r="E53" i="19"/>
  <c r="B53" i="19"/>
  <c r="F52" i="19"/>
  <c r="E52" i="19"/>
  <c r="B52" i="19"/>
  <c r="F51" i="19"/>
  <c r="E51" i="19"/>
  <c r="B51" i="19"/>
  <c r="F50" i="19"/>
  <c r="E50" i="19"/>
  <c r="B50" i="19"/>
  <c r="F49" i="19"/>
  <c r="E49" i="19"/>
  <c r="B49" i="19"/>
  <c r="F48" i="19"/>
  <c r="E48" i="19"/>
  <c r="B48" i="19"/>
  <c r="F47" i="19"/>
  <c r="E47" i="19"/>
  <c r="B47" i="19"/>
  <c r="F46" i="19"/>
  <c r="E46" i="19"/>
  <c r="B46" i="19"/>
  <c r="F45" i="19"/>
  <c r="E45" i="19"/>
  <c r="B45" i="19"/>
  <c r="F44" i="19"/>
  <c r="E44" i="19"/>
  <c r="B44" i="19"/>
  <c r="F43" i="19"/>
  <c r="E43" i="19"/>
  <c r="B43" i="19"/>
  <c r="F42" i="19"/>
  <c r="E42" i="19"/>
  <c r="B42" i="19"/>
  <c r="F41" i="19"/>
  <c r="E41" i="19"/>
  <c r="B41" i="19"/>
  <c r="F40" i="19"/>
  <c r="E40" i="19"/>
  <c r="B40" i="19"/>
  <c r="F39" i="19"/>
  <c r="E39" i="19"/>
  <c r="B39" i="19"/>
  <c r="F38" i="19"/>
  <c r="E38" i="19"/>
  <c r="B38" i="19"/>
  <c r="F37" i="19"/>
  <c r="E37" i="19"/>
  <c r="B37" i="19"/>
  <c r="F36" i="19"/>
  <c r="E36" i="19"/>
  <c r="B36" i="19"/>
  <c r="F35" i="19"/>
  <c r="E35" i="19"/>
  <c r="B35" i="19"/>
  <c r="F34" i="19"/>
  <c r="E34" i="19"/>
  <c r="B34" i="19"/>
  <c r="F33" i="19"/>
  <c r="E33" i="19"/>
  <c r="B33" i="19"/>
  <c r="F32" i="19"/>
  <c r="E32" i="19"/>
  <c r="B32" i="19"/>
  <c r="F31" i="19"/>
  <c r="E31" i="19"/>
  <c r="B31" i="19"/>
  <c r="F30" i="19"/>
  <c r="E30" i="19"/>
  <c r="B30" i="19"/>
  <c r="F29" i="19"/>
  <c r="E29" i="19"/>
  <c r="B29" i="19"/>
  <c r="F28" i="19"/>
  <c r="E28" i="19"/>
  <c r="B28" i="19"/>
  <c r="F27" i="19"/>
  <c r="E27" i="19"/>
  <c r="B27" i="19"/>
  <c r="F26" i="19"/>
  <c r="E26" i="19"/>
  <c r="B26" i="19"/>
  <c r="F25" i="19"/>
  <c r="E25" i="19"/>
  <c r="B25" i="19"/>
  <c r="F24" i="19"/>
  <c r="E24" i="19"/>
  <c r="B24" i="19"/>
  <c r="F23" i="19"/>
  <c r="E23" i="19"/>
  <c r="B23" i="19"/>
  <c r="F22" i="19"/>
  <c r="E22" i="19"/>
  <c r="B22" i="19"/>
  <c r="F21" i="19"/>
  <c r="E21" i="19"/>
  <c r="B21" i="19"/>
  <c r="F20" i="19"/>
  <c r="E20" i="19"/>
  <c r="B20" i="19"/>
  <c r="F19" i="19"/>
  <c r="E19" i="19"/>
  <c r="B19" i="19"/>
  <c r="F18" i="19"/>
  <c r="E18" i="19"/>
  <c r="B18" i="19"/>
  <c r="F17" i="19"/>
  <c r="E17" i="19"/>
  <c r="B17" i="19"/>
  <c r="F16" i="19"/>
  <c r="E16" i="19"/>
  <c r="B16" i="19"/>
  <c r="F15" i="19"/>
  <c r="E15" i="19"/>
  <c r="B15" i="19"/>
  <c r="F14" i="19"/>
  <c r="E14" i="19"/>
  <c r="B14" i="19"/>
  <c r="F13" i="19"/>
  <c r="E13" i="19"/>
  <c r="B13" i="19"/>
  <c r="F12" i="19"/>
  <c r="E12" i="19"/>
  <c r="B12" i="19"/>
  <c r="F11" i="19"/>
  <c r="E11" i="19"/>
  <c r="B11" i="19"/>
  <c r="F10" i="19"/>
  <c r="E10" i="19"/>
  <c r="B10" i="19"/>
  <c r="F9" i="19"/>
  <c r="E9" i="19"/>
  <c r="B9" i="19"/>
  <c r="H8" i="19"/>
  <c r="F8" i="19"/>
  <c r="E8" i="19"/>
  <c r="B8" i="19"/>
  <c r="F7" i="19"/>
  <c r="E7" i="19"/>
  <c r="B7" i="19"/>
  <c r="F6" i="19"/>
  <c r="E6" i="19"/>
  <c r="B6" i="19"/>
  <c r="F5" i="19"/>
  <c r="E5" i="19"/>
  <c r="B5" i="19"/>
  <c r="F4" i="19"/>
  <c r="E4" i="19"/>
  <c r="B4" i="19"/>
  <c r="F3" i="19"/>
  <c r="E3" i="19"/>
  <c r="B3" i="19"/>
  <c r="G67" i="16" l="1"/>
  <c r="F67" i="16"/>
  <c r="E67" i="16"/>
  <c r="G66" i="16"/>
  <c r="F66" i="16"/>
  <c r="E66" i="16"/>
  <c r="G65" i="16"/>
  <c r="F65" i="16"/>
  <c r="E65" i="16"/>
  <c r="G64" i="16"/>
  <c r="F64" i="16"/>
  <c r="E6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B14" i="12" l="1"/>
  <c r="B13" i="12"/>
  <c r="B10" i="12"/>
  <c r="B9" i="12"/>
  <c r="F7" i="12"/>
  <c r="F6" i="12"/>
  <c r="J118" i="11"/>
  <c r="I118" i="11"/>
  <c r="H118" i="11"/>
  <c r="G118" i="11"/>
  <c r="J117" i="11"/>
  <c r="I117" i="11"/>
  <c r="H117" i="11"/>
  <c r="G117" i="11"/>
  <c r="J116" i="11"/>
  <c r="I116" i="11"/>
  <c r="H116" i="11"/>
  <c r="G116" i="11"/>
  <c r="J115" i="11"/>
  <c r="I115" i="11"/>
  <c r="H115" i="11"/>
  <c r="G115" i="11"/>
  <c r="J114" i="11"/>
  <c r="I114" i="11"/>
  <c r="H114" i="11"/>
  <c r="G114" i="11"/>
  <c r="J113" i="11"/>
  <c r="I113" i="11"/>
  <c r="H113" i="11"/>
  <c r="G113" i="11"/>
  <c r="J112" i="11"/>
  <c r="I112" i="11"/>
  <c r="H112" i="11"/>
  <c r="G112" i="11"/>
  <c r="J111" i="11"/>
  <c r="I111" i="11"/>
  <c r="H111" i="11"/>
  <c r="G111" i="11"/>
  <c r="J110" i="11"/>
  <c r="I110" i="11"/>
  <c r="H110" i="11"/>
  <c r="G110" i="11"/>
  <c r="J109" i="11"/>
  <c r="I109" i="11"/>
  <c r="H109" i="11"/>
  <c r="G109" i="11"/>
  <c r="J108" i="11"/>
  <c r="I108" i="11"/>
  <c r="H108" i="11"/>
  <c r="G108" i="11"/>
  <c r="J107" i="11"/>
  <c r="I107" i="11"/>
  <c r="H107" i="11"/>
  <c r="G107" i="11"/>
  <c r="J106" i="11"/>
  <c r="I106" i="11"/>
  <c r="H106" i="11"/>
  <c r="G106" i="11"/>
  <c r="J105" i="11"/>
  <c r="I105" i="11"/>
  <c r="H105" i="11"/>
  <c r="G105" i="11"/>
  <c r="J104" i="11"/>
  <c r="I104" i="11"/>
  <c r="H104" i="11"/>
  <c r="G104" i="11"/>
  <c r="J103" i="11"/>
  <c r="I103" i="11"/>
  <c r="H103" i="11"/>
  <c r="G103" i="11"/>
  <c r="J102" i="11"/>
  <c r="I102" i="11"/>
  <c r="H102" i="11"/>
  <c r="G102" i="11"/>
  <c r="J101" i="11"/>
  <c r="I101" i="11"/>
  <c r="H101" i="11"/>
  <c r="G101" i="11"/>
  <c r="J100" i="11"/>
  <c r="I100" i="11"/>
  <c r="H100" i="11"/>
  <c r="G100" i="11"/>
  <c r="J99" i="11"/>
  <c r="I99" i="11"/>
  <c r="H99" i="11"/>
  <c r="G99" i="11"/>
  <c r="J98" i="11"/>
  <c r="I98" i="11"/>
  <c r="P10" i="11" s="1"/>
  <c r="Q10" i="11" s="1"/>
  <c r="H98" i="11"/>
  <c r="G98" i="11"/>
  <c r="J97" i="11"/>
  <c r="I97" i="11"/>
  <c r="H97" i="11"/>
  <c r="G97" i="11"/>
  <c r="J96" i="11"/>
  <c r="I96" i="11"/>
  <c r="H96" i="11"/>
  <c r="G96" i="11"/>
  <c r="J95" i="11"/>
  <c r="I95" i="11"/>
  <c r="H95" i="11"/>
  <c r="G95" i="11"/>
  <c r="J94" i="11"/>
  <c r="I94" i="11"/>
  <c r="H94" i="11"/>
  <c r="G94" i="11"/>
  <c r="J93" i="11"/>
  <c r="I93" i="11"/>
  <c r="H93" i="11"/>
  <c r="G93" i="11"/>
  <c r="J92" i="11"/>
  <c r="I92" i="11"/>
  <c r="H92" i="11"/>
  <c r="G92" i="11"/>
  <c r="J91" i="11"/>
  <c r="I91" i="11"/>
  <c r="H91" i="11"/>
  <c r="G91" i="11"/>
  <c r="J90" i="11"/>
  <c r="I90" i="11"/>
  <c r="H90" i="11"/>
  <c r="G90" i="11"/>
  <c r="J89" i="11"/>
  <c r="I89" i="11"/>
  <c r="H89" i="11"/>
  <c r="G89" i="11"/>
  <c r="J88" i="11"/>
  <c r="I88" i="11"/>
  <c r="H88" i="11"/>
  <c r="G88" i="11"/>
  <c r="J87" i="11"/>
  <c r="I87" i="11"/>
  <c r="H87" i="11"/>
  <c r="G87" i="11"/>
  <c r="J86" i="11"/>
  <c r="I86" i="11"/>
  <c r="P9" i="11" s="1"/>
  <c r="Q9" i="11" s="1"/>
  <c r="H86" i="11"/>
  <c r="G86" i="11"/>
  <c r="J85" i="11"/>
  <c r="I85" i="11"/>
  <c r="H85" i="11"/>
  <c r="G85" i="11"/>
  <c r="J84" i="11"/>
  <c r="I84" i="11"/>
  <c r="H84" i="11"/>
  <c r="G84" i="11"/>
  <c r="J83" i="11"/>
  <c r="I83" i="11"/>
  <c r="H83" i="11"/>
  <c r="G83" i="11"/>
  <c r="J82" i="11"/>
  <c r="I82" i="11"/>
  <c r="H82" i="11"/>
  <c r="G82" i="11"/>
  <c r="J81" i="11"/>
  <c r="I81" i="11"/>
  <c r="H81" i="11"/>
  <c r="G81" i="11"/>
  <c r="J80" i="11"/>
  <c r="I80" i="11"/>
  <c r="H80" i="11"/>
  <c r="G80" i="11"/>
  <c r="J79" i="11"/>
  <c r="I79" i="11"/>
  <c r="H79" i="11"/>
  <c r="G79" i="11"/>
  <c r="J78" i="11"/>
  <c r="I78" i="11"/>
  <c r="H78" i="11"/>
  <c r="G78" i="11"/>
  <c r="J77" i="11"/>
  <c r="I77" i="11"/>
  <c r="H77" i="11"/>
  <c r="G77" i="11"/>
  <c r="J76" i="11"/>
  <c r="I76" i="11"/>
  <c r="H76" i="11"/>
  <c r="G76" i="11"/>
  <c r="J75" i="11"/>
  <c r="I75" i="11"/>
  <c r="H75" i="11"/>
  <c r="G75" i="11"/>
  <c r="J74" i="11"/>
  <c r="R8" i="11" s="1"/>
  <c r="S8" i="11" s="1"/>
  <c r="I74" i="11"/>
  <c r="P8" i="11" s="1"/>
  <c r="Q8" i="11" s="1"/>
  <c r="H74" i="11"/>
  <c r="G74" i="11"/>
  <c r="J73" i="11"/>
  <c r="I73" i="11"/>
  <c r="H73" i="11"/>
  <c r="G73" i="11"/>
  <c r="J72" i="11"/>
  <c r="I72" i="11"/>
  <c r="H72" i="11"/>
  <c r="G72" i="11"/>
  <c r="J71" i="11"/>
  <c r="I71" i="11"/>
  <c r="H71" i="11"/>
  <c r="G71" i="11"/>
  <c r="J70" i="11"/>
  <c r="I70" i="11"/>
  <c r="H70" i="11"/>
  <c r="G70" i="11"/>
  <c r="J69" i="11"/>
  <c r="I69" i="11"/>
  <c r="H69" i="11"/>
  <c r="G69" i="11"/>
  <c r="J68" i="11"/>
  <c r="I68" i="11"/>
  <c r="H68" i="11"/>
  <c r="G68" i="11"/>
  <c r="J67" i="11"/>
  <c r="I67" i="11"/>
  <c r="H67" i="11"/>
  <c r="G67" i="11"/>
  <c r="J66" i="11"/>
  <c r="I66" i="11"/>
  <c r="H66" i="11"/>
  <c r="G66" i="11"/>
  <c r="J65" i="11"/>
  <c r="I65" i="11"/>
  <c r="H65" i="11"/>
  <c r="G65" i="11"/>
  <c r="J64" i="11"/>
  <c r="I64" i="11"/>
  <c r="H64" i="11"/>
  <c r="G64" i="11"/>
  <c r="J63" i="11"/>
  <c r="I63" i="11"/>
  <c r="H63" i="11"/>
  <c r="G63" i="11"/>
  <c r="J62" i="11"/>
  <c r="I62" i="11"/>
  <c r="P7" i="11" s="1"/>
  <c r="Q7" i="11" s="1"/>
  <c r="H62" i="11"/>
  <c r="G62" i="11"/>
  <c r="J61" i="11"/>
  <c r="I61" i="11"/>
  <c r="H61" i="11"/>
  <c r="G61" i="11"/>
  <c r="J60" i="11"/>
  <c r="I60" i="11"/>
  <c r="H60" i="11"/>
  <c r="G60" i="11"/>
  <c r="J59" i="11"/>
  <c r="I59" i="11"/>
  <c r="H59" i="11"/>
  <c r="G59" i="11"/>
  <c r="J58" i="11"/>
  <c r="I58" i="11"/>
  <c r="H58" i="11"/>
  <c r="G58" i="11"/>
  <c r="J57" i="11"/>
  <c r="I57" i="11"/>
  <c r="H57" i="11"/>
  <c r="G57" i="11"/>
  <c r="J56" i="11"/>
  <c r="I56" i="11"/>
  <c r="H56" i="11"/>
  <c r="G56" i="11"/>
  <c r="J55" i="11"/>
  <c r="I55" i="11"/>
  <c r="H55" i="11"/>
  <c r="G55" i="11"/>
  <c r="J54" i="11"/>
  <c r="I54" i="11"/>
  <c r="H54" i="11"/>
  <c r="G54" i="11"/>
  <c r="J53" i="11"/>
  <c r="I53" i="11"/>
  <c r="H53" i="11"/>
  <c r="G53" i="11"/>
  <c r="J52" i="11"/>
  <c r="I52" i="11"/>
  <c r="H52" i="11"/>
  <c r="G52" i="11"/>
  <c r="J51" i="11"/>
  <c r="I51" i="11"/>
  <c r="H51" i="11"/>
  <c r="G51" i="11"/>
  <c r="J50" i="11"/>
  <c r="I50" i="11"/>
  <c r="P6" i="11" s="1"/>
  <c r="Q6" i="11" s="1"/>
  <c r="H50" i="11"/>
  <c r="G50" i="11"/>
  <c r="J49" i="11"/>
  <c r="I49" i="11"/>
  <c r="H49" i="11"/>
  <c r="G49" i="11"/>
  <c r="J48" i="11"/>
  <c r="I48" i="11"/>
  <c r="H48" i="11"/>
  <c r="G48" i="11"/>
  <c r="J47" i="11"/>
  <c r="I47" i="11"/>
  <c r="H47" i="11"/>
  <c r="G47" i="11"/>
  <c r="J46" i="11"/>
  <c r="I46" i="11"/>
  <c r="H46" i="11"/>
  <c r="G46" i="11"/>
  <c r="J45" i="11"/>
  <c r="I45" i="11"/>
  <c r="H45" i="11"/>
  <c r="G45" i="11"/>
  <c r="J44" i="11"/>
  <c r="I44" i="11"/>
  <c r="H44" i="11"/>
  <c r="G44" i="11"/>
  <c r="J43" i="11"/>
  <c r="I43" i="11"/>
  <c r="H43" i="11"/>
  <c r="G43" i="11"/>
  <c r="J42" i="11"/>
  <c r="I42" i="11"/>
  <c r="H42" i="11"/>
  <c r="G42" i="11"/>
  <c r="J41" i="11"/>
  <c r="I41" i="11"/>
  <c r="H41" i="11"/>
  <c r="G41" i="11"/>
  <c r="J40" i="11"/>
  <c r="I40" i="11"/>
  <c r="H40" i="11"/>
  <c r="G40" i="11"/>
  <c r="J39" i="11"/>
  <c r="I39" i="11"/>
  <c r="H39" i="11"/>
  <c r="G39" i="11"/>
  <c r="J38" i="11"/>
  <c r="I38" i="11"/>
  <c r="P5" i="11" s="1"/>
  <c r="Q5" i="11" s="1"/>
  <c r="H38" i="11"/>
  <c r="G38" i="11"/>
  <c r="J37" i="11"/>
  <c r="I37" i="11"/>
  <c r="H37" i="11"/>
  <c r="G37" i="11"/>
  <c r="J36" i="11"/>
  <c r="I36" i="11"/>
  <c r="H36" i="11"/>
  <c r="G36" i="11"/>
  <c r="J35" i="11"/>
  <c r="I35" i="11"/>
  <c r="H35" i="11"/>
  <c r="G35" i="11"/>
  <c r="J34" i="11"/>
  <c r="I34" i="11"/>
  <c r="H34" i="11"/>
  <c r="G34" i="11"/>
  <c r="J33" i="11"/>
  <c r="I33" i="11"/>
  <c r="H33" i="11"/>
  <c r="G33" i="11"/>
  <c r="J32" i="11"/>
  <c r="I32" i="11"/>
  <c r="H32" i="11"/>
  <c r="G32" i="11"/>
  <c r="J31" i="11"/>
  <c r="I31" i="11"/>
  <c r="H31" i="11"/>
  <c r="G31" i="11"/>
  <c r="J30" i="11"/>
  <c r="I30" i="11"/>
  <c r="H30" i="11"/>
  <c r="G30" i="11"/>
  <c r="J29" i="11"/>
  <c r="I29" i="11"/>
  <c r="H29" i="11"/>
  <c r="G29" i="11"/>
  <c r="J28" i="11"/>
  <c r="I28" i="11"/>
  <c r="H28" i="11"/>
  <c r="G28" i="11"/>
  <c r="J27" i="11"/>
  <c r="I27" i="11"/>
  <c r="H27" i="11"/>
  <c r="G27" i="11"/>
  <c r="J26" i="11"/>
  <c r="R4" i="11" s="1"/>
  <c r="S4" i="11" s="1"/>
  <c r="I26" i="11"/>
  <c r="P4" i="11" s="1"/>
  <c r="Q4" i="11" s="1"/>
  <c r="H26" i="11"/>
  <c r="G26" i="11"/>
  <c r="J25" i="11"/>
  <c r="I25" i="11"/>
  <c r="H25" i="11"/>
  <c r="G25" i="11"/>
  <c r="J24" i="11"/>
  <c r="I24" i="11"/>
  <c r="H24" i="11"/>
  <c r="G24" i="11"/>
  <c r="J23" i="11"/>
  <c r="I23" i="11"/>
  <c r="H23" i="11"/>
  <c r="G23" i="11"/>
  <c r="J22" i="11"/>
  <c r="I22" i="11"/>
  <c r="H22" i="11"/>
  <c r="G22" i="11"/>
  <c r="J21" i="11"/>
  <c r="I21" i="11"/>
  <c r="H21" i="11"/>
  <c r="G21" i="11"/>
  <c r="J20" i="11"/>
  <c r="I20" i="11"/>
  <c r="H20" i="11"/>
  <c r="G20" i="11"/>
  <c r="J19" i="11"/>
  <c r="I19" i="11"/>
  <c r="H19" i="11"/>
  <c r="G19" i="11"/>
  <c r="J18" i="11"/>
  <c r="I18" i="11"/>
  <c r="H18" i="11"/>
  <c r="G18" i="11"/>
  <c r="J17" i="11"/>
  <c r="I17" i="11"/>
  <c r="H17" i="11"/>
  <c r="G17" i="11"/>
  <c r="J16" i="11"/>
  <c r="I16" i="11"/>
  <c r="H16" i="11"/>
  <c r="G16" i="11"/>
  <c r="J15" i="11"/>
  <c r="I15" i="11"/>
  <c r="H15" i="11"/>
  <c r="G15" i="11"/>
  <c r="J14" i="11"/>
  <c r="I14" i="11"/>
  <c r="P3" i="11" s="1"/>
  <c r="Q3" i="11" s="1"/>
  <c r="H14" i="11"/>
  <c r="G14" i="11"/>
  <c r="J13" i="11"/>
  <c r="I13" i="11"/>
  <c r="H13" i="11"/>
  <c r="G13" i="11"/>
  <c r="J12" i="11"/>
  <c r="I12" i="11"/>
  <c r="H12" i="11"/>
  <c r="G12" i="11"/>
  <c r="J11" i="11"/>
  <c r="I11" i="11"/>
  <c r="H11" i="11"/>
  <c r="G11" i="11"/>
  <c r="R10" i="11"/>
  <c r="S10" i="11" s="1"/>
  <c r="N10" i="11"/>
  <c r="O10" i="11" s="1"/>
  <c r="L10" i="11"/>
  <c r="M10" i="11" s="1"/>
  <c r="J10" i="11"/>
  <c r="I10" i="11"/>
  <c r="H10" i="11"/>
  <c r="G10" i="11"/>
  <c r="R9" i="11"/>
  <c r="S9" i="11" s="1"/>
  <c r="N9" i="11"/>
  <c r="O9" i="11" s="1"/>
  <c r="L9" i="11"/>
  <c r="M9" i="11" s="1"/>
  <c r="J9" i="11"/>
  <c r="I9" i="11"/>
  <c r="H9" i="11"/>
  <c r="G9" i="11"/>
  <c r="N8" i="11"/>
  <c r="O8" i="11" s="1"/>
  <c r="L8" i="11"/>
  <c r="M8" i="11" s="1"/>
  <c r="J8" i="11"/>
  <c r="I8" i="11"/>
  <c r="H8" i="11"/>
  <c r="G8" i="11"/>
  <c r="R7" i="11"/>
  <c r="S7" i="11" s="1"/>
  <c r="N7" i="11"/>
  <c r="O7" i="11" s="1"/>
  <c r="L7" i="11"/>
  <c r="M7" i="11" s="1"/>
  <c r="J7" i="11"/>
  <c r="I7" i="11"/>
  <c r="H7" i="11"/>
  <c r="G7" i="11"/>
  <c r="R6" i="11"/>
  <c r="S6" i="11" s="1"/>
  <c r="N6" i="11"/>
  <c r="O6" i="11" s="1"/>
  <c r="L6" i="11"/>
  <c r="M6" i="11" s="1"/>
  <c r="J6" i="11"/>
  <c r="I6" i="11"/>
  <c r="H6" i="11"/>
  <c r="G6" i="11"/>
  <c r="R5" i="11"/>
  <c r="S5" i="11" s="1"/>
  <c r="N5" i="11"/>
  <c r="O5" i="11" s="1"/>
  <c r="L5" i="11"/>
  <c r="M5" i="11" s="1"/>
  <c r="J5" i="11"/>
  <c r="I5" i="11"/>
  <c r="H5" i="11"/>
  <c r="G5" i="11"/>
  <c r="N4" i="11"/>
  <c r="O4" i="11" s="1"/>
  <c r="L4" i="11"/>
  <c r="M4" i="11" s="1"/>
  <c r="J4" i="11"/>
  <c r="R2" i="11" s="1"/>
  <c r="S2" i="11" s="1"/>
  <c r="I4" i="11"/>
  <c r="H4" i="11"/>
  <c r="N2" i="11" s="1"/>
  <c r="O2" i="11" s="1"/>
  <c r="O11" i="11" s="1"/>
  <c r="G4" i="11"/>
  <c r="R3" i="11"/>
  <c r="S3" i="11" s="1"/>
  <c r="N3" i="11"/>
  <c r="O3" i="11" s="1"/>
  <c r="L3" i="11"/>
  <c r="M3" i="11" s="1"/>
  <c r="J3" i="11"/>
  <c r="I3" i="11"/>
  <c r="H3" i="11"/>
  <c r="G3" i="11"/>
  <c r="L2" i="11" s="1"/>
  <c r="M2" i="11" s="1"/>
  <c r="I525" i="1"/>
  <c r="H525" i="1"/>
  <c r="G525" i="1"/>
  <c r="F525" i="1"/>
  <c r="I524" i="1"/>
  <c r="H524" i="1"/>
  <c r="G524" i="1"/>
  <c r="F524" i="1"/>
  <c r="I523" i="1"/>
  <c r="H523" i="1"/>
  <c r="G523" i="1"/>
  <c r="F523" i="1"/>
  <c r="I522" i="1"/>
  <c r="H522" i="1"/>
  <c r="G522" i="1"/>
  <c r="F522" i="1"/>
  <c r="I521" i="1"/>
  <c r="H521" i="1"/>
  <c r="G521" i="1"/>
  <c r="F521" i="1"/>
  <c r="I520" i="1"/>
  <c r="H520" i="1"/>
  <c r="G520" i="1"/>
  <c r="F520" i="1"/>
  <c r="I519" i="1"/>
  <c r="H519" i="1"/>
  <c r="G519" i="1"/>
  <c r="F519" i="1"/>
  <c r="I518" i="1"/>
  <c r="H518" i="1"/>
  <c r="G518" i="1"/>
  <c r="F518" i="1"/>
  <c r="I517" i="1"/>
  <c r="H517" i="1"/>
  <c r="G517" i="1"/>
  <c r="F517" i="1"/>
  <c r="I516" i="1"/>
  <c r="H516" i="1"/>
  <c r="G516" i="1"/>
  <c r="F516" i="1"/>
  <c r="I515" i="1"/>
  <c r="H515" i="1"/>
  <c r="G515" i="1"/>
  <c r="F515" i="1"/>
  <c r="I514" i="1"/>
  <c r="H514" i="1"/>
  <c r="G514" i="1"/>
  <c r="F514" i="1"/>
  <c r="I513" i="1"/>
  <c r="H513" i="1"/>
  <c r="G513" i="1"/>
  <c r="F513" i="1"/>
  <c r="I512" i="1"/>
  <c r="H512" i="1"/>
  <c r="G512" i="1"/>
  <c r="F512" i="1"/>
  <c r="I511" i="1"/>
  <c r="H511" i="1"/>
  <c r="G511" i="1"/>
  <c r="F511" i="1"/>
  <c r="I510" i="1"/>
  <c r="H510" i="1"/>
  <c r="G510" i="1"/>
  <c r="F510" i="1"/>
  <c r="I509" i="1"/>
  <c r="H509" i="1"/>
  <c r="G509" i="1"/>
  <c r="F509" i="1"/>
  <c r="I508" i="1"/>
  <c r="H508" i="1"/>
  <c r="G508" i="1"/>
  <c r="F508" i="1"/>
  <c r="I507" i="1"/>
  <c r="H507" i="1"/>
  <c r="G507" i="1"/>
  <c r="F507" i="1"/>
  <c r="I506" i="1"/>
  <c r="H506" i="1"/>
  <c r="G506" i="1"/>
  <c r="F506" i="1"/>
  <c r="I505" i="1"/>
  <c r="H505" i="1"/>
  <c r="G505" i="1"/>
  <c r="F505" i="1"/>
  <c r="I504" i="1"/>
  <c r="H504" i="1"/>
  <c r="G504" i="1"/>
  <c r="F504" i="1"/>
  <c r="I503" i="1"/>
  <c r="H503" i="1"/>
  <c r="G503" i="1"/>
  <c r="F503" i="1"/>
  <c r="I502" i="1"/>
  <c r="H502" i="1"/>
  <c r="G502" i="1"/>
  <c r="F502" i="1"/>
  <c r="I501" i="1"/>
  <c r="H501" i="1"/>
  <c r="G501" i="1"/>
  <c r="F501" i="1"/>
  <c r="I500" i="1"/>
  <c r="H500" i="1"/>
  <c r="G500" i="1"/>
  <c r="F500" i="1"/>
  <c r="I499" i="1"/>
  <c r="H499" i="1"/>
  <c r="G499" i="1"/>
  <c r="F499" i="1"/>
  <c r="I498" i="1"/>
  <c r="H498" i="1"/>
  <c r="G498" i="1"/>
  <c r="F498" i="1"/>
  <c r="I497" i="1"/>
  <c r="H497" i="1"/>
  <c r="G497" i="1"/>
  <c r="F497" i="1"/>
  <c r="I496" i="1"/>
  <c r="H496" i="1"/>
  <c r="G496" i="1"/>
  <c r="F496" i="1"/>
  <c r="I495" i="1"/>
  <c r="H495" i="1"/>
  <c r="G495" i="1"/>
  <c r="F495" i="1"/>
  <c r="I494" i="1"/>
  <c r="H494" i="1"/>
  <c r="G494" i="1"/>
  <c r="F494" i="1"/>
  <c r="I493" i="1"/>
  <c r="H493" i="1"/>
  <c r="G493" i="1"/>
  <c r="F493" i="1"/>
  <c r="I492" i="1"/>
  <c r="H492" i="1"/>
  <c r="G492" i="1"/>
  <c r="F492" i="1"/>
  <c r="I491" i="1"/>
  <c r="H491" i="1"/>
  <c r="G491" i="1"/>
  <c r="F491" i="1"/>
  <c r="I490" i="1"/>
  <c r="H490" i="1"/>
  <c r="G490" i="1"/>
  <c r="F490" i="1"/>
  <c r="I489" i="1"/>
  <c r="H489" i="1"/>
  <c r="G489" i="1"/>
  <c r="F489" i="1"/>
  <c r="I488" i="1"/>
  <c r="H488" i="1"/>
  <c r="G488" i="1"/>
  <c r="F488" i="1"/>
  <c r="I487" i="1"/>
  <c r="H487" i="1"/>
  <c r="G487" i="1"/>
  <c r="F487" i="1"/>
  <c r="I486" i="1"/>
  <c r="H486" i="1"/>
  <c r="G486" i="1"/>
  <c r="F486" i="1"/>
  <c r="I485" i="1"/>
  <c r="H485" i="1"/>
  <c r="G485" i="1"/>
  <c r="F485" i="1"/>
  <c r="I484" i="1"/>
  <c r="H484" i="1"/>
  <c r="G484" i="1"/>
  <c r="F484" i="1"/>
  <c r="I483" i="1"/>
  <c r="H483" i="1"/>
  <c r="G483" i="1"/>
  <c r="F483" i="1"/>
  <c r="I482" i="1"/>
  <c r="H482" i="1"/>
  <c r="G482" i="1"/>
  <c r="F482" i="1"/>
  <c r="I481" i="1"/>
  <c r="H481" i="1"/>
  <c r="G481" i="1"/>
  <c r="F481" i="1"/>
  <c r="I480" i="1"/>
  <c r="H480" i="1"/>
  <c r="G480" i="1"/>
  <c r="F480" i="1"/>
  <c r="I479" i="1"/>
  <c r="H479" i="1"/>
  <c r="G479" i="1"/>
  <c r="F479" i="1"/>
  <c r="I478" i="1"/>
  <c r="H478" i="1"/>
  <c r="G478" i="1"/>
  <c r="F478" i="1"/>
  <c r="I477" i="1"/>
  <c r="H477" i="1"/>
  <c r="G477" i="1"/>
  <c r="F477" i="1"/>
  <c r="I476" i="1"/>
  <c r="H476" i="1"/>
  <c r="G476" i="1"/>
  <c r="F476" i="1"/>
  <c r="I475" i="1"/>
  <c r="H475" i="1"/>
  <c r="G475" i="1"/>
  <c r="F475" i="1"/>
  <c r="I474" i="1"/>
  <c r="H474" i="1"/>
  <c r="G474" i="1"/>
  <c r="F474" i="1"/>
  <c r="I473" i="1"/>
  <c r="H473" i="1"/>
  <c r="G473" i="1"/>
  <c r="F473" i="1"/>
  <c r="I472" i="1"/>
  <c r="H472" i="1"/>
  <c r="G472" i="1"/>
  <c r="F472" i="1"/>
  <c r="I471" i="1"/>
  <c r="H471" i="1"/>
  <c r="G471" i="1"/>
  <c r="F471" i="1"/>
  <c r="I470" i="1"/>
  <c r="H470" i="1"/>
  <c r="G470" i="1"/>
  <c r="F470" i="1"/>
  <c r="I469" i="1"/>
  <c r="H469" i="1"/>
  <c r="G469" i="1"/>
  <c r="F469" i="1"/>
  <c r="I468" i="1"/>
  <c r="H468" i="1"/>
  <c r="G468" i="1"/>
  <c r="F468" i="1"/>
  <c r="I467" i="1"/>
  <c r="H467" i="1"/>
  <c r="G467" i="1"/>
  <c r="F467" i="1"/>
  <c r="I466" i="1"/>
  <c r="H466" i="1"/>
  <c r="G466" i="1"/>
  <c r="F466" i="1"/>
  <c r="I465" i="1"/>
  <c r="H465" i="1"/>
  <c r="G465" i="1"/>
  <c r="F465" i="1"/>
  <c r="I464" i="1"/>
  <c r="H464" i="1"/>
  <c r="G464" i="1"/>
  <c r="F464" i="1"/>
  <c r="I463" i="1"/>
  <c r="H463" i="1"/>
  <c r="G463" i="1"/>
  <c r="F463" i="1"/>
  <c r="I462" i="1"/>
  <c r="H462" i="1"/>
  <c r="G462" i="1"/>
  <c r="F462" i="1"/>
  <c r="I461" i="1"/>
  <c r="H461" i="1"/>
  <c r="G461" i="1"/>
  <c r="F461" i="1"/>
  <c r="I460" i="1"/>
  <c r="H460" i="1"/>
  <c r="G460" i="1"/>
  <c r="F460" i="1"/>
  <c r="I459" i="1"/>
  <c r="H459" i="1"/>
  <c r="G459" i="1"/>
  <c r="F459" i="1"/>
  <c r="I458" i="1"/>
  <c r="H458" i="1"/>
  <c r="G458" i="1"/>
  <c r="F458" i="1"/>
  <c r="I457" i="1"/>
  <c r="H457" i="1"/>
  <c r="G457" i="1"/>
  <c r="F457" i="1"/>
  <c r="I456" i="1"/>
  <c r="H456" i="1"/>
  <c r="G456" i="1"/>
  <c r="F456" i="1"/>
  <c r="I455" i="1"/>
  <c r="H455" i="1"/>
  <c r="G455" i="1"/>
  <c r="F455" i="1"/>
  <c r="I454" i="1"/>
  <c r="H454" i="1"/>
  <c r="G454" i="1"/>
  <c r="F454" i="1"/>
  <c r="I453" i="1"/>
  <c r="H453" i="1"/>
  <c r="G453" i="1"/>
  <c r="F453" i="1"/>
  <c r="I452" i="1"/>
  <c r="H452" i="1"/>
  <c r="G452" i="1"/>
  <c r="F452" i="1"/>
  <c r="I451" i="1"/>
  <c r="H451" i="1"/>
  <c r="G451" i="1"/>
  <c r="F451" i="1"/>
  <c r="I450" i="1"/>
  <c r="H450" i="1"/>
  <c r="G450" i="1"/>
  <c r="F450" i="1"/>
  <c r="I449" i="1"/>
  <c r="H449" i="1"/>
  <c r="G449" i="1"/>
  <c r="F449" i="1"/>
  <c r="I448" i="1"/>
  <c r="H448" i="1"/>
  <c r="G448" i="1"/>
  <c r="F448" i="1"/>
  <c r="I447" i="1"/>
  <c r="H447" i="1"/>
  <c r="G447" i="1"/>
  <c r="F447" i="1"/>
  <c r="I446" i="1"/>
  <c r="H446" i="1"/>
  <c r="G446" i="1"/>
  <c r="F446" i="1"/>
  <c r="I445" i="1"/>
  <c r="H445" i="1"/>
  <c r="G445" i="1"/>
  <c r="F445" i="1"/>
  <c r="I444" i="1"/>
  <c r="H444" i="1"/>
  <c r="G444" i="1"/>
  <c r="F444" i="1"/>
  <c r="I443" i="1"/>
  <c r="H443" i="1"/>
  <c r="G443" i="1"/>
  <c r="F443" i="1"/>
  <c r="I442" i="1"/>
  <c r="H442" i="1"/>
  <c r="G442" i="1"/>
  <c r="F442" i="1"/>
  <c r="I441" i="1"/>
  <c r="H441" i="1"/>
  <c r="G441" i="1"/>
  <c r="F441" i="1"/>
  <c r="I440" i="1"/>
  <c r="H440" i="1"/>
  <c r="G440" i="1"/>
  <c r="F440" i="1"/>
  <c r="I439" i="1"/>
  <c r="H439" i="1"/>
  <c r="G439" i="1"/>
  <c r="F439" i="1"/>
  <c r="I438" i="1"/>
  <c r="H438" i="1"/>
  <c r="G438" i="1"/>
  <c r="F438" i="1"/>
  <c r="I437" i="1"/>
  <c r="H437" i="1"/>
  <c r="G437" i="1"/>
  <c r="F437" i="1"/>
  <c r="I436" i="1"/>
  <c r="H436" i="1"/>
  <c r="G436" i="1"/>
  <c r="F436" i="1"/>
  <c r="I435" i="1"/>
  <c r="H435" i="1"/>
  <c r="G435" i="1"/>
  <c r="F435" i="1"/>
  <c r="I434" i="1"/>
  <c r="H434" i="1"/>
  <c r="G434" i="1"/>
  <c r="F434" i="1"/>
  <c r="I433" i="1"/>
  <c r="H433" i="1"/>
  <c r="G433" i="1"/>
  <c r="F433" i="1"/>
  <c r="I432" i="1"/>
  <c r="H432" i="1"/>
  <c r="G432" i="1"/>
  <c r="F432" i="1"/>
  <c r="I431" i="1"/>
  <c r="H431" i="1"/>
  <c r="G431" i="1"/>
  <c r="F431" i="1"/>
  <c r="I430" i="1"/>
  <c r="H430" i="1"/>
  <c r="G430" i="1"/>
  <c r="F430" i="1"/>
  <c r="I429" i="1"/>
  <c r="H429" i="1"/>
  <c r="G429" i="1"/>
  <c r="F429" i="1"/>
  <c r="I428" i="1"/>
  <c r="H428" i="1"/>
  <c r="G428" i="1"/>
  <c r="F428" i="1"/>
  <c r="I427" i="1"/>
  <c r="H427" i="1"/>
  <c r="G427" i="1"/>
  <c r="F427" i="1"/>
  <c r="I426" i="1"/>
  <c r="H426" i="1"/>
  <c r="G426" i="1"/>
  <c r="F426" i="1"/>
  <c r="I425" i="1"/>
  <c r="H425" i="1"/>
  <c r="G425" i="1"/>
  <c r="F425" i="1"/>
  <c r="I424" i="1"/>
  <c r="H424" i="1"/>
  <c r="G424" i="1"/>
  <c r="F424" i="1"/>
  <c r="I423" i="1"/>
  <c r="H423" i="1"/>
  <c r="G423" i="1"/>
  <c r="F423" i="1"/>
  <c r="I422" i="1"/>
  <c r="H422" i="1"/>
  <c r="G422" i="1"/>
  <c r="F422" i="1"/>
  <c r="I421" i="1"/>
  <c r="H421" i="1"/>
  <c r="G421" i="1"/>
  <c r="F421" i="1"/>
  <c r="I420" i="1"/>
  <c r="H420" i="1"/>
  <c r="G420" i="1"/>
  <c r="F420" i="1"/>
  <c r="I419" i="1"/>
  <c r="H419" i="1"/>
  <c r="G419" i="1"/>
  <c r="F419" i="1"/>
  <c r="I418" i="1"/>
  <c r="H418" i="1"/>
  <c r="G418" i="1"/>
  <c r="F418" i="1"/>
  <c r="I417" i="1"/>
  <c r="H417" i="1"/>
  <c r="G417" i="1"/>
  <c r="F417" i="1"/>
  <c r="I416" i="1"/>
  <c r="H416" i="1"/>
  <c r="G416" i="1"/>
  <c r="F416" i="1"/>
  <c r="I415" i="1"/>
  <c r="H415" i="1"/>
  <c r="G415" i="1"/>
  <c r="F415" i="1"/>
  <c r="I414" i="1"/>
  <c r="H414" i="1"/>
  <c r="G414" i="1"/>
  <c r="F414" i="1"/>
  <c r="I413" i="1"/>
  <c r="H413" i="1"/>
  <c r="G413" i="1"/>
  <c r="F413" i="1"/>
  <c r="I412" i="1"/>
  <c r="H412" i="1"/>
  <c r="G412" i="1"/>
  <c r="F412" i="1"/>
  <c r="I411" i="1"/>
  <c r="H411" i="1"/>
  <c r="G411" i="1"/>
  <c r="F411" i="1"/>
  <c r="I410" i="1"/>
  <c r="H410" i="1"/>
  <c r="G410" i="1"/>
  <c r="F410" i="1"/>
  <c r="I409" i="1"/>
  <c r="H409" i="1"/>
  <c r="G409" i="1"/>
  <c r="F409" i="1"/>
  <c r="I408" i="1"/>
  <c r="H408" i="1"/>
  <c r="G408" i="1"/>
  <c r="F408" i="1"/>
  <c r="I407" i="1"/>
  <c r="H407" i="1"/>
  <c r="G407" i="1"/>
  <c r="F407" i="1"/>
  <c r="I406" i="1"/>
  <c r="H406" i="1"/>
  <c r="G406" i="1"/>
  <c r="F406" i="1"/>
  <c r="I405" i="1"/>
  <c r="H405" i="1"/>
  <c r="G405" i="1"/>
  <c r="F405" i="1"/>
  <c r="I404" i="1"/>
  <c r="H404" i="1"/>
  <c r="G404" i="1"/>
  <c r="F404" i="1"/>
  <c r="I403" i="1"/>
  <c r="H403" i="1"/>
  <c r="G403" i="1"/>
  <c r="F403" i="1"/>
  <c r="I402" i="1"/>
  <c r="H402" i="1"/>
  <c r="G402" i="1"/>
  <c r="F402" i="1"/>
  <c r="I401" i="1"/>
  <c r="H401" i="1"/>
  <c r="G401" i="1"/>
  <c r="F401" i="1"/>
  <c r="I400" i="1"/>
  <c r="H400" i="1"/>
  <c r="G400" i="1"/>
  <c r="F400" i="1"/>
  <c r="I399" i="1"/>
  <c r="H399" i="1"/>
  <c r="G399" i="1"/>
  <c r="F399" i="1"/>
  <c r="I398" i="1"/>
  <c r="H398" i="1"/>
  <c r="G398" i="1"/>
  <c r="F398" i="1"/>
  <c r="I397" i="1"/>
  <c r="H397" i="1"/>
  <c r="G397" i="1"/>
  <c r="F397" i="1"/>
  <c r="I396" i="1"/>
  <c r="H396" i="1"/>
  <c r="G396" i="1"/>
  <c r="F396" i="1"/>
  <c r="I395" i="1"/>
  <c r="H395" i="1"/>
  <c r="G395" i="1"/>
  <c r="F395" i="1"/>
  <c r="I394" i="1"/>
  <c r="H394" i="1"/>
  <c r="G394" i="1"/>
  <c r="F394" i="1"/>
  <c r="I393" i="1"/>
  <c r="H393" i="1"/>
  <c r="G393" i="1"/>
  <c r="F393" i="1"/>
  <c r="I392" i="1"/>
  <c r="H392" i="1"/>
  <c r="G392" i="1"/>
  <c r="F392" i="1"/>
  <c r="I391" i="1"/>
  <c r="H391" i="1"/>
  <c r="G391" i="1"/>
  <c r="F391" i="1"/>
  <c r="I390" i="1"/>
  <c r="H390" i="1"/>
  <c r="G390" i="1"/>
  <c r="F390" i="1"/>
  <c r="I389" i="1"/>
  <c r="H389" i="1"/>
  <c r="G389" i="1"/>
  <c r="F389" i="1"/>
  <c r="I388" i="1"/>
  <c r="H388" i="1"/>
  <c r="G388" i="1"/>
  <c r="F388" i="1"/>
  <c r="I387" i="1"/>
  <c r="H387" i="1"/>
  <c r="G387" i="1"/>
  <c r="F387" i="1"/>
  <c r="I386" i="1"/>
  <c r="H386" i="1"/>
  <c r="G386" i="1"/>
  <c r="F386" i="1"/>
  <c r="I385" i="1"/>
  <c r="H385" i="1"/>
  <c r="G385" i="1"/>
  <c r="F385" i="1"/>
  <c r="I384" i="1"/>
  <c r="H384" i="1"/>
  <c r="G384" i="1"/>
  <c r="F384" i="1"/>
  <c r="I383" i="1"/>
  <c r="H383" i="1"/>
  <c r="G383" i="1"/>
  <c r="F383" i="1"/>
  <c r="I382" i="1"/>
  <c r="H382" i="1"/>
  <c r="G382" i="1"/>
  <c r="F382" i="1"/>
  <c r="I381" i="1"/>
  <c r="H381" i="1"/>
  <c r="G381" i="1"/>
  <c r="F381" i="1"/>
  <c r="I380" i="1"/>
  <c r="H380" i="1"/>
  <c r="G380" i="1"/>
  <c r="F380" i="1"/>
  <c r="I379" i="1"/>
  <c r="H379" i="1"/>
  <c r="G379" i="1"/>
  <c r="F379" i="1"/>
  <c r="I378" i="1"/>
  <c r="H378" i="1"/>
  <c r="G378" i="1"/>
  <c r="F378" i="1"/>
  <c r="I377" i="1"/>
  <c r="H377" i="1"/>
  <c r="G377" i="1"/>
  <c r="F377" i="1"/>
  <c r="I376" i="1"/>
  <c r="H376" i="1"/>
  <c r="G376" i="1"/>
  <c r="F376" i="1"/>
  <c r="I375" i="1"/>
  <c r="H375" i="1"/>
  <c r="G375" i="1"/>
  <c r="F375" i="1"/>
  <c r="I374" i="1"/>
  <c r="H374" i="1"/>
  <c r="G374" i="1"/>
  <c r="F374" i="1"/>
  <c r="I373" i="1"/>
  <c r="H373" i="1"/>
  <c r="G373" i="1"/>
  <c r="F373" i="1"/>
  <c r="I372" i="1"/>
  <c r="H372" i="1"/>
  <c r="G372" i="1"/>
  <c r="F372" i="1"/>
  <c r="I371" i="1"/>
  <c r="H371" i="1"/>
  <c r="G371" i="1"/>
  <c r="F371" i="1"/>
  <c r="I370" i="1"/>
  <c r="H370" i="1"/>
  <c r="G370" i="1"/>
  <c r="F370" i="1"/>
  <c r="I369" i="1"/>
  <c r="H369" i="1"/>
  <c r="G369" i="1"/>
  <c r="F369" i="1"/>
  <c r="I368" i="1"/>
  <c r="H368" i="1"/>
  <c r="G368" i="1"/>
  <c r="F368" i="1"/>
  <c r="I367" i="1"/>
  <c r="H367" i="1"/>
  <c r="G367" i="1"/>
  <c r="F367" i="1"/>
  <c r="I366" i="1"/>
  <c r="H366" i="1"/>
  <c r="G366" i="1"/>
  <c r="F366" i="1"/>
  <c r="I365" i="1"/>
  <c r="H365" i="1"/>
  <c r="G365" i="1"/>
  <c r="F365" i="1"/>
  <c r="I364" i="1"/>
  <c r="H364" i="1"/>
  <c r="G364" i="1"/>
  <c r="F364" i="1"/>
  <c r="I363" i="1"/>
  <c r="H363" i="1"/>
  <c r="G363" i="1"/>
  <c r="F363" i="1"/>
  <c r="I362" i="1"/>
  <c r="H362" i="1"/>
  <c r="G362" i="1"/>
  <c r="F362" i="1"/>
  <c r="I361" i="1"/>
  <c r="H361" i="1"/>
  <c r="G361" i="1"/>
  <c r="F361" i="1"/>
  <c r="I360" i="1"/>
  <c r="H360" i="1"/>
  <c r="G360" i="1"/>
  <c r="F360" i="1"/>
  <c r="I359" i="1"/>
  <c r="H359" i="1"/>
  <c r="G359" i="1"/>
  <c r="F359" i="1"/>
  <c r="I358" i="1"/>
  <c r="H358" i="1"/>
  <c r="G358" i="1"/>
  <c r="F358" i="1"/>
  <c r="I357" i="1"/>
  <c r="H357" i="1"/>
  <c r="G357" i="1"/>
  <c r="F357" i="1"/>
  <c r="I356" i="1"/>
  <c r="H356" i="1"/>
  <c r="G356" i="1"/>
  <c r="F356" i="1"/>
  <c r="I355" i="1"/>
  <c r="H355" i="1"/>
  <c r="G355" i="1"/>
  <c r="F355" i="1"/>
  <c r="I354" i="1"/>
  <c r="H354" i="1"/>
  <c r="G354" i="1"/>
  <c r="F354" i="1"/>
  <c r="I353" i="1"/>
  <c r="H353" i="1"/>
  <c r="G353" i="1"/>
  <c r="F353" i="1"/>
  <c r="I352" i="1"/>
  <c r="H352" i="1"/>
  <c r="G352" i="1"/>
  <c r="F352" i="1"/>
  <c r="I351" i="1"/>
  <c r="H351" i="1"/>
  <c r="G351" i="1"/>
  <c r="F351" i="1"/>
  <c r="I350" i="1"/>
  <c r="H350" i="1"/>
  <c r="G350" i="1"/>
  <c r="F350" i="1"/>
  <c r="I349" i="1"/>
  <c r="H349" i="1"/>
  <c r="G349" i="1"/>
  <c r="F349" i="1"/>
  <c r="I348" i="1"/>
  <c r="H348" i="1"/>
  <c r="G348" i="1"/>
  <c r="F348" i="1"/>
  <c r="I347" i="1"/>
  <c r="H347" i="1"/>
  <c r="G347" i="1"/>
  <c r="F347" i="1"/>
  <c r="I346" i="1"/>
  <c r="H346" i="1"/>
  <c r="G346" i="1"/>
  <c r="F346" i="1"/>
  <c r="I345" i="1"/>
  <c r="H345" i="1"/>
  <c r="G345" i="1"/>
  <c r="F345" i="1"/>
  <c r="I344" i="1"/>
  <c r="H344" i="1"/>
  <c r="G344" i="1"/>
  <c r="F344" i="1"/>
  <c r="I343" i="1"/>
  <c r="H343" i="1"/>
  <c r="G343" i="1"/>
  <c r="F343" i="1"/>
  <c r="I342" i="1"/>
  <c r="H342" i="1"/>
  <c r="G342" i="1"/>
  <c r="F342" i="1"/>
  <c r="I341" i="1"/>
  <c r="H341" i="1"/>
  <c r="G341" i="1"/>
  <c r="F341" i="1"/>
  <c r="I340" i="1"/>
  <c r="H340" i="1"/>
  <c r="G340" i="1"/>
  <c r="F340" i="1"/>
  <c r="I339" i="1"/>
  <c r="H339" i="1"/>
  <c r="G339" i="1"/>
  <c r="F339" i="1"/>
  <c r="I338" i="1"/>
  <c r="H338" i="1"/>
  <c r="G338" i="1"/>
  <c r="F338" i="1"/>
  <c r="I337" i="1"/>
  <c r="H337" i="1"/>
  <c r="G337" i="1"/>
  <c r="F337" i="1"/>
  <c r="I336" i="1"/>
  <c r="H336" i="1"/>
  <c r="G336" i="1"/>
  <c r="F336" i="1"/>
  <c r="I335" i="1"/>
  <c r="H335" i="1"/>
  <c r="G335" i="1"/>
  <c r="F335" i="1"/>
  <c r="I334" i="1"/>
  <c r="H334" i="1"/>
  <c r="G334" i="1"/>
  <c r="F334" i="1"/>
  <c r="I333" i="1"/>
  <c r="H333" i="1"/>
  <c r="G333" i="1"/>
  <c r="F333" i="1"/>
  <c r="I332" i="1"/>
  <c r="H332" i="1"/>
  <c r="G332" i="1"/>
  <c r="F332" i="1"/>
  <c r="I331" i="1"/>
  <c r="H331" i="1"/>
  <c r="G331" i="1"/>
  <c r="F331" i="1"/>
  <c r="I330" i="1"/>
  <c r="H330" i="1"/>
  <c r="G330" i="1"/>
  <c r="F330" i="1"/>
  <c r="I329" i="1"/>
  <c r="H329" i="1"/>
  <c r="G329" i="1"/>
  <c r="F329" i="1"/>
  <c r="I328" i="1"/>
  <c r="H328" i="1"/>
  <c r="G328" i="1"/>
  <c r="F328" i="1"/>
  <c r="I327" i="1"/>
  <c r="H327" i="1"/>
  <c r="G327" i="1"/>
  <c r="F327" i="1"/>
  <c r="I326" i="1"/>
  <c r="H326" i="1"/>
  <c r="G326" i="1"/>
  <c r="F326" i="1"/>
  <c r="I325" i="1"/>
  <c r="H325" i="1"/>
  <c r="G325" i="1"/>
  <c r="F325" i="1"/>
  <c r="I324" i="1"/>
  <c r="H324" i="1"/>
  <c r="G324" i="1"/>
  <c r="F324" i="1"/>
  <c r="I323" i="1"/>
  <c r="H323" i="1"/>
  <c r="G323" i="1"/>
  <c r="F323" i="1"/>
  <c r="I322" i="1"/>
  <c r="H322" i="1"/>
  <c r="G322" i="1"/>
  <c r="F322" i="1"/>
  <c r="I321" i="1"/>
  <c r="H321" i="1"/>
  <c r="G321" i="1"/>
  <c r="F321" i="1"/>
  <c r="I320" i="1"/>
  <c r="H320" i="1"/>
  <c r="G320" i="1"/>
  <c r="F320" i="1"/>
  <c r="I319" i="1"/>
  <c r="H319" i="1"/>
  <c r="G319" i="1"/>
  <c r="F319" i="1"/>
  <c r="I318" i="1"/>
  <c r="H318" i="1"/>
  <c r="G318" i="1"/>
  <c r="F318" i="1"/>
  <c r="I317" i="1"/>
  <c r="H317" i="1"/>
  <c r="G317" i="1"/>
  <c r="F317" i="1"/>
  <c r="I316" i="1"/>
  <c r="H316" i="1"/>
  <c r="G316" i="1"/>
  <c r="F316" i="1"/>
  <c r="I315" i="1"/>
  <c r="H315" i="1"/>
  <c r="G315" i="1"/>
  <c r="F315" i="1"/>
  <c r="I314" i="1"/>
  <c r="H314" i="1"/>
  <c r="G314" i="1"/>
  <c r="F314" i="1"/>
  <c r="I313" i="1"/>
  <c r="H313" i="1"/>
  <c r="G313" i="1"/>
  <c r="F313" i="1"/>
  <c r="I312" i="1"/>
  <c r="H312" i="1"/>
  <c r="G312" i="1"/>
  <c r="F312" i="1"/>
  <c r="I311" i="1"/>
  <c r="H311" i="1"/>
  <c r="G311" i="1"/>
  <c r="F311" i="1"/>
  <c r="I310" i="1"/>
  <c r="H310" i="1"/>
  <c r="G310" i="1"/>
  <c r="F310" i="1"/>
  <c r="I309" i="1"/>
  <c r="H309" i="1"/>
  <c r="G309" i="1"/>
  <c r="F309" i="1"/>
  <c r="I308" i="1"/>
  <c r="H308" i="1"/>
  <c r="G308" i="1"/>
  <c r="F308" i="1"/>
  <c r="I307" i="1"/>
  <c r="H307" i="1"/>
  <c r="G307" i="1"/>
  <c r="F307" i="1"/>
  <c r="I306" i="1"/>
  <c r="H306" i="1"/>
  <c r="G306" i="1"/>
  <c r="F306" i="1"/>
  <c r="I305" i="1"/>
  <c r="H305" i="1"/>
  <c r="G305" i="1"/>
  <c r="F305" i="1"/>
  <c r="I304" i="1"/>
  <c r="H304" i="1"/>
  <c r="G304" i="1"/>
  <c r="F304" i="1"/>
  <c r="I303" i="1"/>
  <c r="H303" i="1"/>
  <c r="G303" i="1"/>
  <c r="F303" i="1"/>
  <c r="I302" i="1"/>
  <c r="H302" i="1"/>
  <c r="G302" i="1"/>
  <c r="F302" i="1"/>
  <c r="I301" i="1"/>
  <c r="H301" i="1"/>
  <c r="G301" i="1"/>
  <c r="F301" i="1"/>
  <c r="I300" i="1"/>
  <c r="H300" i="1"/>
  <c r="G300" i="1"/>
  <c r="F300" i="1"/>
  <c r="I299" i="1"/>
  <c r="H299" i="1"/>
  <c r="G299" i="1"/>
  <c r="F299" i="1"/>
  <c r="I298" i="1"/>
  <c r="H298" i="1"/>
  <c r="G298" i="1"/>
  <c r="F298" i="1"/>
  <c r="I297" i="1"/>
  <c r="H297" i="1"/>
  <c r="G297" i="1"/>
  <c r="F297" i="1"/>
  <c r="I296" i="1"/>
  <c r="H296" i="1"/>
  <c r="G296" i="1"/>
  <c r="F296" i="1"/>
  <c r="I295" i="1"/>
  <c r="H295" i="1"/>
  <c r="G295" i="1"/>
  <c r="F295" i="1"/>
  <c r="I294" i="1"/>
  <c r="H294" i="1"/>
  <c r="G294" i="1"/>
  <c r="F294" i="1"/>
  <c r="I293" i="1"/>
  <c r="H293" i="1"/>
  <c r="G293" i="1"/>
  <c r="F293" i="1"/>
  <c r="I292" i="1"/>
  <c r="H292" i="1"/>
  <c r="G292" i="1"/>
  <c r="F292" i="1"/>
  <c r="I291" i="1"/>
  <c r="H291" i="1"/>
  <c r="G291" i="1"/>
  <c r="F291" i="1"/>
  <c r="I290" i="1"/>
  <c r="H290" i="1"/>
  <c r="G290" i="1"/>
  <c r="F290" i="1"/>
  <c r="I289" i="1"/>
  <c r="H289" i="1"/>
  <c r="G289" i="1"/>
  <c r="F289" i="1"/>
  <c r="I288" i="1"/>
  <c r="H288" i="1"/>
  <c r="G288" i="1"/>
  <c r="F288" i="1"/>
  <c r="I287" i="1"/>
  <c r="H287" i="1"/>
  <c r="G287" i="1"/>
  <c r="F287" i="1"/>
  <c r="I286" i="1"/>
  <c r="H286" i="1"/>
  <c r="G286" i="1"/>
  <c r="F286" i="1"/>
  <c r="I285" i="1"/>
  <c r="H285" i="1"/>
  <c r="G285" i="1"/>
  <c r="F285" i="1"/>
  <c r="I284" i="1"/>
  <c r="H284" i="1"/>
  <c r="G284" i="1"/>
  <c r="F284" i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I279" i="1"/>
  <c r="H279" i="1"/>
  <c r="G279" i="1"/>
  <c r="F279" i="1"/>
  <c r="I278" i="1"/>
  <c r="H278" i="1"/>
  <c r="G278" i="1"/>
  <c r="F278" i="1"/>
  <c r="I277" i="1"/>
  <c r="H277" i="1"/>
  <c r="G277" i="1"/>
  <c r="F277" i="1"/>
  <c r="I276" i="1"/>
  <c r="H276" i="1"/>
  <c r="G276" i="1"/>
  <c r="F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I271" i="1"/>
  <c r="H271" i="1"/>
  <c r="G271" i="1"/>
  <c r="F271" i="1"/>
  <c r="I270" i="1"/>
  <c r="H270" i="1"/>
  <c r="G270" i="1"/>
  <c r="F270" i="1"/>
  <c r="I269" i="1"/>
  <c r="H269" i="1"/>
  <c r="G269" i="1"/>
  <c r="F269" i="1"/>
  <c r="I268" i="1"/>
  <c r="H268" i="1"/>
  <c r="G268" i="1"/>
  <c r="F268" i="1"/>
  <c r="I267" i="1"/>
  <c r="H267" i="1"/>
  <c r="G267" i="1"/>
  <c r="F267" i="1"/>
  <c r="I266" i="1"/>
  <c r="H266" i="1"/>
  <c r="G266" i="1"/>
  <c r="F266" i="1"/>
  <c r="I265" i="1"/>
  <c r="H265" i="1"/>
  <c r="G265" i="1"/>
  <c r="F265" i="1"/>
  <c r="I264" i="1"/>
  <c r="H264" i="1"/>
  <c r="G264" i="1"/>
  <c r="F264" i="1"/>
  <c r="I263" i="1"/>
  <c r="H263" i="1"/>
  <c r="G263" i="1"/>
  <c r="F263" i="1"/>
  <c r="I262" i="1"/>
  <c r="H262" i="1"/>
  <c r="G262" i="1"/>
  <c r="F262" i="1"/>
  <c r="I261" i="1"/>
  <c r="H261" i="1"/>
  <c r="G261" i="1"/>
  <c r="F261" i="1"/>
  <c r="I260" i="1"/>
  <c r="H260" i="1"/>
  <c r="G260" i="1"/>
  <c r="F260" i="1"/>
  <c r="I259" i="1"/>
  <c r="H259" i="1"/>
  <c r="G259" i="1"/>
  <c r="F259" i="1"/>
  <c r="I258" i="1"/>
  <c r="H258" i="1"/>
  <c r="G258" i="1"/>
  <c r="F258" i="1"/>
  <c r="I257" i="1"/>
  <c r="H257" i="1"/>
  <c r="G257" i="1"/>
  <c r="F257" i="1"/>
  <c r="I256" i="1"/>
  <c r="H256" i="1"/>
  <c r="G256" i="1"/>
  <c r="F256" i="1"/>
  <c r="I255" i="1"/>
  <c r="H255" i="1"/>
  <c r="G255" i="1"/>
  <c r="F255" i="1"/>
  <c r="I254" i="1"/>
  <c r="H254" i="1"/>
  <c r="G254" i="1"/>
  <c r="F254" i="1"/>
  <c r="I253" i="1"/>
  <c r="H253" i="1"/>
  <c r="G253" i="1"/>
  <c r="F253" i="1"/>
  <c r="I252" i="1"/>
  <c r="H252" i="1"/>
  <c r="G252" i="1"/>
  <c r="F252" i="1"/>
  <c r="I251" i="1"/>
  <c r="H251" i="1"/>
  <c r="G251" i="1"/>
  <c r="F251" i="1"/>
  <c r="I250" i="1"/>
  <c r="H250" i="1"/>
  <c r="G250" i="1"/>
  <c r="F250" i="1"/>
  <c r="I249" i="1"/>
  <c r="H249" i="1"/>
  <c r="G249" i="1"/>
  <c r="F249" i="1"/>
  <c r="I248" i="1"/>
  <c r="H248" i="1"/>
  <c r="G248" i="1"/>
  <c r="F248" i="1"/>
  <c r="I247" i="1"/>
  <c r="H247" i="1"/>
  <c r="G247" i="1"/>
  <c r="F247" i="1"/>
  <c r="I246" i="1"/>
  <c r="H246" i="1"/>
  <c r="G246" i="1"/>
  <c r="F246" i="1"/>
  <c r="I245" i="1"/>
  <c r="H245" i="1"/>
  <c r="G245" i="1"/>
  <c r="F245" i="1"/>
  <c r="I244" i="1"/>
  <c r="H244" i="1"/>
  <c r="G244" i="1"/>
  <c r="F244" i="1"/>
  <c r="I243" i="1"/>
  <c r="H243" i="1"/>
  <c r="G243" i="1"/>
  <c r="F243" i="1"/>
  <c r="I242" i="1"/>
  <c r="H242" i="1"/>
  <c r="G242" i="1"/>
  <c r="F242" i="1"/>
  <c r="I241" i="1"/>
  <c r="H241" i="1"/>
  <c r="G241" i="1"/>
  <c r="F241" i="1"/>
  <c r="I240" i="1"/>
  <c r="H240" i="1"/>
  <c r="G240" i="1"/>
  <c r="F240" i="1"/>
  <c r="I239" i="1"/>
  <c r="H239" i="1"/>
  <c r="G239" i="1"/>
  <c r="F239" i="1"/>
  <c r="I238" i="1"/>
  <c r="H238" i="1"/>
  <c r="G238" i="1"/>
  <c r="F238" i="1"/>
  <c r="I237" i="1"/>
  <c r="H237" i="1"/>
  <c r="G237" i="1"/>
  <c r="F237" i="1"/>
  <c r="I236" i="1"/>
  <c r="H236" i="1"/>
  <c r="G236" i="1"/>
  <c r="F236" i="1"/>
  <c r="I235" i="1"/>
  <c r="H235" i="1"/>
  <c r="G235" i="1"/>
  <c r="F235" i="1"/>
  <c r="I234" i="1"/>
  <c r="H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I229" i="1"/>
  <c r="H229" i="1"/>
  <c r="G229" i="1"/>
  <c r="F229" i="1"/>
  <c r="I228" i="1"/>
  <c r="H228" i="1"/>
  <c r="G228" i="1"/>
  <c r="F228" i="1"/>
  <c r="I227" i="1"/>
  <c r="H227" i="1"/>
  <c r="G227" i="1"/>
  <c r="F227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I526" i="1" s="1"/>
  <c r="H5" i="1"/>
  <c r="H527" i="1" s="1"/>
  <c r="G5" i="1"/>
  <c r="G527" i="1" s="1"/>
  <c r="F5" i="1"/>
  <c r="F527" i="1" l="1"/>
  <c r="P2" i="11"/>
  <c r="Q2" i="11" s="1"/>
  <c r="Q11" i="11" s="1"/>
  <c r="S11" i="11"/>
  <c r="M11" i="11"/>
  <c r="H526" i="1"/>
  <c r="I527" i="1"/>
  <c r="F526" i="1"/>
  <c r="G526" i="1"/>
</calcChain>
</file>

<file path=xl/sharedStrings.xml><?xml version="1.0" encoding="utf-8"?>
<sst xmlns="http://schemas.openxmlformats.org/spreadsheetml/2006/main" count="952" uniqueCount="520">
  <si>
    <t>SUMMARY OUTPUT</t>
  </si>
  <si>
    <t>BSE SENSEX</t>
  </si>
  <si>
    <t>Regression Statistics</t>
  </si>
  <si>
    <t>BOSCH</t>
  </si>
  <si>
    <t>BIOCON</t>
  </si>
  <si>
    <t>BHEL</t>
  </si>
  <si>
    <t>bosch returns</t>
  </si>
  <si>
    <t>biocon returns</t>
  </si>
  <si>
    <t>bhel returns</t>
  </si>
  <si>
    <t>Multiple R</t>
  </si>
  <si>
    <t>sensex returns</t>
  </si>
  <si>
    <t>Date</t>
  </si>
  <si>
    <t>Adj Close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</si>
  <si>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</si>
  <si>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</si>
  <si>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</si>
  <si>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</si>
  <si>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</si>
  <si>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</si>
  <si>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</si>
  <si>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</si>
  <si>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</si>
  <si>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</si>
  <si>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</si>
  <si>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</si>
  <si>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</si>
  <si>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19-10-09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</si>
  <si>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</si>
  <si>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</si>
  <si>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</si>
  <si>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</si>
  <si>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</si>
  <si>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</si>
  <si>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</si>
  <si>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</si>
  <si>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26-10-09</t>
  </si>
  <si>
    <t>X Variable 1</t>
  </si>
  <si>
    <t>16-11-09</t>
  </si>
  <si>
    <t>23-11-09</t>
  </si>
  <si>
    <t>30-11-09</t>
  </si>
  <si>
    <t>14-12-09</t>
  </si>
  <si>
    <t>21-12-09</t>
  </si>
  <si>
    <t>28-12-09</t>
  </si>
  <si>
    <t>18-01-10</t>
  </si>
  <si>
    <t>yearly gdp growth rate</t>
  </si>
  <si>
    <t>25-01-10</t>
  </si>
  <si>
    <t>15-02-10</t>
  </si>
  <si>
    <t>22-02-10</t>
  </si>
  <si>
    <t>15-03-10</t>
  </si>
  <si>
    <t>22-03-10</t>
  </si>
  <si>
    <t>29-03-10</t>
  </si>
  <si>
    <t>19-04-10</t>
  </si>
  <si>
    <t>26-04-10</t>
  </si>
  <si>
    <t>17-05-10</t>
  </si>
  <si>
    <t>24-05-10</t>
  </si>
  <si>
    <t>31-05-10</t>
  </si>
  <si>
    <t>14-06-10</t>
  </si>
  <si>
    <t>21-06-10</t>
  </si>
  <si>
    <t>yearly inflation rate</t>
  </si>
  <si>
    <t>28-06-10</t>
  </si>
  <si>
    <t>19-07-10</t>
  </si>
  <si>
    <t>26-07-10</t>
  </si>
  <si>
    <t>16-08-10</t>
  </si>
  <si>
    <t>23-08-10</t>
  </si>
  <si>
    <t>BHEL ADJ close</t>
  </si>
  <si>
    <t>biocon adj close</t>
  </si>
  <si>
    <t>bosch adj close</t>
  </si>
  <si>
    <t>BSE(SENSEX)</t>
  </si>
  <si>
    <t>1+return(BHEL)</t>
  </si>
  <si>
    <t>1+return(Biocon)</t>
  </si>
  <si>
    <t>1+return(bosch)</t>
  </si>
  <si>
    <t>30-08-10</t>
  </si>
  <si>
    <t>1+return(sensex)</t>
  </si>
  <si>
    <t>year</t>
  </si>
  <si>
    <t>avg monthly returns(bhel)</t>
  </si>
  <si>
    <t>annual returns bhel</t>
  </si>
  <si>
    <t>avg monthly returns(biocon)</t>
  </si>
  <si>
    <t>annual returns biocon</t>
  </si>
  <si>
    <t>avg monthly returns(bosch)</t>
  </si>
  <si>
    <t>annual returns bosch</t>
  </si>
  <si>
    <t>avg monthly return sensex</t>
  </si>
  <si>
    <t>13-09-10</t>
  </si>
  <si>
    <t>annual return sensex</t>
  </si>
  <si>
    <t>20-09-10</t>
  </si>
  <si>
    <t>27-09-10</t>
  </si>
  <si>
    <t>18-10-10</t>
  </si>
  <si>
    <t>25-10-10</t>
  </si>
  <si>
    <t>bhel</t>
  </si>
  <si>
    <t>biocon</t>
  </si>
  <si>
    <t>bosch</t>
  </si>
  <si>
    <t>total weight</t>
  </si>
  <si>
    <t>beta inflation</t>
  </si>
  <si>
    <t>beta gdp</t>
  </si>
  <si>
    <t>weights inflation</t>
  </si>
  <si>
    <t>15-11-10</t>
  </si>
  <si>
    <t>weights gdp</t>
  </si>
  <si>
    <t>portfolio beta inflation</t>
  </si>
  <si>
    <t>22-11-10</t>
  </si>
  <si>
    <t>portfolio beta gdp</t>
  </si>
  <si>
    <t>return inflation</t>
  </si>
  <si>
    <t>29-11-10</t>
  </si>
  <si>
    <t>return gdp</t>
  </si>
  <si>
    <t>risk free rate</t>
  </si>
  <si>
    <t>yearly expected returns:</t>
  </si>
  <si>
    <t>13-12-10</t>
  </si>
  <si>
    <t>20-12-10</t>
  </si>
  <si>
    <t>27-12-10</t>
  </si>
  <si>
    <t>17-01-11</t>
  </si>
  <si>
    <t>24-01-11</t>
  </si>
  <si>
    <t>31-01-11</t>
  </si>
  <si>
    <t>14-02-11</t>
  </si>
  <si>
    <t>21-02-11</t>
  </si>
  <si>
    <t>28-02-11</t>
  </si>
  <si>
    <t>14-03-11</t>
  </si>
  <si>
    <t>21-03-11</t>
  </si>
  <si>
    <t>28-03-11</t>
  </si>
  <si>
    <t>18-04-11</t>
  </si>
  <si>
    <t>25-04-11</t>
  </si>
  <si>
    <t>16-05-11</t>
  </si>
  <si>
    <t>23-05-11</t>
  </si>
  <si>
    <t>30-05-11</t>
  </si>
  <si>
    <t>13-06-11</t>
  </si>
  <si>
    <t>20-06-11</t>
  </si>
  <si>
    <t>27-06-11</t>
  </si>
  <si>
    <t>18-07-11</t>
  </si>
  <si>
    <t>25-07-11</t>
  </si>
  <si>
    <t>15-08-11</t>
  </si>
  <si>
    <t>22-08-11</t>
  </si>
  <si>
    <t>29-08-11</t>
  </si>
  <si>
    <t>19-09-11</t>
  </si>
  <si>
    <t>26-09-11</t>
  </si>
  <si>
    <t>17-10-11</t>
  </si>
  <si>
    <t>24-10-11</t>
  </si>
  <si>
    <t>31-10-11</t>
  </si>
  <si>
    <t>14-11-11</t>
  </si>
  <si>
    <t>21-11-11</t>
  </si>
  <si>
    <t>28-11-11</t>
  </si>
  <si>
    <t>19-12-11</t>
  </si>
  <si>
    <t>26-12-11</t>
  </si>
  <si>
    <t>16-01-12</t>
  </si>
  <si>
    <t>23-01-12</t>
  </si>
  <si>
    <t>30-01-12</t>
  </si>
  <si>
    <t>13-02-12</t>
  </si>
  <si>
    <t>20-02-12</t>
  </si>
  <si>
    <t>27-02-12</t>
  </si>
  <si>
    <t>19-03-12</t>
  </si>
  <si>
    <t>26-03-12</t>
  </si>
  <si>
    <t>16-04-12</t>
  </si>
  <si>
    <t>23-04-12</t>
  </si>
  <si>
    <t>30-04-12</t>
  </si>
  <si>
    <t>14-05-12</t>
  </si>
  <si>
    <t>21-05-12</t>
  </si>
  <si>
    <t>28-05-12</t>
  </si>
  <si>
    <t>18-06-12</t>
  </si>
  <si>
    <t>25-06-12</t>
  </si>
  <si>
    <t>16-07-12</t>
  </si>
  <si>
    <t>23-07-12</t>
  </si>
  <si>
    <t>30-07-12</t>
  </si>
  <si>
    <t>13-08-12</t>
  </si>
  <si>
    <t>20-08-12</t>
  </si>
  <si>
    <t>27-08-12</t>
  </si>
  <si>
    <t>17-09-12</t>
  </si>
  <si>
    <t>24-09-12</t>
  </si>
  <si>
    <t>15-10-12</t>
  </si>
  <si>
    <t>22-10-12</t>
  </si>
  <si>
    <t>29-10-12</t>
  </si>
  <si>
    <t>19-11-12</t>
  </si>
  <si>
    <t>26-11-12</t>
  </si>
  <si>
    <t>17-12-12</t>
  </si>
  <si>
    <t>24-12-12</t>
  </si>
  <si>
    <t>31-12-12</t>
  </si>
  <si>
    <t>14-01-13</t>
  </si>
  <si>
    <t>21-01-13</t>
  </si>
  <si>
    <t>28-01-13</t>
  </si>
  <si>
    <t>18-02-13</t>
  </si>
  <si>
    <t>25-02-13</t>
  </si>
  <si>
    <t>18-03-13</t>
  </si>
  <si>
    <t>25-03-13</t>
  </si>
  <si>
    <t>15-04-13</t>
  </si>
  <si>
    <t>22-04-13</t>
  </si>
  <si>
    <t>29-04-13</t>
  </si>
  <si>
    <t>13-05-13</t>
  </si>
  <si>
    <t>20-05-13</t>
  </si>
  <si>
    <t>27-05-13</t>
  </si>
  <si>
    <t>17-06-13</t>
  </si>
  <si>
    <t>24-06-13</t>
  </si>
  <si>
    <t>15-07-13</t>
  </si>
  <si>
    <t>22-07-13</t>
  </si>
  <si>
    <t>29-07-13</t>
  </si>
  <si>
    <t>19-08-13</t>
  </si>
  <si>
    <t>26-08-13</t>
  </si>
  <si>
    <t>16-09-13</t>
  </si>
  <si>
    <t>23-09-13</t>
  </si>
  <si>
    <t>30-09-13</t>
  </si>
  <si>
    <t>14-10-13</t>
  </si>
  <si>
    <t>21-10-13</t>
  </si>
  <si>
    <t>28-10-13</t>
  </si>
  <si>
    <t>18-11-13</t>
  </si>
  <si>
    <t>25-11-13</t>
  </si>
  <si>
    <t>16-12-13</t>
  </si>
  <si>
    <t>23-12-13</t>
  </si>
  <si>
    <t>30-12-13</t>
  </si>
  <si>
    <t>13-01-14</t>
  </si>
  <si>
    <t>20-01-14</t>
  </si>
  <si>
    <t>27-01-14</t>
  </si>
  <si>
    <t>17-02-14</t>
  </si>
  <si>
    <t>24-02-14</t>
  </si>
  <si>
    <t>17-03-14</t>
  </si>
  <si>
    <t>24-03-14</t>
  </si>
  <si>
    <t>31-03-14</t>
  </si>
  <si>
    <t>14-04-14</t>
  </si>
  <si>
    <t>21-04-14</t>
  </si>
  <si>
    <t>28-04-14</t>
  </si>
  <si>
    <t>19-05-14</t>
  </si>
  <si>
    <t>26-05-14</t>
  </si>
  <si>
    <t>16-06-14</t>
  </si>
  <si>
    <t>23-06-14</t>
  </si>
  <si>
    <t>30-06-14</t>
  </si>
  <si>
    <t>14-07-14</t>
  </si>
  <si>
    <t>21-07-14</t>
  </si>
  <si>
    <t>28-07-14</t>
  </si>
  <si>
    <t>18-08-14</t>
  </si>
  <si>
    <t>25-08-14</t>
  </si>
  <si>
    <t>15-09-14</t>
  </si>
  <si>
    <t>22-09-14</t>
  </si>
  <si>
    <t>29-09-14</t>
  </si>
  <si>
    <t>13-10-14</t>
  </si>
  <si>
    <t>20-10-14</t>
  </si>
  <si>
    <t>27-10-14</t>
  </si>
  <si>
    <t>17-11-14</t>
  </si>
  <si>
    <t>24-11-14</t>
  </si>
  <si>
    <t>15-12-14</t>
  </si>
  <si>
    <t>22-12-14</t>
  </si>
  <si>
    <t>29-12-14</t>
  </si>
  <si>
    <t>19-01-15</t>
  </si>
  <si>
    <t>26-01-15</t>
  </si>
  <si>
    <t>16-02-15</t>
  </si>
  <si>
    <t>23-02-15</t>
  </si>
  <si>
    <t>16-03-15</t>
  </si>
  <si>
    <t>23-03-15</t>
  </si>
  <si>
    <t>30-03-15</t>
  </si>
  <si>
    <t>13-04-15</t>
  </si>
  <si>
    <t>20-04-15</t>
  </si>
  <si>
    <t>27-04-15</t>
  </si>
  <si>
    <t>18-05-15</t>
  </si>
  <si>
    <t>25-05-15</t>
  </si>
  <si>
    <t>15-06-15</t>
  </si>
  <si>
    <t>22-06-15</t>
  </si>
  <si>
    <t>29-06-15</t>
  </si>
  <si>
    <t>13-07-15</t>
  </si>
  <si>
    <t>20-07-15</t>
  </si>
  <si>
    <t>27-07-15</t>
  </si>
  <si>
    <t>17-08-15</t>
  </si>
  <si>
    <t>24-08-15</t>
  </si>
  <si>
    <t>31-08-15</t>
  </si>
  <si>
    <t>14-09-15</t>
  </si>
  <si>
    <t>21-09-15</t>
  </si>
  <si>
    <t>28-09-15</t>
  </si>
  <si>
    <t>19-10-15</t>
  </si>
  <si>
    <t>26-10-15</t>
  </si>
  <si>
    <t>16-11-15</t>
  </si>
  <si>
    <t>23-11-15</t>
  </si>
  <si>
    <t>30-11-15</t>
  </si>
  <si>
    <t>14-12-15</t>
  </si>
  <si>
    <t>21-12-15</t>
  </si>
  <si>
    <t>28-12-15</t>
  </si>
  <si>
    <t>18-01-16</t>
  </si>
  <si>
    <t>25-01-16</t>
  </si>
  <si>
    <t>15-02-16</t>
  </si>
  <si>
    <t>22-02-16</t>
  </si>
  <si>
    <t>29-02-16</t>
  </si>
  <si>
    <t>14-03-16</t>
  </si>
  <si>
    <t>21-03-16</t>
  </si>
  <si>
    <t>28-03-16</t>
  </si>
  <si>
    <t>18-04-16</t>
  </si>
  <si>
    <t>25-04-16</t>
  </si>
  <si>
    <t>16-05-16</t>
  </si>
  <si>
    <t>23-05-16</t>
  </si>
  <si>
    <t>30-05-16</t>
  </si>
  <si>
    <t>13-06-16</t>
  </si>
  <si>
    <t>20-06-16</t>
  </si>
  <si>
    <t>27-06-16</t>
  </si>
  <si>
    <t>18-07-16</t>
  </si>
  <si>
    <t>25-07-16</t>
  </si>
  <si>
    <t>15-08-16</t>
  </si>
  <si>
    <t>22-08-16</t>
  </si>
  <si>
    <t>29-08-16</t>
  </si>
  <si>
    <t>19-09-16</t>
  </si>
  <si>
    <t>26-09-16</t>
  </si>
  <si>
    <t>17-10-16</t>
  </si>
  <si>
    <t>24-10-16</t>
  </si>
  <si>
    <t>31-10-16</t>
  </si>
  <si>
    <t>14-11-16</t>
  </si>
  <si>
    <t>21-11-16</t>
  </si>
  <si>
    <t>28-11-16</t>
  </si>
  <si>
    <t>19-12-16</t>
  </si>
  <si>
    <t>26-12-16</t>
  </si>
  <si>
    <t>16-01-17</t>
  </si>
  <si>
    <t>23-01-17</t>
  </si>
  <si>
    <t>30-01-17</t>
  </si>
  <si>
    <t>13-02-17</t>
  </si>
  <si>
    <t>20-02-17</t>
  </si>
  <si>
    <t>27-02-17</t>
  </si>
  <si>
    <t>13-03-17</t>
  </si>
  <si>
    <t>20-03-17</t>
  </si>
  <si>
    <t>27-03-17</t>
  </si>
  <si>
    <t>17-04-17</t>
  </si>
  <si>
    <t>24-04-17</t>
  </si>
  <si>
    <t>15-05-17</t>
  </si>
  <si>
    <t>22-05-17</t>
  </si>
  <si>
    <t>29-05-17</t>
  </si>
  <si>
    <t>19-06-17</t>
  </si>
  <si>
    <t>26-06-17</t>
  </si>
  <si>
    <t>17-07-17</t>
  </si>
  <si>
    <t>24-07-17</t>
  </si>
  <si>
    <t>31-07-17</t>
  </si>
  <si>
    <t>14-08-17</t>
  </si>
  <si>
    <t>21-08-17</t>
  </si>
  <si>
    <t>28-08-17</t>
  </si>
  <si>
    <t>18-09-17</t>
  </si>
  <si>
    <t>25-09-17</t>
  </si>
  <si>
    <t>16-10-17</t>
  </si>
  <si>
    <t>23-10-17</t>
  </si>
  <si>
    <t>30-10-17</t>
  </si>
  <si>
    <t>13-11-17</t>
  </si>
  <si>
    <t>20-11-17</t>
  </si>
  <si>
    <t>27-11-17</t>
  </si>
  <si>
    <t>18-12-17</t>
  </si>
  <si>
    <t>25-12-17</t>
  </si>
  <si>
    <t>15-01-18</t>
  </si>
  <si>
    <t>22-01-18</t>
  </si>
  <si>
    <t>29-01-18</t>
  </si>
  <si>
    <t>19-02-18</t>
  </si>
  <si>
    <t>26-02-18</t>
  </si>
  <si>
    <t>19-03-18</t>
  </si>
  <si>
    <t>26-03-18</t>
  </si>
  <si>
    <t>16-04-18</t>
  </si>
  <si>
    <t>23-04-18</t>
  </si>
  <si>
    <t>30-04-18</t>
  </si>
  <si>
    <t>14-05-18</t>
  </si>
  <si>
    <t>21-05-18</t>
  </si>
  <si>
    <t>28-05-18</t>
  </si>
  <si>
    <t>18-06-18</t>
  </si>
  <si>
    <t>25-06-18</t>
  </si>
  <si>
    <t>16-07-18</t>
  </si>
  <si>
    <t>23-07-18</t>
  </si>
  <si>
    <t>30-07-18</t>
  </si>
  <si>
    <t>13-08-18</t>
  </si>
  <si>
    <t>20-08-18</t>
  </si>
  <si>
    <t>27-08-18</t>
  </si>
  <si>
    <t>17-09-18</t>
  </si>
  <si>
    <t>24-09-18</t>
  </si>
  <si>
    <t>15-10-18</t>
  </si>
  <si>
    <t>22-10-18</t>
  </si>
  <si>
    <t>29-10-18</t>
  </si>
  <si>
    <t>19-11-18</t>
  </si>
  <si>
    <t>26-11-18</t>
  </si>
  <si>
    <t>17-12-18</t>
  </si>
  <si>
    <t>24-12-18</t>
  </si>
  <si>
    <t>31-12-18</t>
  </si>
  <si>
    <t>14-01-19</t>
  </si>
  <si>
    <t>21-01-19</t>
  </si>
  <si>
    <t>28-01-19</t>
  </si>
  <si>
    <t>18-02-19</t>
  </si>
  <si>
    <t>25-02-19</t>
  </si>
  <si>
    <t>18-03-19</t>
  </si>
  <si>
    <t>25-03-19</t>
  </si>
  <si>
    <t>15-04-19</t>
  </si>
  <si>
    <t>22-04-19</t>
  </si>
  <si>
    <t>29-04-19</t>
  </si>
  <si>
    <t>13-05-19</t>
  </si>
  <si>
    <t>20-05-19</t>
  </si>
  <si>
    <t>27-05-19</t>
  </si>
  <si>
    <t>17-06-19</t>
  </si>
  <si>
    <t>24-06-19</t>
  </si>
  <si>
    <t>15-07-19</t>
  </si>
  <si>
    <t>22-07-19</t>
  </si>
  <si>
    <t>29-07-19</t>
  </si>
  <si>
    <t>19-08-19</t>
  </si>
  <si>
    <t>26-08-19</t>
  </si>
  <si>
    <t>16-09-19</t>
  </si>
  <si>
    <t>23-09-19</t>
  </si>
  <si>
    <t>30-09-19</t>
  </si>
  <si>
    <t>average return:</t>
  </si>
  <si>
    <t>variance</t>
  </si>
  <si>
    <t>beta stock</t>
  </si>
  <si>
    <t>Bosch</t>
  </si>
  <si>
    <t>Returns</t>
  </si>
  <si>
    <t>Mean(Expected rate of return on each strock)</t>
  </si>
  <si>
    <t>Std Dev.</t>
  </si>
  <si>
    <t>Variance</t>
  </si>
  <si>
    <t>Corelation</t>
  </si>
  <si>
    <t>(BOSCH and BHEL)</t>
  </si>
  <si>
    <t>(BHEL and BIOCON)</t>
  </si>
  <si>
    <t>(BIOCON and BOSCH)</t>
  </si>
  <si>
    <t>Expected Return:</t>
  </si>
  <si>
    <t>Risk:</t>
  </si>
  <si>
    <t>Mean(Expected rate of return on each stock)</t>
  </si>
  <si>
    <t>Correlation</t>
  </si>
  <si>
    <t>2017A1PS1106H</t>
  </si>
  <si>
    <t>P ARYAN .</t>
  </si>
  <si>
    <t>Bharat Heavy Electricals Ltd.</t>
  </si>
  <si>
    <t>2017A2PS1053H</t>
  </si>
  <si>
    <t>KRISHNA SAI MARELLA .</t>
  </si>
  <si>
    <t>Biocon Ltd.</t>
  </si>
  <si>
    <t>2017A3PS0561H</t>
  </si>
  <si>
    <t>GUDUGUNTLA VENKATA SAI SUMANTH .</t>
  </si>
  <si>
    <t>Bosch Ltd.</t>
  </si>
  <si>
    <t>Company</t>
  </si>
  <si>
    <t>Biocon</t>
  </si>
  <si>
    <t>2017ABPS1128H</t>
  </si>
  <si>
    <t>MANJEET BUDANIA .</t>
  </si>
  <si>
    <t>2017A4PS0784H</t>
  </si>
  <si>
    <t>ADITYA SHARMA .</t>
  </si>
  <si>
    <t>2017A4PS0798H</t>
  </si>
  <si>
    <t>SETTY PRANEETH .</t>
  </si>
  <si>
    <t>Total Share Capital</t>
  </si>
  <si>
    <t>Equity Share Capital</t>
  </si>
  <si>
    <t>Share Application Money</t>
  </si>
  <si>
    <t>Preference Share Capital</t>
  </si>
  <si>
    <t>Reserves</t>
  </si>
  <si>
    <t>Networth</t>
  </si>
  <si>
    <t>Secured Loans</t>
  </si>
  <si>
    <t>Unsecured Loans</t>
  </si>
  <si>
    <t>Total Debt</t>
  </si>
  <si>
    <t>Minority Interest</t>
  </si>
  <si>
    <t>Total Liabilities</t>
  </si>
  <si>
    <t>Gross Block(at acquisition cost)</t>
  </si>
  <si>
    <t>Less: Accum. Depreciation</t>
  </si>
  <si>
    <t>Net Block</t>
  </si>
  <si>
    <t>Capital Work in Progress</t>
  </si>
  <si>
    <t>Investments</t>
  </si>
  <si>
    <t>Inventories</t>
  </si>
  <si>
    <t>Sundry Debtors</t>
  </si>
  <si>
    <t>Cash and Bank Balance</t>
  </si>
  <si>
    <t>Current assets</t>
  </si>
  <si>
    <t>Tangible Assets</t>
  </si>
  <si>
    <t>Intangible Assets</t>
  </si>
  <si>
    <t>Capital Work-In-Progress</t>
  </si>
  <si>
    <t>Fixed Assets</t>
  </si>
  <si>
    <t>Loans and Advances</t>
  </si>
  <si>
    <t>Total CA, Loans and Advances</t>
  </si>
  <si>
    <t>Current liabilities</t>
  </si>
  <si>
    <t>Provisions</t>
  </si>
  <si>
    <t>Total CL &amp; Provisions</t>
  </si>
  <si>
    <t>Net Current Assets</t>
  </si>
  <si>
    <t>Total Assets</t>
  </si>
  <si>
    <t>2019( all values in rs. Cr)</t>
  </si>
  <si>
    <t>data for calulating PV of terminal value after 2024(at 2024)</t>
  </si>
  <si>
    <t>ATR</t>
  </si>
  <si>
    <t>constant percentage of depreciation=</t>
  </si>
  <si>
    <t>percentage of fixed assets(rounded to 2 decimals)</t>
  </si>
  <si>
    <t>tax rate</t>
  </si>
  <si>
    <t>beta of firm</t>
  </si>
  <si>
    <t>inflation rate</t>
  </si>
  <si>
    <t>index used for regression</t>
  </si>
  <si>
    <t>nifty 50</t>
  </si>
  <si>
    <t>k eq. for firm</t>
  </si>
  <si>
    <t>2020*</t>
  </si>
  <si>
    <t>prev. financial risk free rate(source(RBI))</t>
  </si>
  <si>
    <t>2021*</t>
  </si>
  <si>
    <t>2022*</t>
  </si>
  <si>
    <t>2023*</t>
  </si>
  <si>
    <t>return on equity</t>
  </si>
  <si>
    <t>2024*</t>
  </si>
  <si>
    <t>real growth rate of firm</t>
  </si>
  <si>
    <t>Earnings Retention Ratio (%)</t>
  </si>
  <si>
    <t>assumptions:</t>
  </si>
  <si>
    <t>same retention ratio and return on equity ratio for 5 years, and constant growth rate for 5 years, later grows at GDP growth rate, with beta =1 at market rate.</t>
  </si>
  <si>
    <t>all accounting numbers, grow at the average rate mentioned below, and all financial ratios remain same</t>
  </si>
  <si>
    <t>net growth rate considering inflation impact</t>
  </si>
  <si>
    <t>growth rate</t>
  </si>
  <si>
    <t>average growth rate</t>
  </si>
  <si>
    <t>post 5 years</t>
  </si>
  <si>
    <t>constant growthrate</t>
  </si>
  <si>
    <t>constant inflation rate</t>
  </si>
  <si>
    <t>net growth rate</t>
  </si>
  <si>
    <t>t bill rate after 5 years</t>
  </si>
  <si>
    <t>cost of equity after 5 years from 2019</t>
  </si>
  <si>
    <t>Net Sales</t>
  </si>
  <si>
    <t>Raw Materials</t>
  </si>
  <si>
    <t>market risk premium after 5 years</t>
  </si>
  <si>
    <t>Power and Fuel Cost</t>
  </si>
  <si>
    <t>Employee Cost</t>
  </si>
  <si>
    <t>Selling and Admin Expenses</t>
  </si>
  <si>
    <t>Miscellaneous Expenses</t>
  </si>
  <si>
    <t>Operating expenses</t>
  </si>
  <si>
    <t>EBIT</t>
  </si>
  <si>
    <t>Interest payments</t>
  </si>
  <si>
    <t>PBT</t>
  </si>
  <si>
    <t>Tax</t>
  </si>
  <si>
    <t>PAT</t>
  </si>
  <si>
    <t>Contingent Liabilities</t>
  </si>
  <si>
    <t>Net working captial</t>
  </si>
  <si>
    <t>EBIT(1-t)</t>
  </si>
  <si>
    <t>Dep</t>
  </si>
  <si>
    <t>Capex</t>
  </si>
  <si>
    <t>Delta_NWC</t>
  </si>
  <si>
    <t>FCFF</t>
  </si>
  <si>
    <t>D/E</t>
  </si>
  <si>
    <t>cost of equity</t>
  </si>
  <si>
    <t>cost of debt (effective)</t>
  </si>
  <si>
    <t>Discount rate/WACC</t>
  </si>
  <si>
    <t>PV of cashflows(including terminal value)</t>
  </si>
  <si>
    <t>total value in Rs. Cr.</t>
  </si>
  <si>
    <t>data for calculating PV of terminal value after 2024(at 2024)</t>
  </si>
  <si>
    <t>same retention ratio and return on equity ratio, same return on equity, same debt amount for 5 years, no new debt issues and constant growth rate for 5 years, later grows at GDP growth rate, with beta =1 at market rate.</t>
  </si>
  <si>
    <t>FCFE</t>
  </si>
  <si>
    <t>Close nifty auto</t>
  </si>
  <si>
    <t>retrurn nifty auto</t>
  </si>
  <si>
    <t>Adj Close nifty 50</t>
  </si>
  <si>
    <t>Adj Close equity</t>
  </si>
  <si>
    <t>index: nifty 50</t>
  </si>
  <si>
    <t xml:space="preserve">return: </t>
  </si>
  <si>
    <t>firm:</t>
  </si>
  <si>
    <t>MARUTI</t>
  </si>
  <si>
    <t>RESIDUAL OUTPUT</t>
  </si>
  <si>
    <t>Observation</t>
  </si>
  <si>
    <t>Predicted 0.00202587388819413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</si>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</sst>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mm\-dd\-yy"/>
    <numFmt numFmtId="165" formatCode="m\-d\-yy"/>
    <numFmt numFmtId="166" formatCode="0.00000"/>
    <numFmt numFmtId="167" formatCode="#,##0.0000"/>
    <numFmt numFmtId="168" formatCode="0.000%"/>
    <numFmt numFmtId="169" formatCode="#,##0.00000"/>
    <numFmt numFmtId="170" formatCode="#,##0.0"/>
    <numFmt numFmtId="171" formatCode="0.0000"/>
    <numFmt numFmtId="172" formatCode="yyyy\-mm\-dd"/>
    <numFmt numFmtId="173" formatCode="0.00000000"/>
    <numFmt numFmtId="174" formatCode="0.0000000000"/>
    <numFmt numFmtId="175" formatCode="0.0000%"/>
  </numFmts>
  <fonts count="24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Inconsolata"/>
    </font>
    <font>
      <sz val="8"/>
      <color rgb="FF000000"/>
      <name val="Calibri"/>
      <family val="2"/>
    </font>
    <font>
      <b/>
      <sz val="11"/>
      <color rgb="FFF4B400"/>
      <name val="Inconsolata"/>
    </font>
    <font>
      <sz val="11"/>
      <color rgb="FFF4B400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7"/>
      <color rgb="FF303030"/>
      <name val="Arial"/>
      <family val="2"/>
    </font>
    <font>
      <sz val="11"/>
      <color rgb="FF000000"/>
      <name val="Inconsolata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E8EBE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EDFE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EAEAEA"/>
      </bottom>
      <diagonal/>
    </border>
    <border>
      <left style="medium">
        <color rgb="FFCCCCCC"/>
      </left>
      <right style="medium">
        <color rgb="FFEAEAEA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EAEAEA"/>
      </right>
      <top style="medium">
        <color rgb="FFCCCCCC"/>
      </top>
      <bottom style="medium">
        <color rgb="FFEAEAEA"/>
      </bottom>
      <diagonal/>
    </border>
    <border>
      <left style="medium">
        <color rgb="FFCCCCCC"/>
      </left>
      <right style="medium">
        <color rgb="FFD1D1D1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5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10" fontId="6" fillId="0" borderId="0" xfId="0" applyNumberFormat="1" applyFont="1"/>
    <xf numFmtId="10" fontId="0" fillId="0" borderId="0" xfId="0" applyNumberFormat="1" applyFont="1"/>
    <xf numFmtId="10" fontId="7" fillId="0" borderId="0" xfId="0" applyNumberFormat="1" applyFont="1"/>
    <xf numFmtId="0" fontId="0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2" xfId="0" applyFont="1" applyBorder="1"/>
    <xf numFmtId="165" fontId="1" fillId="0" borderId="0" xfId="0" applyNumberFormat="1" applyFont="1" applyAlignment="1">
      <alignment horizontal="right"/>
    </xf>
    <xf numFmtId="0" fontId="8" fillId="0" borderId="0" xfId="0" applyFont="1"/>
    <xf numFmtId="2" fontId="4" fillId="0" borderId="0" xfId="0" applyNumberFormat="1" applyFont="1"/>
    <xf numFmtId="2" fontId="8" fillId="0" borderId="0" xfId="0" applyNumberFormat="1" applyFont="1"/>
    <xf numFmtId="166" fontId="8" fillId="0" borderId="0" xfId="0" applyNumberFormat="1" applyFont="1" applyAlignment="1"/>
    <xf numFmtId="1" fontId="8" fillId="0" borderId="0" xfId="0" applyNumberFormat="1" applyFont="1"/>
    <xf numFmtId="167" fontId="8" fillId="0" borderId="0" xfId="0" applyNumberFormat="1" applyFont="1"/>
    <xf numFmtId="10" fontId="8" fillId="0" borderId="0" xfId="0" applyNumberFormat="1" applyFont="1"/>
    <xf numFmtId="0" fontId="8" fillId="0" borderId="0" xfId="0" applyFont="1" applyAlignment="1"/>
    <xf numFmtId="168" fontId="8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66" fontId="0" fillId="0" borderId="0" xfId="0" applyNumberFormat="1" applyFont="1"/>
    <xf numFmtId="1" fontId="0" fillId="0" borderId="0" xfId="0" applyNumberFormat="1" applyFont="1"/>
    <xf numFmtId="167" fontId="0" fillId="0" borderId="0" xfId="0" applyNumberFormat="1" applyFont="1"/>
    <xf numFmtId="168" fontId="0" fillId="0" borderId="0" xfId="0" applyNumberFormat="1" applyFont="1"/>
    <xf numFmtId="167" fontId="6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166" fontId="6" fillId="0" borderId="0" xfId="0" applyNumberFormat="1" applyFont="1"/>
    <xf numFmtId="2" fontId="1" fillId="0" borderId="0" xfId="0" applyNumberFormat="1" applyFont="1" applyAlignment="1">
      <alignment horizontal="right"/>
    </xf>
    <xf numFmtId="0" fontId="9" fillId="0" borderId="0" xfId="0" applyFont="1" applyAlignment="1"/>
    <xf numFmtId="169" fontId="6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  <xf numFmtId="0" fontId="9" fillId="2" borderId="5" xfId="0" applyFont="1" applyFill="1" applyBorder="1"/>
    <xf numFmtId="0" fontId="9" fillId="3" borderId="5" xfId="0" applyFont="1" applyFill="1" applyBorder="1"/>
    <xf numFmtId="4" fontId="9" fillId="0" borderId="0" xfId="0" applyNumberFormat="1" applyFont="1"/>
    <xf numFmtId="170" fontId="8" fillId="0" borderId="0" xfId="0" applyNumberFormat="1" applyFont="1"/>
    <xf numFmtId="171" fontId="9" fillId="0" borderId="0" xfId="0" applyNumberFormat="1" applyFont="1"/>
    <xf numFmtId="0" fontId="0" fillId="0" borderId="0" xfId="0"/>
    <xf numFmtId="170" fontId="10" fillId="0" borderId="0" xfId="0" applyNumberFormat="1" applyFont="1"/>
    <xf numFmtId="170" fontId="7" fillId="0" borderId="0" xfId="0" applyNumberFormat="1" applyFont="1"/>
    <xf numFmtId="10" fontId="7" fillId="0" borderId="0" xfId="0" applyNumberFormat="1" applyFont="1" applyAlignment="1">
      <alignment horizontal="right"/>
    </xf>
    <xf numFmtId="172" fontId="9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10" fontId="7" fillId="0" borderId="5" xfId="0" applyNumberFormat="1" applyFont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173" fontId="10" fillId="0" borderId="0" xfId="0" applyNumberFormat="1" applyFont="1" applyAlignment="1">
      <alignment horizontal="right"/>
    </xf>
    <xf numFmtId="4" fontId="8" fillId="0" borderId="0" xfId="0" applyNumberFormat="1" applyFont="1"/>
    <xf numFmtId="4" fontId="7" fillId="0" borderId="0" xfId="0" applyNumberFormat="1" applyFont="1"/>
    <xf numFmtId="168" fontId="11" fillId="4" borderId="0" xfId="0" applyNumberFormat="1" applyFont="1" applyFill="1"/>
    <xf numFmtId="171" fontId="7" fillId="0" borderId="0" xfId="0" applyNumberFormat="1" applyFont="1"/>
    <xf numFmtId="167" fontId="8" fillId="0" borderId="6" xfId="0" applyNumberFormat="1" applyFont="1" applyBorder="1" applyAlignment="1">
      <alignment horizontal="center"/>
    </xf>
    <xf numFmtId="167" fontId="8" fillId="0" borderId="6" xfId="0" applyNumberFormat="1" applyFont="1" applyBorder="1"/>
    <xf numFmtId="0" fontId="11" fillId="4" borderId="0" xfId="0" applyFont="1" applyFill="1"/>
    <xf numFmtId="167" fontId="9" fillId="0" borderId="0" xfId="0" applyNumberFormat="1" applyFont="1" applyAlignment="1">
      <alignment horizontal="left"/>
    </xf>
    <xf numFmtId="167" fontId="10" fillId="0" borderId="6" xfId="0" applyNumberFormat="1" applyFont="1" applyBorder="1" applyAlignment="1">
      <alignment horizontal="right"/>
    </xf>
    <xf numFmtId="0" fontId="7" fillId="0" borderId="0" xfId="0" applyFont="1"/>
    <xf numFmtId="167" fontId="10" fillId="0" borderId="0" xfId="0" applyNumberFormat="1" applyFont="1"/>
    <xf numFmtId="167" fontId="7" fillId="0" borderId="0" xfId="0" applyNumberFormat="1" applyFont="1"/>
    <xf numFmtId="4" fontId="10" fillId="0" borderId="0" xfId="0" applyNumberFormat="1" applyFont="1"/>
    <xf numFmtId="10" fontId="7" fillId="0" borderId="5" xfId="0" applyNumberFormat="1" applyFont="1" applyBorder="1"/>
    <xf numFmtId="0" fontId="9" fillId="0" borderId="0" xfId="0" applyFont="1"/>
    <xf numFmtId="0" fontId="7" fillId="0" borderId="0" xfId="0" applyFont="1" applyAlignment="1">
      <alignment horizontal="right"/>
    </xf>
    <xf numFmtId="0" fontId="9" fillId="3" borderId="7" xfId="0" applyFont="1" applyFill="1" applyBorder="1"/>
    <xf numFmtId="0" fontId="10" fillId="3" borderId="7" xfId="0" applyFont="1" applyFill="1" applyBorder="1"/>
    <xf numFmtId="0" fontId="7" fillId="3" borderId="7" xfId="0" applyFont="1" applyFill="1" applyBorder="1"/>
    <xf numFmtId="0" fontId="7" fillId="0" borderId="7" xfId="0" applyFont="1" applyBorder="1"/>
    <xf numFmtId="10" fontId="7" fillId="0" borderId="7" xfId="0" applyNumberFormat="1" applyFont="1" applyBorder="1" applyAlignment="1">
      <alignment horizontal="right"/>
    </xf>
    <xf numFmtId="0" fontId="10" fillId="0" borderId="7" xfId="0" applyFont="1" applyBorder="1"/>
    <xf numFmtId="0" fontId="10" fillId="0" borderId="7" xfId="0" applyFont="1" applyBorder="1" applyAlignment="1">
      <alignment horizontal="right"/>
    </xf>
    <xf numFmtId="174" fontId="10" fillId="0" borderId="7" xfId="0" applyNumberFormat="1" applyFont="1" applyBorder="1" applyAlignment="1">
      <alignment horizontal="right"/>
    </xf>
    <xf numFmtId="3" fontId="12" fillId="0" borderId="5" xfId="0" applyNumberFormat="1" applyFont="1" applyBorder="1" applyAlignment="1">
      <alignment horizontal="center"/>
    </xf>
    <xf numFmtId="49" fontId="12" fillId="0" borderId="8" xfId="0" applyNumberFormat="1" applyFont="1" applyBorder="1" applyAlignment="1">
      <alignment horizontal="center"/>
    </xf>
    <xf numFmtId="171" fontId="12" fillId="0" borderId="8" xfId="0" applyNumberFormat="1" applyFont="1" applyBorder="1" applyAlignment="1">
      <alignment horizontal="center"/>
    </xf>
    <xf numFmtId="170" fontId="12" fillId="0" borderId="9" xfId="0" applyNumberFormat="1" applyFont="1" applyBorder="1" applyAlignment="1">
      <alignment horizontal="center"/>
    </xf>
    <xf numFmtId="49" fontId="12" fillId="0" borderId="10" xfId="0" applyNumberFormat="1" applyFont="1" applyBorder="1" applyAlignment="1">
      <alignment horizontal="center"/>
    </xf>
    <xf numFmtId="171" fontId="12" fillId="0" borderId="10" xfId="0" applyNumberFormat="1" applyFont="1" applyBorder="1" applyAlignment="1">
      <alignment horizontal="center"/>
    </xf>
    <xf numFmtId="0" fontId="8" fillId="0" borderId="6" xfId="0" applyFont="1" applyBorder="1"/>
    <xf numFmtId="0" fontId="10" fillId="0" borderId="0" xfId="0" applyFont="1" applyAlignment="1">
      <alignment horizontal="left" vertical="top"/>
    </xf>
    <xf numFmtId="0" fontId="9" fillId="2" borderId="11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/>
    <xf numFmtId="0" fontId="13" fillId="4" borderId="11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0" fillId="0" borderId="12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0" fontId="14" fillId="4" borderId="13" xfId="0" applyFont="1" applyFill="1" applyBorder="1" applyAlignment="1">
      <alignment horizontal="right"/>
    </xf>
    <xf numFmtId="0" fontId="14" fillId="4" borderId="6" xfId="0" applyFont="1" applyFill="1" applyBorder="1" applyAlignment="1">
      <alignment horizontal="right"/>
    </xf>
    <xf numFmtId="0" fontId="8" fillId="4" borderId="0" xfId="0" applyFont="1" applyFill="1" applyAlignment="1">
      <alignment horizontal="left"/>
    </xf>
    <xf numFmtId="10" fontId="10" fillId="0" borderId="0" xfId="0" applyNumberFormat="1" applyFont="1"/>
    <xf numFmtId="0" fontId="1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right" wrapText="1"/>
    </xf>
    <xf numFmtId="0" fontId="1" fillId="0" borderId="15" xfId="0" applyFont="1" applyBorder="1" applyAlignment="1">
      <alignment horizontal="right" wrapText="1"/>
    </xf>
    <xf numFmtId="4" fontId="1" fillId="0" borderId="14" xfId="0" applyNumberFormat="1" applyFont="1" applyBorder="1" applyAlignment="1">
      <alignment horizontal="right" wrapText="1"/>
    </xf>
    <xf numFmtId="0" fontId="15" fillId="0" borderId="15" xfId="0" applyFont="1" applyBorder="1" applyAlignment="1">
      <alignment vertical="center" wrapText="1"/>
    </xf>
    <xf numFmtId="0" fontId="1" fillId="0" borderId="14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4" fontId="1" fillId="0" borderId="15" xfId="0" applyNumberFormat="1" applyFont="1" applyBorder="1" applyAlignment="1">
      <alignment horizontal="right" wrapText="1"/>
    </xf>
    <xf numFmtId="0" fontId="16" fillId="0" borderId="15" xfId="0" applyFont="1" applyBorder="1" applyAlignment="1">
      <alignment vertical="center" wrapText="1"/>
    </xf>
    <xf numFmtId="4" fontId="1" fillId="0" borderId="15" xfId="0" applyNumberFormat="1" applyFont="1" applyBorder="1" applyAlignment="1">
      <alignment horizontal="right" vertical="center" wrapText="1"/>
    </xf>
    <xf numFmtId="0" fontId="1" fillId="0" borderId="15" xfId="0" applyFont="1" applyBorder="1" applyAlignment="1">
      <alignment horizontal="right" vertical="center" wrapText="1"/>
    </xf>
    <xf numFmtId="0" fontId="15" fillId="6" borderId="15" xfId="0" applyFont="1" applyFill="1" applyBorder="1" applyAlignment="1">
      <alignment vertical="center" wrapText="1"/>
    </xf>
    <xf numFmtId="4" fontId="1" fillId="6" borderId="15" xfId="0" applyNumberFormat="1" applyFont="1" applyFill="1" applyBorder="1" applyAlignment="1">
      <alignment horizontal="right" vertical="center" wrapText="1"/>
    </xf>
    <xf numFmtId="0" fontId="1" fillId="0" borderId="15" xfId="0" applyFont="1" applyBorder="1" applyAlignment="1">
      <alignment wrapText="1"/>
    </xf>
    <xf numFmtId="0" fontId="17" fillId="0" borderId="15" xfId="0" applyFont="1" applyBorder="1" applyAlignment="1">
      <alignment wrapText="1"/>
    </xf>
    <xf numFmtId="0" fontId="17" fillId="0" borderId="15" xfId="0" applyFont="1" applyBorder="1" applyAlignment="1">
      <alignment horizontal="right" wrapText="1"/>
    </xf>
    <xf numFmtId="0" fontId="17" fillId="0" borderId="15" xfId="0" applyFont="1" applyBorder="1" applyAlignment="1">
      <alignment vertical="center"/>
    </xf>
    <xf numFmtId="10" fontId="1" fillId="0" borderId="15" xfId="0" applyNumberFormat="1" applyFont="1" applyBorder="1" applyAlignment="1">
      <alignment horizontal="right" wrapText="1"/>
    </xf>
    <xf numFmtId="0" fontId="1" fillId="0" borderId="15" xfId="0" applyFont="1" applyBorder="1" applyAlignment="1">
      <alignment vertical="center"/>
    </xf>
    <xf numFmtId="0" fontId="1" fillId="7" borderId="15" xfId="0" applyFont="1" applyFill="1" applyBorder="1" applyAlignment="1">
      <alignment wrapText="1"/>
    </xf>
    <xf numFmtId="0" fontId="1" fillId="8" borderId="16" xfId="0" applyFont="1" applyFill="1" applyBorder="1" applyAlignment="1">
      <alignment wrapText="1"/>
    </xf>
    <xf numFmtId="0" fontId="1" fillId="0" borderId="17" xfId="0" applyFont="1" applyBorder="1" applyAlignment="1">
      <alignment wrapText="1"/>
    </xf>
    <xf numFmtId="0" fontId="17" fillId="9" borderId="18" xfId="0" applyFont="1" applyFill="1" applyBorder="1" applyAlignment="1">
      <alignment horizontal="center" vertical="center" wrapText="1"/>
    </xf>
    <xf numFmtId="10" fontId="17" fillId="9" borderId="18" xfId="0" applyNumberFormat="1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10" fontId="17" fillId="8" borderId="18" xfId="0" applyNumberFormat="1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wrapText="1"/>
    </xf>
    <xf numFmtId="0" fontId="18" fillId="0" borderId="15" xfId="0" applyFont="1" applyBorder="1" applyAlignment="1">
      <alignment vertical="center" wrapText="1"/>
    </xf>
    <xf numFmtId="10" fontId="18" fillId="0" borderId="15" xfId="0" applyNumberFormat="1" applyFont="1" applyBorder="1" applyAlignment="1">
      <alignment horizontal="right" vertical="center" wrapText="1"/>
    </xf>
    <xf numFmtId="0" fontId="1" fillId="0" borderId="15" xfId="0" applyFont="1" applyBorder="1" applyAlignment="1">
      <alignment vertical="center" wrapText="1"/>
    </xf>
    <xf numFmtId="0" fontId="1" fillId="8" borderId="15" xfId="0" applyFont="1" applyFill="1" applyBorder="1" applyAlignment="1">
      <alignment horizontal="right" wrapText="1"/>
    </xf>
    <xf numFmtId="10" fontId="1" fillId="8" borderId="15" xfId="0" applyNumberFormat="1" applyFont="1" applyFill="1" applyBorder="1" applyAlignment="1">
      <alignment horizontal="right" wrapText="1"/>
    </xf>
    <xf numFmtId="0" fontId="1" fillId="9" borderId="15" xfId="0" applyFont="1" applyFill="1" applyBorder="1" applyAlignment="1">
      <alignment horizontal="right" wrapText="1"/>
    </xf>
    <xf numFmtId="10" fontId="1" fillId="9" borderId="15" xfId="0" applyNumberFormat="1" applyFont="1" applyFill="1" applyBorder="1" applyAlignment="1">
      <alignment horizontal="right" wrapText="1"/>
    </xf>
    <xf numFmtId="10" fontId="1" fillId="7" borderId="15" xfId="0" applyNumberFormat="1" applyFont="1" applyFill="1" applyBorder="1" applyAlignment="1">
      <alignment horizontal="right" wrapText="1"/>
    </xf>
    <xf numFmtId="9" fontId="1" fillId="0" borderId="15" xfId="0" applyNumberFormat="1" applyFont="1" applyBorder="1" applyAlignment="1">
      <alignment horizontal="right" wrapText="1"/>
    </xf>
    <xf numFmtId="0" fontId="1" fillId="0" borderId="19" xfId="0" applyFont="1" applyBorder="1" applyAlignment="1">
      <alignment vertical="center" wrapText="1"/>
    </xf>
    <xf numFmtId="10" fontId="19" fillId="10" borderId="15" xfId="0" applyNumberFormat="1" applyFont="1" applyFill="1" applyBorder="1" applyAlignment="1">
      <alignment wrapText="1"/>
    </xf>
    <xf numFmtId="10" fontId="1" fillId="0" borderId="15" xfId="0" applyNumberFormat="1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5" fillId="0" borderId="15" xfId="0" applyFont="1" applyBorder="1" applyAlignment="1">
      <alignment vertical="center"/>
    </xf>
    <xf numFmtId="10" fontId="20" fillId="10" borderId="15" xfId="0" applyNumberFormat="1" applyFont="1" applyFill="1" applyBorder="1" applyAlignment="1">
      <alignment wrapText="1"/>
    </xf>
    <xf numFmtId="0" fontId="5" fillId="0" borderId="1" xfId="0" applyFont="1" applyBorder="1" applyAlignment="1">
      <alignment horizontal="center"/>
    </xf>
    <xf numFmtId="0" fontId="7" fillId="0" borderId="1" xfId="0" applyFont="1" applyBorder="1"/>
    <xf numFmtId="0" fontId="22" fillId="0" borderId="0" xfId="0" applyFont="1"/>
    <xf numFmtId="2" fontId="0" fillId="0" borderId="0" xfId="0" applyNumberFormat="1"/>
    <xf numFmtId="175" fontId="0" fillId="0" borderId="0" xfId="1" applyNumberFormat="1" applyFont="1"/>
    <xf numFmtId="175" fontId="0" fillId="0" borderId="0" xfId="0" applyNumberFormat="1"/>
    <xf numFmtId="10" fontId="0" fillId="0" borderId="0" xfId="1" applyNumberFormat="1" applyFont="1"/>
    <xf numFmtId="0" fontId="23" fillId="0" borderId="4" xfId="0" applyFont="1" applyBorder="1" applyAlignment="1">
      <alignment horizontal="centerContinuous"/>
    </xf>
    <xf numFmtId="0" fontId="0" fillId="0" borderId="3" xfId="0" applyBorder="1"/>
    <xf numFmtId="0" fontId="23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Possible portfolios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06947869809718"/>
          <c:y val="0.11352859135285913"/>
          <c:w val="0.86707831136092384"/>
          <c:h val="0.81534170153417018"/>
        </c:manualLayout>
      </c:layout>
      <c:scatterChart>
        <c:scatterStyle val="smoothMarker"/>
        <c:varyColors val="0"/>
        <c:ser>
          <c:idx val="0"/>
          <c:order val="0"/>
          <c:tx>
            <c:v>possible portfolios</c:v>
          </c:tx>
          <c:xVal>
            <c:numRef>
              <c:f>'[1]Efficient Frontier'!$M$11:$M$23</c:f>
              <c:numCache>
                <c:formatCode>General</c:formatCode>
                <c:ptCount val="13"/>
                <c:pt idx="0">
                  <c:v>6.3330194341557414E-2</c:v>
                </c:pt>
                <c:pt idx="1">
                  <c:v>6.2681759904459136E-2</c:v>
                </c:pt>
                <c:pt idx="2">
                  <c:v>5.9665986145964973E-2</c:v>
                </c:pt>
                <c:pt idx="3">
                  <c:v>5.8693843308284532E-2</c:v>
                </c:pt>
                <c:pt idx="4">
                  <c:v>6.6235997095000693E-2</c:v>
                </c:pt>
                <c:pt idx="5">
                  <c:v>6.909694151036809E-2</c:v>
                </c:pt>
                <c:pt idx="6">
                  <c:v>7.2655281758382026E-2</c:v>
                </c:pt>
                <c:pt idx="7">
                  <c:v>7.6814160381253258E-2</c:v>
                </c:pt>
                <c:pt idx="8">
                  <c:v>7.8624981256209703E-2</c:v>
                </c:pt>
                <c:pt idx="9">
                  <c:v>7.9559143134862897E-2</c:v>
                </c:pt>
                <c:pt idx="10">
                  <c:v>8.3980030728013605E-2</c:v>
                </c:pt>
                <c:pt idx="11">
                  <c:v>8.5007082750185842E-2</c:v>
                </c:pt>
                <c:pt idx="12">
                  <c:v>8.6049123059861302E-2</c:v>
                </c:pt>
              </c:numCache>
            </c:numRef>
          </c:xVal>
          <c:yVal>
            <c:numRef>
              <c:f>'[1]Efficient Frontier'!$L$11:$L$23</c:f>
              <c:numCache>
                <c:formatCode>General</c:formatCode>
                <c:ptCount val="13"/>
                <c:pt idx="0">
                  <c:v>-1.2655000000000001E-2</c:v>
                </c:pt>
                <c:pt idx="1">
                  <c:v>-1.0959999999999999E-2</c:v>
                </c:pt>
                <c:pt idx="2">
                  <c:v>-9.6600000000000002E-3</c:v>
                </c:pt>
                <c:pt idx="3">
                  <c:v>-8.3599999999999994E-3</c:v>
                </c:pt>
                <c:pt idx="4">
                  <c:v>-5.875E-3</c:v>
                </c:pt>
                <c:pt idx="5">
                  <c:v>-4.1799999999999997E-3</c:v>
                </c:pt>
                <c:pt idx="6">
                  <c:v>-2.4850000000000002E-3</c:v>
                </c:pt>
                <c:pt idx="7">
                  <c:v>-7.9000000000000012E-4</c:v>
                </c:pt>
                <c:pt idx="8">
                  <c:v>-1.1200000000000012E-4</c:v>
                </c:pt>
                <c:pt idx="9">
                  <c:v>2.2699999999999955E-4</c:v>
                </c:pt>
                <c:pt idx="10">
                  <c:v>1.7525000000000002E-3</c:v>
                </c:pt>
                <c:pt idx="11">
                  <c:v>2.0915E-3</c:v>
                </c:pt>
                <c:pt idx="12">
                  <c:v>2.4304999999999999E-3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8-4613-AE77-F49E3378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76768"/>
        <c:axId val="234044416"/>
      </c:scatterChart>
      <c:valAx>
        <c:axId val="2349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Risk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4044416"/>
        <c:crosses val="autoZero"/>
        <c:crossBetween val="midCat"/>
      </c:valAx>
      <c:valAx>
        <c:axId val="234044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4976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67950052029134"/>
          <c:y val="5.4583951064694346E-2"/>
          <c:w val="0.1526604231703087"/>
          <c:h val="4.7596173909223688E-2"/>
        </c:manualLayout>
      </c:layout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Efficient Frontier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34478685088222"/>
          <c:y val="0.14627133872416892"/>
          <c:w val="0.78386168733984396"/>
          <c:h val="0.76208445642407907"/>
        </c:manualLayout>
      </c:layout>
      <c:scatterChart>
        <c:scatterStyle val="smoothMarker"/>
        <c:varyColors val="0"/>
        <c:ser>
          <c:idx val="0"/>
          <c:order val="0"/>
          <c:tx>
            <c:v>Efficient Frontier</c:v>
          </c:tx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'[1]Efficient Frontier'!$M$14:$M$23</c:f>
              <c:numCache>
                <c:formatCode>General</c:formatCode>
                <c:ptCount val="10"/>
                <c:pt idx="0">
                  <c:v>5.8693843308284532E-2</c:v>
                </c:pt>
                <c:pt idx="1">
                  <c:v>6.6235997095000693E-2</c:v>
                </c:pt>
                <c:pt idx="2">
                  <c:v>6.909694151036809E-2</c:v>
                </c:pt>
                <c:pt idx="3">
                  <c:v>7.2655281758382026E-2</c:v>
                </c:pt>
                <c:pt idx="4">
                  <c:v>7.6814160381253258E-2</c:v>
                </c:pt>
                <c:pt idx="5">
                  <c:v>7.8624981256209703E-2</c:v>
                </c:pt>
                <c:pt idx="6">
                  <c:v>7.9559143134862897E-2</c:v>
                </c:pt>
                <c:pt idx="7">
                  <c:v>8.3980030728013605E-2</c:v>
                </c:pt>
                <c:pt idx="8">
                  <c:v>8.5007082750185842E-2</c:v>
                </c:pt>
                <c:pt idx="9">
                  <c:v>8.6049123059861302E-2</c:v>
                </c:pt>
              </c:numCache>
            </c:numRef>
          </c:xVal>
          <c:yVal>
            <c:numRef>
              <c:f>'[1]Efficient Frontier'!$L$14:$L$23</c:f>
              <c:numCache>
                <c:formatCode>General</c:formatCode>
                <c:ptCount val="10"/>
                <c:pt idx="0">
                  <c:v>-8.3599999999999994E-3</c:v>
                </c:pt>
                <c:pt idx="1">
                  <c:v>-5.875E-3</c:v>
                </c:pt>
                <c:pt idx="2">
                  <c:v>-4.1799999999999997E-3</c:v>
                </c:pt>
                <c:pt idx="3">
                  <c:v>-2.4850000000000002E-3</c:v>
                </c:pt>
                <c:pt idx="4">
                  <c:v>-7.9000000000000012E-4</c:v>
                </c:pt>
                <c:pt idx="5">
                  <c:v>-1.1200000000000012E-4</c:v>
                </c:pt>
                <c:pt idx="6">
                  <c:v>2.2699999999999955E-4</c:v>
                </c:pt>
                <c:pt idx="7">
                  <c:v>1.7525000000000002E-3</c:v>
                </c:pt>
                <c:pt idx="8">
                  <c:v>2.0915E-3</c:v>
                </c:pt>
                <c:pt idx="9">
                  <c:v>2.4304999999999999E-3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F-4F5F-825D-2058018E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6288"/>
        <c:axId val="234091648"/>
      </c:scatterChart>
      <c:valAx>
        <c:axId val="4399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Risk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4091648"/>
        <c:crosses val="autoZero"/>
        <c:crossBetween val="midCat"/>
      </c:valAx>
      <c:valAx>
        <c:axId val="23409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399628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'[2]regression data'!$H$4:$H$248</c:f>
              <c:numCache>
                <c:formatCode>General</c:formatCode>
                <c:ptCount val="245"/>
                <c:pt idx="0">
                  <c:v>-1.1381123377257276E-2</c:v>
                </c:pt>
                <c:pt idx="1">
                  <c:v>1.9425574859267037E-2</c:v>
                </c:pt>
                <c:pt idx="2">
                  <c:v>6.2461250013588938E-4</c:v>
                </c:pt>
                <c:pt idx="3">
                  <c:v>4.6217431769620945E-3</c:v>
                </c:pt>
                <c:pt idx="4">
                  <c:v>2.2063416170259977E-3</c:v>
                </c:pt>
                <c:pt idx="5">
                  <c:v>1.4324200052872424E-3</c:v>
                </c:pt>
                <c:pt idx="6">
                  <c:v>3.9838150014474532E-3</c:v>
                </c:pt>
                <c:pt idx="7">
                  <c:v>2.0986663842296098E-3</c:v>
                </c:pt>
                <c:pt idx="8">
                  <c:v>4.5560370380904221E-3</c:v>
                </c:pt>
                <c:pt idx="9">
                  <c:v>1.9329322026504767E-3</c:v>
                </c:pt>
                <c:pt idx="10">
                  <c:v>-2.132964212089829E-3</c:v>
                </c:pt>
                <c:pt idx="11">
                  <c:v>3.7145037407300728E-3</c:v>
                </c:pt>
                <c:pt idx="12">
                  <c:v>-1.1831183431334725E-4</c:v>
                </c:pt>
                <c:pt idx="13">
                  <c:v>1.9547796897194654E-3</c:v>
                </c:pt>
                <c:pt idx="14">
                  <c:v>2.8011576571632265E-3</c:v>
                </c:pt>
                <c:pt idx="15">
                  <c:v>-4.126470826141055E-3</c:v>
                </c:pt>
                <c:pt idx="16">
                  <c:v>4.4699661674788352E-3</c:v>
                </c:pt>
                <c:pt idx="17">
                  <c:v>7.0165195584981173E-3</c:v>
                </c:pt>
                <c:pt idx="18">
                  <c:v>4.4003446272614334E-3</c:v>
                </c:pt>
                <c:pt idx="19">
                  <c:v>-1.9833420808044225E-3</c:v>
                </c:pt>
                <c:pt idx="20">
                  <c:v>-3.58268665462703E-3</c:v>
                </c:pt>
                <c:pt idx="21">
                  <c:v>-5.7492884834266502E-3</c:v>
                </c:pt>
                <c:pt idx="22">
                  <c:v>9.1587596826219007E-3</c:v>
                </c:pt>
                <c:pt idx="23">
                  <c:v>2.1462414259722462E-4</c:v>
                </c:pt>
                <c:pt idx="24">
                  <c:v>2.2299716765421407E-3</c:v>
                </c:pt>
                <c:pt idx="25">
                  <c:v>-2.3413788826191382E-3</c:v>
                </c:pt>
                <c:pt idx="26">
                  <c:v>8.3935778433121781E-3</c:v>
                </c:pt>
                <c:pt idx="27">
                  <c:v>9.2175079813799607E-6</c:v>
                </c:pt>
                <c:pt idx="28">
                  <c:v>-4.3954621914964664E-4</c:v>
                </c:pt>
                <c:pt idx="29">
                  <c:v>-5.6240368269322751E-3</c:v>
                </c:pt>
                <c:pt idx="30">
                  <c:v>-5.4370051601670549E-3</c:v>
                </c:pt>
                <c:pt idx="31">
                  <c:v>-8.078463536811839E-3</c:v>
                </c:pt>
                <c:pt idx="32">
                  <c:v>-7.5214405891733524E-3</c:v>
                </c:pt>
                <c:pt idx="33">
                  <c:v>1.901737201704075E-3</c:v>
                </c:pt>
                <c:pt idx="34">
                  <c:v>-1.0093348394829095E-2</c:v>
                </c:pt>
                <c:pt idx="35">
                  <c:v>8.0054842963222083E-3</c:v>
                </c:pt>
                <c:pt idx="36">
                  <c:v>8.6838584719571895E-3</c:v>
                </c:pt>
                <c:pt idx="37">
                  <c:v>7.8735328516285636E-3</c:v>
                </c:pt>
                <c:pt idx="38">
                  <c:v>-5.1784447966045054E-3</c:v>
                </c:pt>
                <c:pt idx="39">
                  <c:v>-1.7821557134210585E-3</c:v>
                </c:pt>
                <c:pt idx="40">
                  <c:v>1.1475105539836607E-2</c:v>
                </c:pt>
                <c:pt idx="41">
                  <c:v>-3.7210913171903406E-3</c:v>
                </c:pt>
                <c:pt idx="42">
                  <c:v>-6.3293687258813916E-3</c:v>
                </c:pt>
                <c:pt idx="43">
                  <c:v>-3.3259264242367957E-3</c:v>
                </c:pt>
                <c:pt idx="44">
                  <c:v>8.6376570352233381E-3</c:v>
                </c:pt>
                <c:pt idx="45">
                  <c:v>7.8335944497073973E-3</c:v>
                </c:pt>
                <c:pt idx="46">
                  <c:v>-6.4932698639090503E-5</c:v>
                </c:pt>
                <c:pt idx="47">
                  <c:v>1.7923876889736048E-3</c:v>
                </c:pt>
                <c:pt idx="48">
                  <c:v>5.1821333175258392E-3</c:v>
                </c:pt>
                <c:pt idx="49">
                  <c:v>1.2773935357825229E-3</c:v>
                </c:pt>
                <c:pt idx="50">
                  <c:v>-4.4811396765293918E-3</c:v>
                </c:pt>
                <c:pt idx="51">
                  <c:v>8.9288911266252981E-4</c:v>
                </c:pt>
                <c:pt idx="52">
                  <c:v>-1.6501276314025875E-3</c:v>
                </c:pt>
                <c:pt idx="53">
                  <c:v>-8.2778387881902345E-3</c:v>
                </c:pt>
                <c:pt idx="54">
                  <c:v>5.7513558140401891E-3</c:v>
                </c:pt>
                <c:pt idx="55">
                  <c:v>-2.8731946621369875E-3</c:v>
                </c:pt>
                <c:pt idx="56">
                  <c:v>7.5178522627552327E-3</c:v>
                </c:pt>
                <c:pt idx="57">
                  <c:v>-5.4888412005468798E-3</c:v>
                </c:pt>
                <c:pt idx="58">
                  <c:v>6.2255303193993353E-4</c:v>
                </c:pt>
                <c:pt idx="59">
                  <c:v>-9.0768534611320589E-3</c:v>
                </c:pt>
                <c:pt idx="60">
                  <c:v>-7.7122757074515654E-3</c:v>
                </c:pt>
                <c:pt idx="61">
                  <c:v>1.1823497806516835E-2</c:v>
                </c:pt>
                <c:pt idx="62">
                  <c:v>-5.3199930034998674E-3</c:v>
                </c:pt>
                <c:pt idx="63">
                  <c:v>3.9973151529444709E-3</c:v>
                </c:pt>
                <c:pt idx="64">
                  <c:v>6.5421169769841088E-3</c:v>
                </c:pt>
                <c:pt idx="65">
                  <c:v>-1.8709913990326355E-3</c:v>
                </c:pt>
                <c:pt idx="66">
                  <c:v>2.1303184725225441E-3</c:v>
                </c:pt>
                <c:pt idx="67">
                  <c:v>7.4494202528882572E-3</c:v>
                </c:pt>
                <c:pt idx="68">
                  <c:v>8.6934925780984985E-3</c:v>
                </c:pt>
                <c:pt idx="69">
                  <c:v>9.5896686382476007E-5</c:v>
                </c:pt>
                <c:pt idx="70">
                  <c:v>6.8412805032789176E-3</c:v>
                </c:pt>
                <c:pt idx="71">
                  <c:v>-3.9006857572545633E-4</c:v>
                </c:pt>
                <c:pt idx="72">
                  <c:v>-7.446367522027493E-3</c:v>
                </c:pt>
                <c:pt idx="73">
                  <c:v>6.510119325533077E-3</c:v>
                </c:pt>
                <c:pt idx="74">
                  <c:v>-2.5072206693201021E-3</c:v>
                </c:pt>
                <c:pt idx="75">
                  <c:v>-2.126559984820245E-3</c:v>
                </c:pt>
                <c:pt idx="76">
                  <c:v>4.846226455437406E-3</c:v>
                </c:pt>
                <c:pt idx="77">
                  <c:v>6.7709763382736172E-3</c:v>
                </c:pt>
                <c:pt idx="78">
                  <c:v>4.4700877331469418E-3</c:v>
                </c:pt>
                <c:pt idx="79">
                  <c:v>-2.0655138089310327E-4</c:v>
                </c:pt>
                <c:pt idx="80">
                  <c:v>3.1710209306504275E-3</c:v>
                </c:pt>
                <c:pt idx="81">
                  <c:v>9.9441947417118013E-3</c:v>
                </c:pt>
                <c:pt idx="82">
                  <c:v>3.6530341254116176E-3</c:v>
                </c:pt>
                <c:pt idx="83">
                  <c:v>3.2642813218311945E-3</c:v>
                </c:pt>
                <c:pt idx="84">
                  <c:v>-9.0695240611108707E-4</c:v>
                </c:pt>
                <c:pt idx="85">
                  <c:v>-8.9457261687246308E-3</c:v>
                </c:pt>
                <c:pt idx="86">
                  <c:v>1.0324829296171477E-2</c:v>
                </c:pt>
                <c:pt idx="87">
                  <c:v>2.3149606058919742E-3</c:v>
                </c:pt>
                <c:pt idx="88">
                  <c:v>2.0642534804392407E-4</c:v>
                </c:pt>
                <c:pt idx="89">
                  <c:v>5.3163062275457416E-3</c:v>
                </c:pt>
                <c:pt idx="90">
                  <c:v>1.8078772925763703E-3</c:v>
                </c:pt>
                <c:pt idx="91">
                  <c:v>-3.5917768139348918E-3</c:v>
                </c:pt>
                <c:pt idx="92">
                  <c:v>-6.4526007261909973E-3</c:v>
                </c:pt>
                <c:pt idx="93">
                  <c:v>6.9876149968078538E-3</c:v>
                </c:pt>
                <c:pt idx="94">
                  <c:v>-4.376857719770845E-3</c:v>
                </c:pt>
                <c:pt idx="95">
                  <c:v>7.5274325951883211E-3</c:v>
                </c:pt>
                <c:pt idx="96">
                  <c:v>7.0614388771440403E-3</c:v>
                </c:pt>
                <c:pt idx="97">
                  <c:v>1.6577913303178495E-3</c:v>
                </c:pt>
                <c:pt idx="98">
                  <c:v>1.0240870286306817E-3</c:v>
                </c:pt>
                <c:pt idx="99">
                  <c:v>-2.2145337678875238E-3</c:v>
                </c:pt>
                <c:pt idx="100">
                  <c:v>1.1668203144583509E-2</c:v>
                </c:pt>
                <c:pt idx="101">
                  <c:v>3.9813550540017985E-3</c:v>
                </c:pt>
                <c:pt idx="102">
                  <c:v>-3.9698095156962803E-3</c:v>
                </c:pt>
                <c:pt idx="103">
                  <c:v>-1.2915424776987101E-3</c:v>
                </c:pt>
                <c:pt idx="104">
                  <c:v>3.1688434004109735E-4</c:v>
                </c:pt>
                <c:pt idx="105">
                  <c:v>-8.402927186336135E-3</c:v>
                </c:pt>
                <c:pt idx="106">
                  <c:v>-5.3572725823942289E-3</c:v>
                </c:pt>
                <c:pt idx="107">
                  <c:v>-3.7628890509591316E-3</c:v>
                </c:pt>
                <c:pt idx="108">
                  <c:v>5.2235302045762497E-3</c:v>
                </c:pt>
                <c:pt idx="109">
                  <c:v>4.5245443950198676E-3</c:v>
                </c:pt>
                <c:pt idx="110">
                  <c:v>-1.3029485041506989E-2</c:v>
                </c:pt>
                <c:pt idx="111">
                  <c:v>-1.316648867802326E-2</c:v>
                </c:pt>
                <c:pt idx="112">
                  <c:v>7.3001453820597311E-3</c:v>
                </c:pt>
                <c:pt idx="113">
                  <c:v>1.277933834099499E-2</c:v>
                </c:pt>
                <c:pt idx="114">
                  <c:v>-1.1936413841913188E-2</c:v>
                </c:pt>
                <c:pt idx="115">
                  <c:v>-8.6879751268924676E-3</c:v>
                </c:pt>
                <c:pt idx="116">
                  <c:v>-3.9499224619048623E-3</c:v>
                </c:pt>
                <c:pt idx="117">
                  <c:v>-8.1224105690015473E-3</c:v>
                </c:pt>
                <c:pt idx="118">
                  <c:v>-1.576753544032701E-2</c:v>
                </c:pt>
                <c:pt idx="119">
                  <c:v>9.122472093031497E-3</c:v>
                </c:pt>
                <c:pt idx="120">
                  <c:v>-1.2333816515538319E-3</c:v>
                </c:pt>
                <c:pt idx="121">
                  <c:v>-6.8980804198669849E-3</c:v>
                </c:pt>
                <c:pt idx="122">
                  <c:v>-4.2905394042073415E-3</c:v>
                </c:pt>
                <c:pt idx="123">
                  <c:v>7.1222693128973292E-3</c:v>
                </c:pt>
                <c:pt idx="124">
                  <c:v>-1.3630606692947037E-2</c:v>
                </c:pt>
                <c:pt idx="125">
                  <c:v>-2.3852830796859532E-2</c:v>
                </c:pt>
                <c:pt idx="126">
                  <c:v>-2.6681114701511952E-2</c:v>
                </c:pt>
                <c:pt idx="127">
                  <c:v>3.0630313143290588E-3</c:v>
                </c:pt>
                <c:pt idx="128">
                  <c:v>-4.541918611301079E-3</c:v>
                </c:pt>
                <c:pt idx="129">
                  <c:v>1.5440154839635805E-2</c:v>
                </c:pt>
                <c:pt idx="130">
                  <c:v>-2.1553257275487341E-2</c:v>
                </c:pt>
                <c:pt idx="131">
                  <c:v>2.323964179657349E-2</c:v>
                </c:pt>
                <c:pt idx="132">
                  <c:v>3.8195273334924802E-3</c:v>
                </c:pt>
                <c:pt idx="133">
                  <c:v>6.8727705112960761E-3</c:v>
                </c:pt>
                <c:pt idx="134">
                  <c:v>-1.2442447388932137E-2</c:v>
                </c:pt>
                <c:pt idx="135">
                  <c:v>-1.4302046081181949E-2</c:v>
                </c:pt>
                <c:pt idx="136">
                  <c:v>-5.6582251848493453E-3</c:v>
                </c:pt>
                <c:pt idx="137">
                  <c:v>-9.6093501866718178E-3</c:v>
                </c:pt>
                <c:pt idx="138">
                  <c:v>7.6822443034293645E-3</c:v>
                </c:pt>
                <c:pt idx="139">
                  <c:v>-9.7654816988191184E-3</c:v>
                </c:pt>
                <c:pt idx="140">
                  <c:v>-9.3729703340445659E-3</c:v>
                </c:pt>
                <c:pt idx="141">
                  <c:v>2.2018904187437766E-2</c:v>
                </c:pt>
                <c:pt idx="142">
                  <c:v>-5.1165727720707569E-3</c:v>
                </c:pt>
                <c:pt idx="143">
                  <c:v>1.8453797731464414E-2</c:v>
                </c:pt>
                <c:pt idx="144">
                  <c:v>-5.9205266704156654E-4</c:v>
                </c:pt>
                <c:pt idx="145">
                  <c:v>1.6622574335274344E-2</c:v>
                </c:pt>
                <c:pt idx="146">
                  <c:v>-2.7480337344830854E-3</c:v>
                </c:pt>
                <c:pt idx="147">
                  <c:v>5.7012542759407071E-4</c:v>
                </c:pt>
                <c:pt idx="148">
                  <c:v>6.4957636277302201E-3</c:v>
                </c:pt>
                <c:pt idx="149">
                  <c:v>-1.2454894619011738E-3</c:v>
                </c:pt>
                <c:pt idx="150">
                  <c:v>-9.7305670277878006E-3</c:v>
                </c:pt>
                <c:pt idx="151">
                  <c:v>9.5685832300592272E-3</c:v>
                </c:pt>
                <c:pt idx="152">
                  <c:v>-5.8589133002593329E-4</c:v>
                </c:pt>
                <c:pt idx="153">
                  <c:v>3.8198983335267583E-3</c:v>
                </c:pt>
                <c:pt idx="154">
                  <c:v>6.1695252570895453E-3</c:v>
                </c:pt>
                <c:pt idx="155">
                  <c:v>7.6014486264736943E-3</c:v>
                </c:pt>
                <c:pt idx="156">
                  <c:v>-9.9596960166637542E-3</c:v>
                </c:pt>
                <c:pt idx="157">
                  <c:v>-5.2692694368059291E-3</c:v>
                </c:pt>
                <c:pt idx="158">
                  <c:v>-6.9150434524774913E-3</c:v>
                </c:pt>
                <c:pt idx="159">
                  <c:v>9.6753137483079569E-3</c:v>
                </c:pt>
                <c:pt idx="160">
                  <c:v>5.3628890067261535E-3</c:v>
                </c:pt>
                <c:pt idx="161">
                  <c:v>4.0475033299556228E-3</c:v>
                </c:pt>
                <c:pt idx="162">
                  <c:v>1.2102936543268555E-2</c:v>
                </c:pt>
                <c:pt idx="163">
                  <c:v>1.6622436088908486E-3</c:v>
                </c:pt>
                <c:pt idx="164">
                  <c:v>6.4357459719125657E-4</c:v>
                </c:pt>
                <c:pt idx="165">
                  <c:v>-1.3092913747559435E-3</c:v>
                </c:pt>
                <c:pt idx="166">
                  <c:v>-7.967211831271059E-3</c:v>
                </c:pt>
                <c:pt idx="167">
                  <c:v>-1.6855390795569115E-2</c:v>
                </c:pt>
                <c:pt idx="168">
                  <c:v>8.7301661222136534E-3</c:v>
                </c:pt>
                <c:pt idx="169">
                  <c:v>-1.9193543512279101E-2</c:v>
                </c:pt>
                <c:pt idx="170">
                  <c:v>5.7873370108518481E-3</c:v>
                </c:pt>
                <c:pt idx="171">
                  <c:v>1.7863923729893632E-2</c:v>
                </c:pt>
                <c:pt idx="172">
                  <c:v>5.0244186749876579E-3</c:v>
                </c:pt>
                <c:pt idx="173">
                  <c:v>1.288080975501635E-3</c:v>
                </c:pt>
                <c:pt idx="174">
                  <c:v>7.6720000096211953E-3</c:v>
                </c:pt>
                <c:pt idx="175">
                  <c:v>1.8690239320729967E-3</c:v>
                </c:pt>
                <c:pt idx="176">
                  <c:v>5.3718233109807381E-3</c:v>
                </c:pt>
                <c:pt idx="177">
                  <c:v>-1.4223747209763744E-3</c:v>
                </c:pt>
                <c:pt idx="178">
                  <c:v>-1.8052009412224367E-2</c:v>
                </c:pt>
                <c:pt idx="179">
                  <c:v>-8.4154733122559049E-3</c:v>
                </c:pt>
                <c:pt idx="180">
                  <c:v>6.2221230365265418E-3</c:v>
                </c:pt>
                <c:pt idx="181">
                  <c:v>4.655255928107554E-3</c:v>
                </c:pt>
                <c:pt idx="182">
                  <c:v>7.4306190698314786E-3</c:v>
                </c:pt>
                <c:pt idx="183">
                  <c:v>2.4396301113378631E-4</c:v>
                </c:pt>
                <c:pt idx="184">
                  <c:v>-5.0614727653307224E-5</c:v>
                </c:pt>
                <c:pt idx="185">
                  <c:v>-6.3984533235131652E-3</c:v>
                </c:pt>
                <c:pt idx="186">
                  <c:v>-1.114199675700718E-2</c:v>
                </c:pt>
                <c:pt idx="187">
                  <c:v>5.1628858956640619E-3</c:v>
                </c:pt>
                <c:pt idx="188">
                  <c:v>4.1436326418136946E-3</c:v>
                </c:pt>
                <c:pt idx="189">
                  <c:v>2.8175965529837151E-3</c:v>
                </c:pt>
                <c:pt idx="190">
                  <c:v>4.9064304866703098E-3</c:v>
                </c:pt>
                <c:pt idx="191">
                  <c:v>-3.0907708130709431E-3</c:v>
                </c:pt>
                <c:pt idx="192">
                  <c:v>-2.4626131960969822E-3</c:v>
                </c:pt>
                <c:pt idx="193">
                  <c:v>-5.3127235386933305E-3</c:v>
                </c:pt>
                <c:pt idx="194">
                  <c:v>1.3895116360545211E-2</c:v>
                </c:pt>
                <c:pt idx="195">
                  <c:v>3.2149025082582567E-4</c:v>
                </c:pt>
                <c:pt idx="196">
                  <c:v>1.3682258768631648E-3</c:v>
                </c:pt>
                <c:pt idx="197">
                  <c:v>1.6047389948901347E-4</c:v>
                </c:pt>
                <c:pt idx="198">
                  <c:v>5.0334340047842631E-3</c:v>
                </c:pt>
                <c:pt idx="199">
                  <c:v>-3.5668806264135254E-3</c:v>
                </c:pt>
                <c:pt idx="200">
                  <c:v>-8.354123274816324E-3</c:v>
                </c:pt>
                <c:pt idx="201">
                  <c:v>1.689498684392795E-3</c:v>
                </c:pt>
                <c:pt idx="202">
                  <c:v>-6.382606245701139E-3</c:v>
                </c:pt>
                <c:pt idx="203">
                  <c:v>-1.1038398055060976E-2</c:v>
                </c:pt>
                <c:pt idx="204">
                  <c:v>-8.769466138606216E-4</c:v>
                </c:pt>
                <c:pt idx="205">
                  <c:v>-3.7587539913755717E-5</c:v>
                </c:pt>
                <c:pt idx="206">
                  <c:v>1.6818790559310449E-2</c:v>
                </c:pt>
                <c:pt idx="207">
                  <c:v>5.7889838722501655E-3</c:v>
                </c:pt>
                <c:pt idx="208">
                  <c:v>1.7073807523112006E-3</c:v>
                </c:pt>
                <c:pt idx="209">
                  <c:v>2.0252110243076161E-3</c:v>
                </c:pt>
                <c:pt idx="210">
                  <c:v>1.1715428039227847E-2</c:v>
                </c:pt>
                <c:pt idx="211">
                  <c:v>6.2826913364465349E-4</c:v>
                </c:pt>
                <c:pt idx="212">
                  <c:v>-1.1364733188464394E-2</c:v>
                </c:pt>
                <c:pt idx="213">
                  <c:v>-5.007475232823114E-3</c:v>
                </c:pt>
                <c:pt idx="214">
                  <c:v>-5.271417881486282E-3</c:v>
                </c:pt>
                <c:pt idx="215">
                  <c:v>-7.8799216092979036E-3</c:v>
                </c:pt>
                <c:pt idx="216">
                  <c:v>-2.0146392760927037E-3</c:v>
                </c:pt>
                <c:pt idx="217">
                  <c:v>-7.7813390919301961E-3</c:v>
                </c:pt>
                <c:pt idx="218">
                  <c:v>-3.4395975292879997E-3</c:v>
                </c:pt>
                <c:pt idx="219">
                  <c:v>1.2362906810308525E-2</c:v>
                </c:pt>
                <c:pt idx="220">
                  <c:v>5.0672690024064094E-3</c:v>
                </c:pt>
                <c:pt idx="221">
                  <c:v>1.6689593138502796E-4</c:v>
                </c:pt>
                <c:pt idx="222">
                  <c:v>8.1960788938980345E-3</c:v>
                </c:pt>
                <c:pt idx="223">
                  <c:v>-4.117591346584906E-3</c:v>
                </c:pt>
                <c:pt idx="224">
                  <c:v>-2.6440813374430982E-3</c:v>
                </c:pt>
                <c:pt idx="225">
                  <c:v>-1.3094150812710619E-3</c:v>
                </c:pt>
                <c:pt idx="226">
                  <c:v>6.5786425758628678E-3</c:v>
                </c:pt>
                <c:pt idx="227">
                  <c:v>1.1409784599806641E-2</c:v>
                </c:pt>
                <c:pt idx="228">
                  <c:v>5.9658796023330293E-3</c:v>
                </c:pt>
                <c:pt idx="229">
                  <c:v>4.7047815072825836E-4</c:v>
                </c:pt>
                <c:pt idx="230">
                  <c:v>-2.0618006183600497E-3</c:v>
                </c:pt>
                <c:pt idx="231">
                  <c:v>1.2020353525929565E-2</c:v>
                </c:pt>
                <c:pt idx="232">
                  <c:v>1.1922438771752851E-2</c:v>
                </c:pt>
                <c:pt idx="233">
                  <c:v>3.5836901657505769E-3</c:v>
                </c:pt>
                <c:pt idx="234">
                  <c:v>1.3664662029100308E-4</c:v>
                </c:pt>
                <c:pt idx="235">
                  <c:v>7.3699873493047212E-3</c:v>
                </c:pt>
                <c:pt idx="236">
                  <c:v>3.0936423607217053E-3</c:v>
                </c:pt>
                <c:pt idx="237">
                  <c:v>6.1244957168539301E-3</c:v>
                </c:pt>
                <c:pt idx="238">
                  <c:v>-9.8423447115630566E-4</c:v>
                </c:pt>
                <c:pt idx="239">
                  <c:v>-5.5680181134327919E-3</c:v>
                </c:pt>
                <c:pt idx="240">
                  <c:v>-8.9597000494685743E-3</c:v>
                </c:pt>
                <c:pt idx="241">
                  <c:v>1.1361384503599973E-2</c:v>
                </c:pt>
                <c:pt idx="242">
                  <c:v>-3.3266013541462078E-3</c:v>
                </c:pt>
                <c:pt idx="243">
                  <c:v>1.0917400721612625E-2</c:v>
                </c:pt>
                <c:pt idx="244">
                  <c:v>8.5696102852203301E-3</c:v>
                </c:pt>
              </c:numCache>
            </c:numRef>
          </c:xVal>
          <c:yVal>
            <c:numRef>
              <c:f>'[2]regression data'!$I$4:$I$248</c:f>
              <c:numCache>
                <c:formatCode>General</c:formatCode>
                <c:ptCount val="245"/>
                <c:pt idx="0">
                  <c:v>-1.4347165309481586E-3</c:v>
                </c:pt>
                <c:pt idx="1">
                  <c:v>1.3213548966358936E-2</c:v>
                </c:pt>
                <c:pt idx="2">
                  <c:v>8.0591052121954439E-3</c:v>
                </c:pt>
                <c:pt idx="3">
                  <c:v>9.3904319776941456E-3</c:v>
                </c:pt>
                <c:pt idx="4">
                  <c:v>-2.0662407645768081E-3</c:v>
                </c:pt>
                <c:pt idx="5">
                  <c:v>3.1327303903536949E-3</c:v>
                </c:pt>
                <c:pt idx="6">
                  <c:v>-1.0540298194311353E-2</c:v>
                </c:pt>
                <c:pt idx="7">
                  <c:v>-8.7457775522838451E-3</c:v>
                </c:pt>
                <c:pt idx="8">
                  <c:v>1.1842420128302939E-2</c:v>
                </c:pt>
                <c:pt idx="9">
                  <c:v>-7.7609901914509095E-3</c:v>
                </c:pt>
                <c:pt idx="10">
                  <c:v>-4.2411243717750714E-3</c:v>
                </c:pt>
                <c:pt idx="11">
                  <c:v>-4.8072068207796297E-3</c:v>
                </c:pt>
                <c:pt idx="12">
                  <c:v>-5.8000880063815352E-3</c:v>
                </c:pt>
                <c:pt idx="13">
                  <c:v>4.4155051969993154E-3</c:v>
                </c:pt>
                <c:pt idx="14">
                  <c:v>-2.21243405063666E-5</c:v>
                </c:pt>
                <c:pt idx="15">
                  <c:v>-1.4346965357980778E-2</c:v>
                </c:pt>
                <c:pt idx="16">
                  <c:v>1.3264024318213094E-3</c:v>
                </c:pt>
                <c:pt idx="17">
                  <c:v>-1.8230630207940836E-2</c:v>
                </c:pt>
                <c:pt idx="18">
                  <c:v>3.5975985287663589E-3</c:v>
                </c:pt>
                <c:pt idx="19">
                  <c:v>-7.9921231217351344E-3</c:v>
                </c:pt>
                <c:pt idx="20">
                  <c:v>1.3094827983534904E-3</c:v>
                </c:pt>
                <c:pt idx="21">
                  <c:v>-8.8796475870256773E-3</c:v>
                </c:pt>
                <c:pt idx="22">
                  <c:v>7.547506879047451E-3</c:v>
                </c:pt>
                <c:pt idx="23">
                  <c:v>3.6027327996356268E-3</c:v>
                </c:pt>
                <c:pt idx="24">
                  <c:v>-6.4785681114942978E-3</c:v>
                </c:pt>
                <c:pt idx="25">
                  <c:v>-1.5368589598185262E-3</c:v>
                </c:pt>
                <c:pt idx="26">
                  <c:v>5.2095138974788055E-3</c:v>
                </c:pt>
                <c:pt idx="27">
                  <c:v>-4.9483654288209212E-3</c:v>
                </c:pt>
                <c:pt idx="28">
                  <c:v>2.2510565152484394E-3</c:v>
                </c:pt>
                <c:pt idx="29">
                  <c:v>-3.5522795165351811E-3</c:v>
                </c:pt>
                <c:pt idx="30">
                  <c:v>2.1858588708812952E-4</c:v>
                </c:pt>
                <c:pt idx="31">
                  <c:v>-2.1448715270780263E-2</c:v>
                </c:pt>
                <c:pt idx="32">
                  <c:v>-9.6875418522836231E-3</c:v>
                </c:pt>
                <c:pt idx="33">
                  <c:v>1.567888404262039E-2</c:v>
                </c:pt>
                <c:pt idx="34">
                  <c:v>-7.3883802404192114E-3</c:v>
                </c:pt>
                <c:pt idx="35">
                  <c:v>-1.0197265630362471E-2</c:v>
                </c:pt>
                <c:pt idx="36">
                  <c:v>1.6336197975582719E-2</c:v>
                </c:pt>
                <c:pt idx="37">
                  <c:v>1.8852068271319515E-2</c:v>
                </c:pt>
                <c:pt idx="38">
                  <c:v>6.4303869181686439E-4</c:v>
                </c:pt>
                <c:pt idx="39">
                  <c:v>-1.4538345220280153E-2</c:v>
                </c:pt>
                <c:pt idx="40">
                  <c:v>-5.9384241189392546E-3</c:v>
                </c:pt>
                <c:pt idx="41">
                  <c:v>3.1819559716533198E-2</c:v>
                </c:pt>
                <c:pt idx="42">
                  <c:v>-6.6979690088506917E-3</c:v>
                </c:pt>
                <c:pt idx="43">
                  <c:v>6.9202820948499619E-3</c:v>
                </c:pt>
                <c:pt idx="44">
                  <c:v>3.6262462617627665E-3</c:v>
                </c:pt>
                <c:pt idx="45">
                  <c:v>7.7921775449268449E-3</c:v>
                </c:pt>
                <c:pt idx="46">
                  <c:v>2.3790551157842595E-3</c:v>
                </c:pt>
                <c:pt idx="47">
                  <c:v>1.009804353791011E-2</c:v>
                </c:pt>
                <c:pt idx="48">
                  <c:v>-6.539923811047124E-4</c:v>
                </c:pt>
                <c:pt idx="49">
                  <c:v>-5.478689247430996E-3</c:v>
                </c:pt>
                <c:pt idx="50">
                  <c:v>-1.042726045025382E-3</c:v>
                </c:pt>
                <c:pt idx="51">
                  <c:v>-7.1451444931993355E-4</c:v>
                </c:pt>
                <c:pt idx="52">
                  <c:v>2.4410613349103659E-3</c:v>
                </c:pt>
                <c:pt idx="53">
                  <c:v>-1.2353148363212963E-2</c:v>
                </c:pt>
                <c:pt idx="54">
                  <c:v>9.669892532709173E-3</c:v>
                </c:pt>
                <c:pt idx="55">
                  <c:v>-9.5269373929819361E-3</c:v>
                </c:pt>
                <c:pt idx="56">
                  <c:v>1.3369963099383519E-3</c:v>
                </c:pt>
                <c:pt idx="57">
                  <c:v>-9.2282642579247249E-3</c:v>
                </c:pt>
                <c:pt idx="58">
                  <c:v>1.5733940033574388E-2</c:v>
                </c:pt>
                <c:pt idx="59">
                  <c:v>-3.7003607084028904E-3</c:v>
                </c:pt>
                <c:pt idx="60">
                  <c:v>-1.4272339958797944E-2</c:v>
                </c:pt>
                <c:pt idx="61">
                  <c:v>6.1906396277472062E-3</c:v>
                </c:pt>
                <c:pt idx="62">
                  <c:v>-5.1557696882656131E-4</c:v>
                </c:pt>
                <c:pt idx="63">
                  <c:v>1.7469650716109793E-2</c:v>
                </c:pt>
                <c:pt idx="64">
                  <c:v>2.7369946229752248E-2</c:v>
                </c:pt>
                <c:pt idx="65">
                  <c:v>1.3691843200902188E-2</c:v>
                </c:pt>
                <c:pt idx="66">
                  <c:v>-3.1614345670170009E-3</c:v>
                </c:pt>
                <c:pt idx="67">
                  <c:v>6.1605583070067178E-3</c:v>
                </c:pt>
                <c:pt idx="68">
                  <c:v>1.6650752899024564E-2</c:v>
                </c:pt>
                <c:pt idx="69">
                  <c:v>-1.53498250870714E-2</c:v>
                </c:pt>
                <c:pt idx="70">
                  <c:v>-4.0170980989855647E-3</c:v>
                </c:pt>
                <c:pt idx="71">
                  <c:v>8.9920372531428327E-3</c:v>
                </c:pt>
                <c:pt idx="72">
                  <c:v>-4.8509628960916778E-3</c:v>
                </c:pt>
                <c:pt idx="73">
                  <c:v>6.4037302302400352E-3</c:v>
                </c:pt>
                <c:pt idx="74">
                  <c:v>-8.3215466785942233E-3</c:v>
                </c:pt>
                <c:pt idx="75">
                  <c:v>2.3806283313871348E-3</c:v>
                </c:pt>
                <c:pt idx="76">
                  <c:v>1.0492349978369294E-3</c:v>
                </c:pt>
                <c:pt idx="77">
                  <c:v>3.2136418304993031E-2</c:v>
                </c:pt>
                <c:pt idx="78">
                  <c:v>1.3550260222085546E-2</c:v>
                </c:pt>
                <c:pt idx="79">
                  <c:v>-7.475329885960157E-3</c:v>
                </c:pt>
                <c:pt idx="80">
                  <c:v>-3.7165865251560348E-2</c:v>
                </c:pt>
                <c:pt idx="81">
                  <c:v>-9.1365751956774734E-3</c:v>
                </c:pt>
                <c:pt idx="82">
                  <c:v>7.6796162585200814E-3</c:v>
                </c:pt>
                <c:pt idx="83">
                  <c:v>1.477844207602661E-2</c:v>
                </c:pt>
                <c:pt idx="84">
                  <c:v>-1.8796319562710356E-2</c:v>
                </c:pt>
                <c:pt idx="85">
                  <c:v>-2.1323895036237262E-2</c:v>
                </c:pt>
                <c:pt idx="86">
                  <c:v>4.8783423964098901E-3</c:v>
                </c:pt>
                <c:pt idx="87">
                  <c:v>1.0819701910400209E-2</c:v>
                </c:pt>
                <c:pt idx="88">
                  <c:v>1.3471294071751731E-2</c:v>
                </c:pt>
                <c:pt idx="89">
                  <c:v>-2.1686156889191021E-2</c:v>
                </c:pt>
                <c:pt idx="90">
                  <c:v>-6.6631851882478239E-3</c:v>
                </c:pt>
                <c:pt idx="91">
                  <c:v>2.4043686084041776E-4</c:v>
                </c:pt>
                <c:pt idx="92">
                  <c:v>-7.3674763851211975E-3</c:v>
                </c:pt>
                <c:pt idx="93">
                  <c:v>1.4637558019161993E-2</c:v>
                </c:pt>
                <c:pt idx="94">
                  <c:v>1.6343295899264556E-2</c:v>
                </c:pt>
                <c:pt idx="95">
                  <c:v>-5.2659571925275052E-3</c:v>
                </c:pt>
                <c:pt idx="96">
                  <c:v>-8.4953436257631E-3</c:v>
                </c:pt>
                <c:pt idx="97">
                  <c:v>4.2924140291923808E-3</c:v>
                </c:pt>
                <c:pt idx="98">
                  <c:v>1.2070219129391472E-2</c:v>
                </c:pt>
                <c:pt idx="99">
                  <c:v>-6.4510699267604924E-3</c:v>
                </c:pt>
                <c:pt idx="100">
                  <c:v>8.8882943389585051E-3</c:v>
                </c:pt>
                <c:pt idx="101">
                  <c:v>1.9761479833845016E-2</c:v>
                </c:pt>
                <c:pt idx="102">
                  <c:v>-6.3482174604526905E-3</c:v>
                </c:pt>
                <c:pt idx="103">
                  <c:v>-1.7324758192644792E-2</c:v>
                </c:pt>
                <c:pt idx="104">
                  <c:v>-1.188364916425649E-2</c:v>
                </c:pt>
                <c:pt idx="105">
                  <c:v>-2.1354635136725367E-2</c:v>
                </c:pt>
                <c:pt idx="106">
                  <c:v>-3.780031613529424E-3</c:v>
                </c:pt>
                <c:pt idx="107">
                  <c:v>3.112070309210368E-3</c:v>
                </c:pt>
                <c:pt idx="108">
                  <c:v>-1.5315734401489889E-2</c:v>
                </c:pt>
                <c:pt idx="109">
                  <c:v>-4.6403801754443044E-3</c:v>
                </c:pt>
                <c:pt idx="110">
                  <c:v>-9.152205635349445E-3</c:v>
                </c:pt>
                <c:pt idx="111">
                  <c:v>-1.416187373836637E-2</c:v>
                </c:pt>
                <c:pt idx="112">
                  <c:v>-2.7122066537272637E-3</c:v>
                </c:pt>
                <c:pt idx="113">
                  <c:v>1.5628770463435308E-2</c:v>
                </c:pt>
                <c:pt idx="114">
                  <c:v>-1.0305295393982375E-2</c:v>
                </c:pt>
                <c:pt idx="115">
                  <c:v>-1.6239490442753853E-2</c:v>
                </c:pt>
                <c:pt idx="116">
                  <c:v>-2.2478506707774678E-2</c:v>
                </c:pt>
                <c:pt idx="117">
                  <c:v>-2.0729902181392802E-2</c:v>
                </c:pt>
                <c:pt idx="118">
                  <c:v>-3.0733245779114099E-2</c:v>
                </c:pt>
                <c:pt idx="119">
                  <c:v>2.6485185338200923E-2</c:v>
                </c:pt>
                <c:pt idx="120">
                  <c:v>-1.9613920502572654E-2</c:v>
                </c:pt>
                <c:pt idx="121">
                  <c:v>-3.6914024536090613E-2</c:v>
                </c:pt>
                <c:pt idx="122">
                  <c:v>-2.7154497825283976E-2</c:v>
                </c:pt>
                <c:pt idx="123">
                  <c:v>1.5786721478445259E-2</c:v>
                </c:pt>
                <c:pt idx="124">
                  <c:v>-2.9200404534544627E-2</c:v>
                </c:pt>
                <c:pt idx="125">
                  <c:v>-6.5208516798572827E-3</c:v>
                </c:pt>
                <c:pt idx="126">
                  <c:v>-4.0895988750277446E-2</c:v>
                </c:pt>
                <c:pt idx="127">
                  <c:v>-2.1145750224591305E-3</c:v>
                </c:pt>
                <c:pt idx="128">
                  <c:v>-2.7620737486281889E-2</c:v>
                </c:pt>
                <c:pt idx="129">
                  <c:v>4.2749747656699977E-2</c:v>
                </c:pt>
                <c:pt idx="130">
                  <c:v>-1.579622478443455E-2</c:v>
                </c:pt>
                <c:pt idx="131">
                  <c:v>5.987930441530747E-2</c:v>
                </c:pt>
                <c:pt idx="132">
                  <c:v>-1.4436286711658154E-2</c:v>
                </c:pt>
                <c:pt idx="133">
                  <c:v>-4.3302967479235217E-3</c:v>
                </c:pt>
                <c:pt idx="134">
                  <c:v>-3.7100222925158154E-2</c:v>
                </c:pt>
                <c:pt idx="135">
                  <c:v>-1.8756490568640313E-2</c:v>
                </c:pt>
                <c:pt idx="136">
                  <c:v>8.2513492431909551E-3</c:v>
                </c:pt>
                <c:pt idx="137">
                  <c:v>-6.0039402188249661E-3</c:v>
                </c:pt>
                <c:pt idx="138">
                  <c:v>-4.4308432882291475E-4</c:v>
                </c:pt>
                <c:pt idx="139">
                  <c:v>-6.6633296390050528E-3</c:v>
                </c:pt>
                <c:pt idx="140">
                  <c:v>-8.7763353589011186E-4</c:v>
                </c:pt>
                <c:pt idx="141">
                  <c:v>1.2118045419674669E-2</c:v>
                </c:pt>
                <c:pt idx="142">
                  <c:v>-1.4958786196006719E-2</c:v>
                </c:pt>
                <c:pt idx="143">
                  <c:v>-1.2035236776595758E-2</c:v>
                </c:pt>
                <c:pt idx="144">
                  <c:v>1.4411123879555987E-2</c:v>
                </c:pt>
                <c:pt idx="145">
                  <c:v>6.3128127075180854E-2</c:v>
                </c:pt>
                <c:pt idx="146">
                  <c:v>5.8580915649959252E-3</c:v>
                </c:pt>
                <c:pt idx="147">
                  <c:v>-1.4246452423592126E-2</c:v>
                </c:pt>
                <c:pt idx="148">
                  <c:v>7.4770434364870662E-3</c:v>
                </c:pt>
                <c:pt idx="149">
                  <c:v>2.1829708664502918E-2</c:v>
                </c:pt>
                <c:pt idx="150">
                  <c:v>-2.6868944223182888E-2</c:v>
                </c:pt>
                <c:pt idx="151">
                  <c:v>8.8391916831143391E-3</c:v>
                </c:pt>
                <c:pt idx="152">
                  <c:v>3.057142267477362E-2</c:v>
                </c:pt>
                <c:pt idx="153">
                  <c:v>1.4825515789718116E-2</c:v>
                </c:pt>
                <c:pt idx="154">
                  <c:v>-1.833296150051384E-2</c:v>
                </c:pt>
                <c:pt idx="155">
                  <c:v>9.5964696211069019E-3</c:v>
                </c:pt>
                <c:pt idx="156">
                  <c:v>-1.0483459645189356E-2</c:v>
                </c:pt>
                <c:pt idx="157">
                  <c:v>1.2346667416169558E-2</c:v>
                </c:pt>
                <c:pt idx="158">
                  <c:v>-1.8048567064961895E-3</c:v>
                </c:pt>
                <c:pt idx="159">
                  <c:v>1.937639962985712E-2</c:v>
                </c:pt>
                <c:pt idx="160">
                  <c:v>1.2296920683552419E-2</c:v>
                </c:pt>
                <c:pt idx="161">
                  <c:v>-9.5977640312695563E-3</c:v>
                </c:pt>
                <c:pt idx="162">
                  <c:v>-3.6241290182366629E-3</c:v>
                </c:pt>
                <c:pt idx="163">
                  <c:v>1.5218464274800244E-2</c:v>
                </c:pt>
                <c:pt idx="164">
                  <c:v>1.5447197293517432E-2</c:v>
                </c:pt>
                <c:pt idx="165">
                  <c:v>-7.4936910171058673E-3</c:v>
                </c:pt>
                <c:pt idx="166">
                  <c:v>-2.1705208080980729E-2</c:v>
                </c:pt>
                <c:pt idx="167">
                  <c:v>-4.5584731644971357E-2</c:v>
                </c:pt>
                <c:pt idx="168">
                  <c:v>1.4459620766767158E-2</c:v>
                </c:pt>
                <c:pt idx="169">
                  <c:v>4.9973220864567578E-3</c:v>
                </c:pt>
                <c:pt idx="170">
                  <c:v>-6.1424271763719585E-3</c:v>
                </c:pt>
                <c:pt idx="171">
                  <c:v>2.2791504420017351E-2</c:v>
                </c:pt>
                <c:pt idx="172">
                  <c:v>2.6586414900253819E-2</c:v>
                </c:pt>
                <c:pt idx="173">
                  <c:v>-1.0885503938221847E-3</c:v>
                </c:pt>
                <c:pt idx="174">
                  <c:v>9.3837536841818881E-3</c:v>
                </c:pt>
                <c:pt idx="175">
                  <c:v>4.9521680507485068E-3</c:v>
                </c:pt>
                <c:pt idx="176">
                  <c:v>2.1055365882182139E-2</c:v>
                </c:pt>
                <c:pt idx="177">
                  <c:v>-1.6248761189016674E-2</c:v>
                </c:pt>
                <c:pt idx="178">
                  <c:v>-3.4680188022785371E-2</c:v>
                </c:pt>
                <c:pt idx="179">
                  <c:v>-9.4869136371138858E-4</c:v>
                </c:pt>
                <c:pt idx="180">
                  <c:v>5.3060384375175655E-3</c:v>
                </c:pt>
                <c:pt idx="181">
                  <c:v>-9.1358270038575974E-3</c:v>
                </c:pt>
                <c:pt idx="182">
                  <c:v>7.4666962964353267E-4</c:v>
                </c:pt>
                <c:pt idx="183">
                  <c:v>-5.3360470984070499E-3</c:v>
                </c:pt>
                <c:pt idx="184">
                  <c:v>1.513560205054976E-3</c:v>
                </c:pt>
                <c:pt idx="185">
                  <c:v>-2.7946396027198173E-2</c:v>
                </c:pt>
                <c:pt idx="186">
                  <c:v>-8.7920828602258156E-3</c:v>
                </c:pt>
                <c:pt idx="187">
                  <c:v>4.2406801914334413E-3</c:v>
                </c:pt>
                <c:pt idx="188">
                  <c:v>1.7630734712670789E-2</c:v>
                </c:pt>
                <c:pt idx="189">
                  <c:v>1.0520196025725948E-2</c:v>
                </c:pt>
                <c:pt idx="190">
                  <c:v>7.1779186219049235E-3</c:v>
                </c:pt>
                <c:pt idx="191">
                  <c:v>-1.3519435244904843E-2</c:v>
                </c:pt>
                <c:pt idx="192">
                  <c:v>-9.619048019221926E-3</c:v>
                </c:pt>
                <c:pt idx="193">
                  <c:v>1.2048376190814026E-2</c:v>
                </c:pt>
                <c:pt idx="194">
                  <c:v>-7.2280070531699943E-3</c:v>
                </c:pt>
                <c:pt idx="195">
                  <c:v>-6.1045511149987255E-3</c:v>
                </c:pt>
                <c:pt idx="196">
                  <c:v>3.5566162521784893E-3</c:v>
                </c:pt>
                <c:pt idx="197">
                  <c:v>2.9579656568882455E-3</c:v>
                </c:pt>
                <c:pt idx="198">
                  <c:v>-2.0325014786130996E-2</c:v>
                </c:pt>
                <c:pt idx="199">
                  <c:v>-1.9359302221613073E-2</c:v>
                </c:pt>
                <c:pt idx="200">
                  <c:v>-3.3174456020145936E-3</c:v>
                </c:pt>
                <c:pt idx="201">
                  <c:v>-6.8121344720349999E-4</c:v>
                </c:pt>
                <c:pt idx="202">
                  <c:v>-7.4880001431480783E-2</c:v>
                </c:pt>
                <c:pt idx="203">
                  <c:v>-3.6082558966465126E-4</c:v>
                </c:pt>
                <c:pt idx="204">
                  <c:v>2.4420598776214867E-3</c:v>
                </c:pt>
                <c:pt idx="205">
                  <c:v>3.2633688648050019E-3</c:v>
                </c:pt>
                <c:pt idx="206">
                  <c:v>1.4186927570782553E-2</c:v>
                </c:pt>
                <c:pt idx="207">
                  <c:v>4.8357637858410726E-2</c:v>
                </c:pt>
                <c:pt idx="208">
                  <c:v>3.7200695855251573E-3</c:v>
                </c:pt>
                <c:pt idx="209">
                  <c:v>1.5082514610406078E-2</c:v>
                </c:pt>
                <c:pt idx="210">
                  <c:v>1.2659337428805456E-2</c:v>
                </c:pt>
                <c:pt idx="211">
                  <c:v>1.6586827774145142E-2</c:v>
                </c:pt>
                <c:pt idx="212">
                  <c:v>-2.3046754357603245E-2</c:v>
                </c:pt>
                <c:pt idx="213">
                  <c:v>6.1183423493003219E-3</c:v>
                </c:pt>
                <c:pt idx="214">
                  <c:v>-2.1454515718442903E-3</c:v>
                </c:pt>
                <c:pt idx="215">
                  <c:v>-2.0244336601965153E-2</c:v>
                </c:pt>
                <c:pt idx="216">
                  <c:v>-1.2461713665525245E-2</c:v>
                </c:pt>
                <c:pt idx="217">
                  <c:v>-1.2604465050814329E-2</c:v>
                </c:pt>
                <c:pt idx="218">
                  <c:v>-5.575328613732773E-3</c:v>
                </c:pt>
                <c:pt idx="219">
                  <c:v>6.6646479648824128E-3</c:v>
                </c:pt>
                <c:pt idx="220">
                  <c:v>-7.058524616377842E-3</c:v>
                </c:pt>
                <c:pt idx="221">
                  <c:v>1.6297771266051937E-2</c:v>
                </c:pt>
                <c:pt idx="222">
                  <c:v>1.8083563425446733E-3</c:v>
                </c:pt>
                <c:pt idx="223">
                  <c:v>-2.9747414002464028E-3</c:v>
                </c:pt>
                <c:pt idx="224">
                  <c:v>9.2985618261667447E-3</c:v>
                </c:pt>
                <c:pt idx="225">
                  <c:v>-1.9918206274657568E-2</c:v>
                </c:pt>
                <c:pt idx="226">
                  <c:v>1.54399359668758E-2</c:v>
                </c:pt>
                <c:pt idx="227">
                  <c:v>2.6329612653351993E-2</c:v>
                </c:pt>
                <c:pt idx="228">
                  <c:v>-8.5490875972745618E-3</c:v>
                </c:pt>
                <c:pt idx="229">
                  <c:v>-3.9464799358467882E-3</c:v>
                </c:pt>
                <c:pt idx="230">
                  <c:v>-8.7280381882579063E-3</c:v>
                </c:pt>
                <c:pt idx="231">
                  <c:v>1.6389897976050151E-2</c:v>
                </c:pt>
                <c:pt idx="232">
                  <c:v>1.0632813033832133E-2</c:v>
                </c:pt>
                <c:pt idx="233">
                  <c:v>-9.2425416245616784E-3</c:v>
                </c:pt>
                <c:pt idx="234">
                  <c:v>-6.6984609877613753E-4</c:v>
                </c:pt>
                <c:pt idx="235">
                  <c:v>-3.2452801034935465E-4</c:v>
                </c:pt>
                <c:pt idx="236">
                  <c:v>-2.468946144915465E-2</c:v>
                </c:pt>
                <c:pt idx="237">
                  <c:v>-1.21433718780911E-2</c:v>
                </c:pt>
                <c:pt idx="238">
                  <c:v>-2.2219148212492667E-2</c:v>
                </c:pt>
                <c:pt idx="239">
                  <c:v>-1.8108797749559934E-2</c:v>
                </c:pt>
                <c:pt idx="240">
                  <c:v>-4.5935424514066663E-3</c:v>
                </c:pt>
                <c:pt idx="241">
                  <c:v>9.6741270963904055E-3</c:v>
                </c:pt>
                <c:pt idx="242">
                  <c:v>-1.027990282253957E-2</c:v>
                </c:pt>
                <c:pt idx="243">
                  <c:v>1.2005182463215336E-2</c:v>
                </c:pt>
                <c:pt idx="244">
                  <c:v>3.7058961845943206E-2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4-4473-A390-E30727E79FD0}"/>
            </c:ext>
          </c:extLst>
        </c:ser>
        <c:ser>
          <c:idx val="1"/>
          <c:order val="1"/>
          <c:tx>
            <c:v>Predicted 0.00202587388819413</c:v>
          </c:tx>
          <c:spPr>
            <a:ln w="19050">
              <a:noFill/>
            </a:ln>
          </c:spPr>
          <c:xVal>
            <c:numRef>
              <c:f>'[2]regression data'!$H$4:$H$248</c:f>
              <c:numCache>
                <c:formatCode>General</c:formatCode>
                <c:ptCount val="245"/>
                <c:pt idx="0">
                  <c:v>-1.1381123377257276E-2</c:v>
                </c:pt>
                <c:pt idx="1">
                  <c:v>1.9425574859267037E-2</c:v>
                </c:pt>
                <c:pt idx="2">
                  <c:v>6.2461250013588938E-4</c:v>
                </c:pt>
                <c:pt idx="3">
                  <c:v>4.6217431769620945E-3</c:v>
                </c:pt>
                <c:pt idx="4">
                  <c:v>2.2063416170259977E-3</c:v>
                </c:pt>
                <c:pt idx="5">
                  <c:v>1.4324200052872424E-3</c:v>
                </c:pt>
                <c:pt idx="6">
                  <c:v>3.9838150014474532E-3</c:v>
                </c:pt>
                <c:pt idx="7">
                  <c:v>2.0986663842296098E-3</c:v>
                </c:pt>
                <c:pt idx="8">
                  <c:v>4.5560370380904221E-3</c:v>
                </c:pt>
                <c:pt idx="9">
                  <c:v>1.9329322026504767E-3</c:v>
                </c:pt>
                <c:pt idx="10">
                  <c:v>-2.132964212089829E-3</c:v>
                </c:pt>
                <c:pt idx="11">
                  <c:v>3.7145037407300728E-3</c:v>
                </c:pt>
                <c:pt idx="12">
                  <c:v>-1.1831183431334725E-4</c:v>
                </c:pt>
                <c:pt idx="13">
                  <c:v>1.9547796897194654E-3</c:v>
                </c:pt>
                <c:pt idx="14">
                  <c:v>2.8011576571632265E-3</c:v>
                </c:pt>
                <c:pt idx="15">
                  <c:v>-4.126470826141055E-3</c:v>
                </c:pt>
                <c:pt idx="16">
                  <c:v>4.4699661674788352E-3</c:v>
                </c:pt>
                <c:pt idx="17">
                  <c:v>7.0165195584981173E-3</c:v>
                </c:pt>
                <c:pt idx="18">
                  <c:v>4.4003446272614334E-3</c:v>
                </c:pt>
                <c:pt idx="19">
                  <c:v>-1.9833420808044225E-3</c:v>
                </c:pt>
                <c:pt idx="20">
                  <c:v>-3.58268665462703E-3</c:v>
                </c:pt>
                <c:pt idx="21">
                  <c:v>-5.7492884834266502E-3</c:v>
                </c:pt>
                <c:pt idx="22">
                  <c:v>9.1587596826219007E-3</c:v>
                </c:pt>
                <c:pt idx="23">
                  <c:v>2.1462414259722462E-4</c:v>
                </c:pt>
                <c:pt idx="24">
                  <c:v>2.2299716765421407E-3</c:v>
                </c:pt>
                <c:pt idx="25">
                  <c:v>-2.3413788826191382E-3</c:v>
                </c:pt>
                <c:pt idx="26">
                  <c:v>8.3935778433121781E-3</c:v>
                </c:pt>
                <c:pt idx="27">
                  <c:v>9.2175079813799607E-6</c:v>
                </c:pt>
                <c:pt idx="28">
                  <c:v>-4.3954621914964664E-4</c:v>
                </c:pt>
                <c:pt idx="29">
                  <c:v>-5.6240368269322751E-3</c:v>
                </c:pt>
                <c:pt idx="30">
                  <c:v>-5.4370051601670549E-3</c:v>
                </c:pt>
                <c:pt idx="31">
                  <c:v>-8.078463536811839E-3</c:v>
                </c:pt>
                <c:pt idx="32">
                  <c:v>-7.5214405891733524E-3</c:v>
                </c:pt>
                <c:pt idx="33">
                  <c:v>1.901737201704075E-3</c:v>
                </c:pt>
                <c:pt idx="34">
                  <c:v>-1.0093348394829095E-2</c:v>
                </c:pt>
                <c:pt idx="35">
                  <c:v>8.0054842963222083E-3</c:v>
                </c:pt>
                <c:pt idx="36">
                  <c:v>8.6838584719571895E-3</c:v>
                </c:pt>
                <c:pt idx="37">
                  <c:v>7.8735328516285636E-3</c:v>
                </c:pt>
                <c:pt idx="38">
                  <c:v>-5.1784447966045054E-3</c:v>
                </c:pt>
                <c:pt idx="39">
                  <c:v>-1.7821557134210585E-3</c:v>
                </c:pt>
                <c:pt idx="40">
                  <c:v>1.1475105539836607E-2</c:v>
                </c:pt>
                <c:pt idx="41">
                  <c:v>-3.7210913171903406E-3</c:v>
                </c:pt>
                <c:pt idx="42">
                  <c:v>-6.3293687258813916E-3</c:v>
                </c:pt>
                <c:pt idx="43">
                  <c:v>-3.3259264242367957E-3</c:v>
                </c:pt>
                <c:pt idx="44">
                  <c:v>8.6376570352233381E-3</c:v>
                </c:pt>
                <c:pt idx="45">
                  <c:v>7.8335944497073973E-3</c:v>
                </c:pt>
                <c:pt idx="46">
                  <c:v>-6.4932698639090503E-5</c:v>
                </c:pt>
                <c:pt idx="47">
                  <c:v>1.7923876889736048E-3</c:v>
                </c:pt>
                <c:pt idx="48">
                  <c:v>5.1821333175258392E-3</c:v>
                </c:pt>
                <c:pt idx="49">
                  <c:v>1.2773935357825229E-3</c:v>
                </c:pt>
                <c:pt idx="50">
                  <c:v>-4.4811396765293918E-3</c:v>
                </c:pt>
                <c:pt idx="51">
                  <c:v>8.9288911266252981E-4</c:v>
                </c:pt>
                <c:pt idx="52">
                  <c:v>-1.6501276314025875E-3</c:v>
                </c:pt>
                <c:pt idx="53">
                  <c:v>-8.2778387881902345E-3</c:v>
                </c:pt>
                <c:pt idx="54">
                  <c:v>5.7513558140401891E-3</c:v>
                </c:pt>
                <c:pt idx="55">
                  <c:v>-2.8731946621369875E-3</c:v>
                </c:pt>
                <c:pt idx="56">
                  <c:v>7.5178522627552327E-3</c:v>
                </c:pt>
                <c:pt idx="57">
                  <c:v>-5.4888412005468798E-3</c:v>
                </c:pt>
                <c:pt idx="58">
                  <c:v>6.2255303193993353E-4</c:v>
                </c:pt>
                <c:pt idx="59">
                  <c:v>-9.0768534611320589E-3</c:v>
                </c:pt>
                <c:pt idx="60">
                  <c:v>-7.7122757074515654E-3</c:v>
                </c:pt>
                <c:pt idx="61">
                  <c:v>1.1823497806516835E-2</c:v>
                </c:pt>
                <c:pt idx="62">
                  <c:v>-5.3199930034998674E-3</c:v>
                </c:pt>
                <c:pt idx="63">
                  <c:v>3.9973151529444709E-3</c:v>
                </c:pt>
                <c:pt idx="64">
                  <c:v>6.5421169769841088E-3</c:v>
                </c:pt>
                <c:pt idx="65">
                  <c:v>-1.8709913990326355E-3</c:v>
                </c:pt>
                <c:pt idx="66">
                  <c:v>2.1303184725225441E-3</c:v>
                </c:pt>
                <c:pt idx="67">
                  <c:v>7.4494202528882572E-3</c:v>
                </c:pt>
                <c:pt idx="68">
                  <c:v>8.6934925780984985E-3</c:v>
                </c:pt>
                <c:pt idx="69">
                  <c:v>9.5896686382476007E-5</c:v>
                </c:pt>
                <c:pt idx="70">
                  <c:v>6.8412805032789176E-3</c:v>
                </c:pt>
                <c:pt idx="71">
                  <c:v>-3.9006857572545633E-4</c:v>
                </c:pt>
                <c:pt idx="72">
                  <c:v>-7.446367522027493E-3</c:v>
                </c:pt>
                <c:pt idx="73">
                  <c:v>6.510119325533077E-3</c:v>
                </c:pt>
                <c:pt idx="74">
                  <c:v>-2.5072206693201021E-3</c:v>
                </c:pt>
                <c:pt idx="75">
                  <c:v>-2.126559984820245E-3</c:v>
                </c:pt>
                <c:pt idx="76">
                  <c:v>4.846226455437406E-3</c:v>
                </c:pt>
                <c:pt idx="77">
                  <c:v>6.7709763382736172E-3</c:v>
                </c:pt>
                <c:pt idx="78">
                  <c:v>4.4700877331469418E-3</c:v>
                </c:pt>
                <c:pt idx="79">
                  <c:v>-2.0655138089310327E-4</c:v>
                </c:pt>
                <c:pt idx="80">
                  <c:v>3.1710209306504275E-3</c:v>
                </c:pt>
                <c:pt idx="81">
                  <c:v>9.9441947417118013E-3</c:v>
                </c:pt>
                <c:pt idx="82">
                  <c:v>3.6530341254116176E-3</c:v>
                </c:pt>
                <c:pt idx="83">
                  <c:v>3.2642813218311945E-3</c:v>
                </c:pt>
                <c:pt idx="84">
                  <c:v>-9.0695240611108707E-4</c:v>
                </c:pt>
                <c:pt idx="85">
                  <c:v>-8.9457261687246308E-3</c:v>
                </c:pt>
                <c:pt idx="86">
                  <c:v>1.0324829296171477E-2</c:v>
                </c:pt>
                <c:pt idx="87">
                  <c:v>2.3149606058919742E-3</c:v>
                </c:pt>
                <c:pt idx="88">
                  <c:v>2.0642534804392407E-4</c:v>
                </c:pt>
                <c:pt idx="89">
                  <c:v>5.3163062275457416E-3</c:v>
                </c:pt>
                <c:pt idx="90">
                  <c:v>1.8078772925763703E-3</c:v>
                </c:pt>
                <c:pt idx="91">
                  <c:v>-3.5917768139348918E-3</c:v>
                </c:pt>
                <c:pt idx="92">
                  <c:v>-6.4526007261909973E-3</c:v>
                </c:pt>
                <c:pt idx="93">
                  <c:v>6.9876149968078538E-3</c:v>
                </c:pt>
                <c:pt idx="94">
                  <c:v>-4.376857719770845E-3</c:v>
                </c:pt>
                <c:pt idx="95">
                  <c:v>7.5274325951883211E-3</c:v>
                </c:pt>
                <c:pt idx="96">
                  <c:v>7.0614388771440403E-3</c:v>
                </c:pt>
                <c:pt idx="97">
                  <c:v>1.6577913303178495E-3</c:v>
                </c:pt>
                <c:pt idx="98">
                  <c:v>1.0240870286306817E-3</c:v>
                </c:pt>
                <c:pt idx="99">
                  <c:v>-2.2145337678875238E-3</c:v>
                </c:pt>
                <c:pt idx="100">
                  <c:v>1.1668203144583509E-2</c:v>
                </c:pt>
                <c:pt idx="101">
                  <c:v>3.9813550540017985E-3</c:v>
                </c:pt>
                <c:pt idx="102">
                  <c:v>-3.9698095156962803E-3</c:v>
                </c:pt>
                <c:pt idx="103">
                  <c:v>-1.2915424776987101E-3</c:v>
                </c:pt>
                <c:pt idx="104">
                  <c:v>3.1688434004109735E-4</c:v>
                </c:pt>
                <c:pt idx="105">
                  <c:v>-8.402927186336135E-3</c:v>
                </c:pt>
                <c:pt idx="106">
                  <c:v>-5.3572725823942289E-3</c:v>
                </c:pt>
                <c:pt idx="107">
                  <c:v>-3.7628890509591316E-3</c:v>
                </c:pt>
                <c:pt idx="108">
                  <c:v>5.2235302045762497E-3</c:v>
                </c:pt>
                <c:pt idx="109">
                  <c:v>4.5245443950198676E-3</c:v>
                </c:pt>
                <c:pt idx="110">
                  <c:v>-1.3029485041506989E-2</c:v>
                </c:pt>
                <c:pt idx="111">
                  <c:v>-1.316648867802326E-2</c:v>
                </c:pt>
                <c:pt idx="112">
                  <c:v>7.3001453820597311E-3</c:v>
                </c:pt>
                <c:pt idx="113">
                  <c:v>1.277933834099499E-2</c:v>
                </c:pt>
                <c:pt idx="114">
                  <c:v>-1.1936413841913188E-2</c:v>
                </c:pt>
                <c:pt idx="115">
                  <c:v>-8.6879751268924676E-3</c:v>
                </c:pt>
                <c:pt idx="116">
                  <c:v>-3.9499224619048623E-3</c:v>
                </c:pt>
                <c:pt idx="117">
                  <c:v>-8.1224105690015473E-3</c:v>
                </c:pt>
                <c:pt idx="118">
                  <c:v>-1.576753544032701E-2</c:v>
                </c:pt>
                <c:pt idx="119">
                  <c:v>9.122472093031497E-3</c:v>
                </c:pt>
                <c:pt idx="120">
                  <c:v>-1.2333816515538319E-3</c:v>
                </c:pt>
                <c:pt idx="121">
                  <c:v>-6.8980804198669849E-3</c:v>
                </c:pt>
                <c:pt idx="122">
                  <c:v>-4.2905394042073415E-3</c:v>
                </c:pt>
                <c:pt idx="123">
                  <c:v>7.1222693128973292E-3</c:v>
                </c:pt>
                <c:pt idx="124">
                  <c:v>-1.3630606692947037E-2</c:v>
                </c:pt>
                <c:pt idx="125">
                  <c:v>-2.3852830796859532E-2</c:v>
                </c:pt>
                <c:pt idx="126">
                  <c:v>-2.6681114701511952E-2</c:v>
                </c:pt>
                <c:pt idx="127">
                  <c:v>3.0630313143290588E-3</c:v>
                </c:pt>
                <c:pt idx="128">
                  <c:v>-4.541918611301079E-3</c:v>
                </c:pt>
                <c:pt idx="129">
                  <c:v>1.5440154839635805E-2</c:v>
                </c:pt>
                <c:pt idx="130">
                  <c:v>-2.1553257275487341E-2</c:v>
                </c:pt>
                <c:pt idx="131">
                  <c:v>2.323964179657349E-2</c:v>
                </c:pt>
                <c:pt idx="132">
                  <c:v>3.8195273334924802E-3</c:v>
                </c:pt>
                <c:pt idx="133">
                  <c:v>6.8727705112960761E-3</c:v>
                </c:pt>
                <c:pt idx="134">
                  <c:v>-1.2442447388932137E-2</c:v>
                </c:pt>
                <c:pt idx="135">
                  <c:v>-1.4302046081181949E-2</c:v>
                </c:pt>
                <c:pt idx="136">
                  <c:v>-5.6582251848493453E-3</c:v>
                </c:pt>
                <c:pt idx="137">
                  <c:v>-9.6093501866718178E-3</c:v>
                </c:pt>
                <c:pt idx="138">
                  <c:v>7.6822443034293645E-3</c:v>
                </c:pt>
                <c:pt idx="139">
                  <c:v>-9.7654816988191184E-3</c:v>
                </c:pt>
                <c:pt idx="140">
                  <c:v>-9.3729703340445659E-3</c:v>
                </c:pt>
                <c:pt idx="141">
                  <c:v>2.2018904187437766E-2</c:v>
                </c:pt>
                <c:pt idx="142">
                  <c:v>-5.1165727720707569E-3</c:v>
                </c:pt>
                <c:pt idx="143">
                  <c:v>1.8453797731464414E-2</c:v>
                </c:pt>
                <c:pt idx="144">
                  <c:v>-5.9205266704156654E-4</c:v>
                </c:pt>
                <c:pt idx="145">
                  <c:v>1.6622574335274344E-2</c:v>
                </c:pt>
                <c:pt idx="146">
                  <c:v>-2.7480337344830854E-3</c:v>
                </c:pt>
                <c:pt idx="147">
                  <c:v>5.7012542759407071E-4</c:v>
                </c:pt>
                <c:pt idx="148">
                  <c:v>6.4957636277302201E-3</c:v>
                </c:pt>
                <c:pt idx="149">
                  <c:v>-1.2454894619011738E-3</c:v>
                </c:pt>
                <c:pt idx="150">
                  <c:v>-9.7305670277878006E-3</c:v>
                </c:pt>
                <c:pt idx="151">
                  <c:v>9.5685832300592272E-3</c:v>
                </c:pt>
                <c:pt idx="152">
                  <c:v>-5.8589133002593329E-4</c:v>
                </c:pt>
                <c:pt idx="153">
                  <c:v>3.8198983335267583E-3</c:v>
                </c:pt>
                <c:pt idx="154">
                  <c:v>6.1695252570895453E-3</c:v>
                </c:pt>
                <c:pt idx="155">
                  <c:v>7.6014486264736943E-3</c:v>
                </c:pt>
                <c:pt idx="156">
                  <c:v>-9.9596960166637542E-3</c:v>
                </c:pt>
                <c:pt idx="157">
                  <c:v>-5.2692694368059291E-3</c:v>
                </c:pt>
                <c:pt idx="158">
                  <c:v>-6.9150434524774913E-3</c:v>
                </c:pt>
                <c:pt idx="159">
                  <c:v>9.6753137483079569E-3</c:v>
                </c:pt>
                <c:pt idx="160">
                  <c:v>5.3628890067261535E-3</c:v>
                </c:pt>
                <c:pt idx="161">
                  <c:v>4.0475033299556228E-3</c:v>
                </c:pt>
                <c:pt idx="162">
                  <c:v>1.2102936543268555E-2</c:v>
                </c:pt>
                <c:pt idx="163">
                  <c:v>1.6622436088908486E-3</c:v>
                </c:pt>
                <c:pt idx="164">
                  <c:v>6.4357459719125657E-4</c:v>
                </c:pt>
                <c:pt idx="165">
                  <c:v>-1.3092913747559435E-3</c:v>
                </c:pt>
                <c:pt idx="166">
                  <c:v>-7.967211831271059E-3</c:v>
                </c:pt>
                <c:pt idx="167">
                  <c:v>-1.6855390795569115E-2</c:v>
                </c:pt>
                <c:pt idx="168">
                  <c:v>8.7301661222136534E-3</c:v>
                </c:pt>
                <c:pt idx="169">
                  <c:v>-1.9193543512279101E-2</c:v>
                </c:pt>
                <c:pt idx="170">
                  <c:v>5.7873370108518481E-3</c:v>
                </c:pt>
                <c:pt idx="171">
                  <c:v>1.7863923729893632E-2</c:v>
                </c:pt>
                <c:pt idx="172">
                  <c:v>5.0244186749876579E-3</c:v>
                </c:pt>
                <c:pt idx="173">
                  <c:v>1.288080975501635E-3</c:v>
                </c:pt>
                <c:pt idx="174">
                  <c:v>7.6720000096211953E-3</c:v>
                </c:pt>
                <c:pt idx="175">
                  <c:v>1.8690239320729967E-3</c:v>
                </c:pt>
                <c:pt idx="176">
                  <c:v>5.3718233109807381E-3</c:v>
                </c:pt>
                <c:pt idx="177">
                  <c:v>-1.4223747209763744E-3</c:v>
                </c:pt>
                <c:pt idx="178">
                  <c:v>-1.8052009412224367E-2</c:v>
                </c:pt>
                <c:pt idx="179">
                  <c:v>-8.4154733122559049E-3</c:v>
                </c:pt>
                <c:pt idx="180">
                  <c:v>6.2221230365265418E-3</c:v>
                </c:pt>
                <c:pt idx="181">
                  <c:v>4.655255928107554E-3</c:v>
                </c:pt>
                <c:pt idx="182">
                  <c:v>7.4306190698314786E-3</c:v>
                </c:pt>
                <c:pt idx="183">
                  <c:v>2.4396301113378631E-4</c:v>
                </c:pt>
                <c:pt idx="184">
                  <c:v>-5.0614727653307224E-5</c:v>
                </c:pt>
                <c:pt idx="185">
                  <c:v>-6.3984533235131652E-3</c:v>
                </c:pt>
                <c:pt idx="186">
                  <c:v>-1.114199675700718E-2</c:v>
                </c:pt>
                <c:pt idx="187">
                  <c:v>5.1628858956640619E-3</c:v>
                </c:pt>
                <c:pt idx="188">
                  <c:v>4.1436326418136946E-3</c:v>
                </c:pt>
                <c:pt idx="189">
                  <c:v>2.8175965529837151E-3</c:v>
                </c:pt>
                <c:pt idx="190">
                  <c:v>4.9064304866703098E-3</c:v>
                </c:pt>
                <c:pt idx="191">
                  <c:v>-3.0907708130709431E-3</c:v>
                </c:pt>
                <c:pt idx="192">
                  <c:v>-2.4626131960969822E-3</c:v>
                </c:pt>
                <c:pt idx="193">
                  <c:v>-5.3127235386933305E-3</c:v>
                </c:pt>
                <c:pt idx="194">
                  <c:v>1.3895116360545211E-2</c:v>
                </c:pt>
                <c:pt idx="195">
                  <c:v>3.2149025082582567E-4</c:v>
                </c:pt>
                <c:pt idx="196">
                  <c:v>1.3682258768631648E-3</c:v>
                </c:pt>
                <c:pt idx="197">
                  <c:v>1.6047389948901347E-4</c:v>
                </c:pt>
                <c:pt idx="198">
                  <c:v>5.0334340047842631E-3</c:v>
                </c:pt>
                <c:pt idx="199">
                  <c:v>-3.5668806264135254E-3</c:v>
                </c:pt>
                <c:pt idx="200">
                  <c:v>-8.354123274816324E-3</c:v>
                </c:pt>
                <c:pt idx="201">
                  <c:v>1.689498684392795E-3</c:v>
                </c:pt>
                <c:pt idx="202">
                  <c:v>-6.382606245701139E-3</c:v>
                </c:pt>
                <c:pt idx="203">
                  <c:v>-1.1038398055060976E-2</c:v>
                </c:pt>
                <c:pt idx="204">
                  <c:v>-8.769466138606216E-4</c:v>
                </c:pt>
                <c:pt idx="205">
                  <c:v>-3.7587539913755717E-5</c:v>
                </c:pt>
                <c:pt idx="206">
                  <c:v>1.6818790559310449E-2</c:v>
                </c:pt>
                <c:pt idx="207">
                  <c:v>5.7889838722501655E-3</c:v>
                </c:pt>
                <c:pt idx="208">
                  <c:v>1.7073807523112006E-3</c:v>
                </c:pt>
                <c:pt idx="209">
                  <c:v>2.0252110243076161E-3</c:v>
                </c:pt>
                <c:pt idx="210">
                  <c:v>1.1715428039227847E-2</c:v>
                </c:pt>
                <c:pt idx="211">
                  <c:v>6.2826913364465349E-4</c:v>
                </c:pt>
                <c:pt idx="212">
                  <c:v>-1.1364733188464394E-2</c:v>
                </c:pt>
                <c:pt idx="213">
                  <c:v>-5.007475232823114E-3</c:v>
                </c:pt>
                <c:pt idx="214">
                  <c:v>-5.271417881486282E-3</c:v>
                </c:pt>
                <c:pt idx="215">
                  <c:v>-7.8799216092979036E-3</c:v>
                </c:pt>
                <c:pt idx="216">
                  <c:v>-2.0146392760927037E-3</c:v>
                </c:pt>
                <c:pt idx="217">
                  <c:v>-7.7813390919301961E-3</c:v>
                </c:pt>
                <c:pt idx="218">
                  <c:v>-3.4395975292879997E-3</c:v>
                </c:pt>
                <c:pt idx="219">
                  <c:v>1.2362906810308525E-2</c:v>
                </c:pt>
                <c:pt idx="220">
                  <c:v>5.0672690024064094E-3</c:v>
                </c:pt>
                <c:pt idx="221">
                  <c:v>1.6689593138502796E-4</c:v>
                </c:pt>
                <c:pt idx="222">
                  <c:v>8.1960788938980345E-3</c:v>
                </c:pt>
                <c:pt idx="223">
                  <c:v>-4.117591346584906E-3</c:v>
                </c:pt>
                <c:pt idx="224">
                  <c:v>-2.6440813374430982E-3</c:v>
                </c:pt>
                <c:pt idx="225">
                  <c:v>-1.3094150812710619E-3</c:v>
                </c:pt>
                <c:pt idx="226">
                  <c:v>6.5786425758628678E-3</c:v>
                </c:pt>
                <c:pt idx="227">
                  <c:v>1.1409784599806641E-2</c:v>
                </c:pt>
                <c:pt idx="228">
                  <c:v>5.9658796023330293E-3</c:v>
                </c:pt>
                <c:pt idx="229">
                  <c:v>4.7047815072825836E-4</c:v>
                </c:pt>
                <c:pt idx="230">
                  <c:v>-2.0618006183600497E-3</c:v>
                </c:pt>
                <c:pt idx="231">
                  <c:v>1.2020353525929565E-2</c:v>
                </c:pt>
                <c:pt idx="232">
                  <c:v>1.1922438771752851E-2</c:v>
                </c:pt>
                <c:pt idx="233">
                  <c:v>3.5836901657505769E-3</c:v>
                </c:pt>
                <c:pt idx="234">
                  <c:v>1.3664662029100308E-4</c:v>
                </c:pt>
                <c:pt idx="235">
                  <c:v>7.3699873493047212E-3</c:v>
                </c:pt>
                <c:pt idx="236">
                  <c:v>3.0936423607217053E-3</c:v>
                </c:pt>
                <c:pt idx="237">
                  <c:v>6.1244957168539301E-3</c:v>
                </c:pt>
                <c:pt idx="238">
                  <c:v>-9.8423447115630566E-4</c:v>
                </c:pt>
                <c:pt idx="239">
                  <c:v>-5.5680181134327919E-3</c:v>
                </c:pt>
                <c:pt idx="240">
                  <c:v>-8.9597000494685743E-3</c:v>
                </c:pt>
                <c:pt idx="241">
                  <c:v>1.1361384503599973E-2</c:v>
                </c:pt>
                <c:pt idx="242">
                  <c:v>-3.3266013541462078E-3</c:v>
                </c:pt>
                <c:pt idx="243">
                  <c:v>1.0917400721612625E-2</c:v>
                </c:pt>
                <c:pt idx="244">
                  <c:v>8.5696102852203301E-3</c:v>
                </c:pt>
              </c:numCache>
            </c:numRef>
          </c:xVal>
          <c:yVal>
            <c:numRef>
              <c:f>[2]Sheet4!$B$25:$B$269</c:f>
              <c:numCache>
                <c:formatCode>General</c:formatCode>
                <c:ptCount val="245"/>
                <c:pt idx="0">
                  <c:v>-1.4632270111284686E-2</c:v>
                </c:pt>
                <c:pt idx="1">
                  <c:v>2.0727429508039186E-2</c:v>
                </c:pt>
                <c:pt idx="2">
                  <c:v>-8.5217556579867868E-4</c:v>
                </c:pt>
                <c:pt idx="3">
                  <c:v>3.7357013623490537E-3</c:v>
                </c:pt>
                <c:pt idx="4">
                  <c:v>9.6332137655338618E-4</c:v>
                </c:pt>
                <c:pt idx="5">
                  <c:v>7.5019893873208045E-5</c:v>
                </c:pt>
                <c:pt idx="6">
                  <c:v>3.0034921365593974E-3</c:v>
                </c:pt>
                <c:pt idx="7">
                  <c:v>8.3973254340777379E-4</c:v>
                </c:pt>
                <c:pt idx="8">
                  <c:v>3.6602843437575135E-3</c:v>
                </c:pt>
                <c:pt idx="9">
                  <c:v>6.4950407970488112E-4</c:v>
                </c:pt>
                <c:pt idx="10">
                  <c:v>-4.0173016521100006E-3</c:v>
                </c:pt>
                <c:pt idx="11">
                  <c:v>2.694378670067301E-3</c:v>
                </c:pt>
                <c:pt idx="12">
                  <c:v>-1.7048986036367936E-3</c:v>
                </c:pt>
                <c:pt idx="13">
                  <c:v>6.7458046323242869E-4</c:v>
                </c:pt>
                <c:pt idx="14">
                  <c:v>1.6460468132920764E-3</c:v>
                </c:pt>
                <c:pt idx="15">
                  <c:v>-6.3054337499021066E-3</c:v>
                </c:pt>
                <c:pt idx="16">
                  <c:v>3.5614928372016078E-3</c:v>
                </c:pt>
                <c:pt idx="17">
                  <c:v>6.4844079214365991E-3</c:v>
                </c:pt>
                <c:pt idx="18">
                  <c:v>3.4815817500016399E-3</c:v>
                </c:pt>
                <c:pt idx="19">
                  <c:v>-3.8455664801666958E-3</c:v>
                </c:pt>
                <c:pt idx="20">
                  <c:v>-5.681282313261548E-3</c:v>
                </c:pt>
                <c:pt idx="21">
                  <c:v>-8.1680918140019862E-3</c:v>
                </c:pt>
                <c:pt idx="22">
                  <c:v>8.9432552383383601E-3</c:v>
                </c:pt>
                <c:pt idx="23">
                  <c:v>-1.3227571600572764E-3</c:v>
                </c:pt>
                <c:pt idx="24">
                  <c:v>9.9044378350730431E-4</c:v>
                </c:pt>
                <c:pt idx="25">
                  <c:v>-4.2565184642979256E-3</c:v>
                </c:pt>
                <c:pt idx="26">
                  <c:v>8.0649852015943629E-3</c:v>
                </c:pt>
                <c:pt idx="27">
                  <c:v>-1.5585213709463665E-3</c:v>
                </c:pt>
                <c:pt idx="28">
                  <c:v>-2.0736090466709953E-3</c:v>
                </c:pt>
                <c:pt idx="29">
                  <c:v>-8.024328892170491E-3</c:v>
                </c:pt>
                <c:pt idx="30">
                  <c:v>-7.8096553330196817E-3</c:v>
                </c:pt>
                <c:pt idx="31">
                  <c:v>-1.0841501655465567E-2</c:v>
                </c:pt>
                <c:pt idx="32">
                  <c:v>-1.0202154849834333E-2</c:v>
                </c:pt>
                <c:pt idx="33">
                  <c:v>6.1369868911675517E-4</c:v>
                </c:pt>
                <c:pt idx="34">
                  <c:v>-1.3154171543033902E-2</c:v>
                </c:pt>
                <c:pt idx="35">
                  <c:v>7.6195343084021301E-3</c:v>
                </c:pt>
                <c:pt idx="36">
                  <c:v>8.398167152980078E-3</c:v>
                </c:pt>
                <c:pt idx="37">
                  <c:v>7.468081419394655E-3</c:v>
                </c:pt>
                <c:pt idx="38">
                  <c:v>-7.5128816664994744E-3</c:v>
                </c:pt>
                <c:pt idx="39">
                  <c:v>-3.6146462606884366E-3</c:v>
                </c:pt>
                <c:pt idx="40">
                  <c:v>1.1601939823642951E-2</c:v>
                </c:pt>
                <c:pt idx="41">
                  <c:v>-5.8401421578504857E-3</c:v>
                </c:pt>
                <c:pt idx="42">
                  <c:v>-8.8339036115150961E-3</c:v>
                </c:pt>
                <c:pt idx="43">
                  <c:v>-5.3865748262377326E-3</c:v>
                </c:pt>
                <c:pt idx="44">
                  <c:v>8.3451374867579038E-3</c:v>
                </c:pt>
                <c:pt idx="45">
                  <c:v>7.4222404180524877E-3</c:v>
                </c:pt>
                <c:pt idx="46">
                  <c:v>-1.6436304278365363E-3</c:v>
                </c:pt>
                <c:pt idx="47">
                  <c:v>4.8818812988763675E-4</c:v>
                </c:pt>
                <c:pt idx="48">
                  <c:v>4.3789130070319565E-3</c:v>
                </c:pt>
                <c:pt idx="49">
                  <c:v>-1.0291833737262161E-4</c:v>
                </c:pt>
                <c:pt idx="50">
                  <c:v>-6.7125200243797123E-3</c:v>
                </c:pt>
                <c:pt idx="51">
                  <c:v>-5.442496608217876E-4</c:v>
                </c:pt>
                <c:pt idx="52">
                  <c:v>-3.4631054079282513E-3</c:v>
                </c:pt>
                <c:pt idx="53">
                  <c:v>-1.107034308943362E-2</c:v>
                </c:pt>
                <c:pt idx="54">
                  <c:v>5.0322623643300366E-3</c:v>
                </c:pt>
                <c:pt idx="55">
                  <c:v>-4.8669326694227317E-3</c:v>
                </c:pt>
                <c:pt idx="56">
                  <c:v>7.0598338789920863E-3</c:v>
                </c:pt>
                <c:pt idx="57">
                  <c:v>-7.869152355492303E-3</c:v>
                </c:pt>
                <c:pt idx="58">
                  <c:v>-8.5453940811067988E-4</c:v>
                </c:pt>
                <c:pt idx="59">
                  <c:v>-1.1987446201547031E-2</c:v>
                </c:pt>
                <c:pt idx="60">
                  <c:v>-1.0421193982406336E-2</c:v>
                </c:pt>
                <c:pt idx="61">
                  <c:v>1.2001821881918926E-2</c:v>
                </c:pt>
                <c:pt idx="62">
                  <c:v>-7.6753496479444929E-3</c:v>
                </c:pt>
                <c:pt idx="63">
                  <c:v>3.0189875102630279E-3</c:v>
                </c:pt>
                <c:pt idx="64">
                  <c:v>5.9398921589171646E-3</c:v>
                </c:pt>
                <c:pt idx="65">
                  <c:v>-3.7166112013836345E-3</c:v>
                </c:pt>
                <c:pt idx="66">
                  <c:v>8.7606257546020373E-4</c:v>
                </c:pt>
                <c:pt idx="67">
                  <c:v>6.981288125900831E-3</c:v>
                </c:pt>
                <c:pt idx="68">
                  <c:v>8.4092251085143566E-3</c:v>
                </c:pt>
                <c:pt idx="69">
                  <c:v>-1.4590316532239152E-3</c:v>
                </c:pt>
                <c:pt idx="70">
                  <c:v>6.2832698343053212E-3</c:v>
                </c:pt>
                <c:pt idx="71">
                  <c:v>-2.0168189747223836E-3</c:v>
                </c:pt>
                <c:pt idx="72">
                  <c:v>-1.011598654048167E-2</c:v>
                </c:pt>
                <c:pt idx="73">
                  <c:v>5.9031654920362955E-3</c:v>
                </c:pt>
                <c:pt idx="74">
                  <c:v>-4.4468704363611177E-3</c:v>
                </c:pt>
                <c:pt idx="75">
                  <c:v>-4.0099509275757532E-3</c:v>
                </c:pt>
                <c:pt idx="76">
                  <c:v>3.9933616034922344E-3</c:v>
                </c:pt>
                <c:pt idx="77">
                  <c:v>6.2025752354395629E-3</c:v>
                </c:pt>
                <c:pt idx="78">
                  <c:v>3.5616323693733213E-3</c:v>
                </c:pt>
                <c:pt idx="79">
                  <c:v>-1.806179300375216E-3</c:v>
                </c:pt>
                <c:pt idx="80">
                  <c:v>2.0705731338447196E-3</c:v>
                </c:pt>
                <c:pt idx="81">
                  <c:v>9.8447717704468717E-3</c:v>
                </c:pt>
                <c:pt idx="82">
                  <c:v>2.623824301770895E-3</c:v>
                </c:pt>
                <c:pt idx="83">
                  <c:v>2.177616718756486E-3</c:v>
                </c:pt>
                <c:pt idx="84">
                  <c:v>-2.6100943994432474E-3</c:v>
                </c:pt>
                <c:pt idx="85">
                  <c:v>-1.183693926841764E-2</c:v>
                </c:pt>
                <c:pt idx="86">
                  <c:v>1.0281661287366028E-2</c:v>
                </c:pt>
                <c:pt idx="87">
                  <c:v>1.0879934459120575E-3</c:v>
                </c:pt>
                <c:pt idx="88">
                  <c:v>-1.3321676756022868E-3</c:v>
                </c:pt>
                <c:pt idx="89">
                  <c:v>4.5329156774554132E-3</c:v>
                </c:pt>
                <c:pt idx="90">
                  <c:v>5.0596698195451689E-4</c:v>
                </c:pt>
                <c:pt idx="91">
                  <c:v>-5.6917159306570245E-3</c:v>
                </c:pt>
                <c:pt idx="92">
                  <c:v>-8.9753483869655822E-3</c:v>
                </c:pt>
                <c:pt idx="93">
                  <c:v>6.4512314800293158E-3</c:v>
                </c:pt>
                <c:pt idx="94">
                  <c:v>-6.5928259682888268E-3</c:v>
                </c:pt>
                <c:pt idx="95">
                  <c:v>7.0708301134631219E-3</c:v>
                </c:pt>
                <c:pt idx="96">
                  <c:v>6.5359659820320515E-3</c:v>
                </c:pt>
                <c:pt idx="97">
                  <c:v>3.3369942826236179E-4</c:v>
                </c:pt>
                <c:pt idx="98">
                  <c:v>-3.9366166649349495E-4</c:v>
                </c:pt>
                <c:pt idx="99">
                  <c:v>-4.1109265829267858E-3</c:v>
                </c:pt>
                <c:pt idx="100">
                  <c:v>1.18235758213938E-2</c:v>
                </c:pt>
                <c:pt idx="101">
                  <c:v>3.000668627136549E-3</c:v>
                </c:pt>
                <c:pt idx="102">
                  <c:v>-6.1256190603574392E-3</c:v>
                </c:pt>
                <c:pt idx="103">
                  <c:v>-3.0515240295679617E-3</c:v>
                </c:pt>
                <c:pt idx="104">
                  <c:v>-1.2053836643042943E-3</c:v>
                </c:pt>
                <c:pt idx="105">
                  <c:v>-1.1213918624544274E-2</c:v>
                </c:pt>
                <c:pt idx="106">
                  <c:v>-7.7181388719476246E-3</c:v>
                </c:pt>
                <c:pt idx="107">
                  <c:v>-5.8881172864892525E-3</c:v>
                </c:pt>
                <c:pt idx="108">
                  <c:v>4.4264280467820501E-3</c:v>
                </c:pt>
                <c:pt idx="109">
                  <c:v>3.6241373217480877E-3</c:v>
                </c:pt>
                <c:pt idx="110">
                  <c:v>-1.652424739701586E-2</c:v>
                </c:pt>
                <c:pt idx="111">
                  <c:v>-1.6681499154305019E-2</c:v>
                </c:pt>
                <c:pt idx="112">
                  <c:v>6.809951536932912E-3</c:v>
                </c:pt>
                <c:pt idx="113">
                  <c:v>1.3098928554098763E-2</c:v>
                </c:pt>
                <c:pt idx="114">
                  <c:v>-1.526962838580528E-2</c:v>
                </c:pt>
                <c:pt idx="115">
                  <c:v>-1.1541094535373591E-2</c:v>
                </c:pt>
                <c:pt idx="116">
                  <c:v>-6.1027928475975088E-3</c:v>
                </c:pt>
                <c:pt idx="117">
                  <c:v>-1.0891943732881916E-2</c:v>
                </c:pt>
                <c:pt idx="118">
                  <c:v>-1.9666961325704925E-2</c:v>
                </c:pt>
                <c:pt idx="119">
                  <c:v>8.9016046122967589E-3</c:v>
                </c:pt>
                <c:pt idx="120">
                  <c:v>-2.984767464930458E-3</c:v>
                </c:pt>
                <c:pt idx="121">
                  <c:v>-9.4866666734613331E-3</c:v>
                </c:pt>
                <c:pt idx="122">
                  <c:v>-6.4937504462534001E-3</c:v>
                </c:pt>
                <c:pt idx="123">
                  <c:v>6.6057867047669113E-3</c:v>
                </c:pt>
                <c:pt idx="124">
                  <c:v>-1.7214210367613971E-2</c:v>
                </c:pt>
                <c:pt idx="125">
                  <c:v>-2.8947203334942696E-2</c:v>
                </c:pt>
                <c:pt idx="126">
                  <c:v>-3.2193486612003192E-2</c:v>
                </c:pt>
                <c:pt idx="127">
                  <c:v>1.9466234536221747E-3</c:v>
                </c:pt>
                <c:pt idx="128">
                  <c:v>-6.7822816346700798E-3</c:v>
                </c:pt>
                <c:pt idx="129">
                  <c:v>1.6152993985315039E-2</c:v>
                </c:pt>
                <c:pt idx="130">
                  <c:v>-2.6307769912250614E-2</c:v>
                </c:pt>
                <c:pt idx="131">
                  <c:v>2.5105187234482462E-2</c:v>
                </c:pt>
                <c:pt idx="132">
                  <c:v>2.8149239704597364E-3</c:v>
                </c:pt>
                <c:pt idx="133">
                  <c:v>6.3194138318200142E-3</c:v>
                </c:pt>
                <c:pt idx="134">
                  <c:v>-1.5850449935797838E-2</c:v>
                </c:pt>
                <c:pt idx="135">
                  <c:v>-1.798488351467719E-2</c:v>
                </c:pt>
                <c:pt idx="136">
                  <c:v>-8.0635700356758433E-3</c:v>
                </c:pt>
                <c:pt idx="137">
                  <c:v>-1.2598641991462482E-2</c:v>
                </c:pt>
                <c:pt idx="138">
                  <c:v>7.2485218433242472E-3</c:v>
                </c:pt>
                <c:pt idx="139">
                  <c:v>-1.2777848582452945E-2</c:v>
                </c:pt>
                <c:pt idx="140">
                  <c:v>-1.2327326950792201E-2</c:v>
                </c:pt>
                <c:pt idx="141">
                  <c:v>2.37040336658123E-2</c:v>
                </c:pt>
                <c:pt idx="142">
                  <c:v>-7.441865415892035E-3</c:v>
                </c:pt>
                <c:pt idx="143">
                  <c:v>1.9612030932307015E-2</c:v>
                </c:pt>
                <c:pt idx="144">
                  <c:v>-2.2486548158107381E-3</c:v>
                </c:pt>
                <c:pt idx="145">
                  <c:v>1.7510166307671913E-2</c:v>
                </c:pt>
                <c:pt idx="146">
                  <c:v>-4.723273885481034E-3</c:v>
                </c:pt>
                <c:pt idx="147">
                  <c:v>-9.1471542331352245E-4</c:v>
                </c:pt>
                <c:pt idx="148">
                  <c:v>5.8866881286318336E-3</c:v>
                </c:pt>
                <c:pt idx="149">
                  <c:v>-2.9986647197950559E-3</c:v>
                </c:pt>
                <c:pt idx="150">
                  <c:v>-1.273777378214503E-2</c:v>
                </c:pt>
                <c:pt idx="151">
                  <c:v>9.4136476647856994E-3</c:v>
                </c:pt>
                <c:pt idx="152">
                  <c:v>-2.2415828789074865E-3</c:v>
                </c:pt>
                <c:pt idx="153">
                  <c:v>2.8153498015458887E-3</c:v>
                </c:pt>
                <c:pt idx="154">
                  <c:v>5.5122341478259567E-3</c:v>
                </c:pt>
                <c:pt idx="155">
                  <c:v>7.1557851648993828E-3</c:v>
                </c:pt>
                <c:pt idx="156">
                  <c:v>-1.3000766335210242E-2</c:v>
                </c:pt>
                <c:pt idx="157">
                  <c:v>-7.6171295145128631E-3</c:v>
                </c:pt>
                <c:pt idx="158">
                  <c:v>-9.5061367164089791E-3</c:v>
                </c:pt>
                <c:pt idx="159">
                  <c:v>9.5361521615842382E-3</c:v>
                </c:pt>
                <c:pt idx="160">
                  <c:v>4.5863830457078076E-3</c:v>
                </c:pt>
                <c:pt idx="161">
                  <c:v>3.0765931273898832E-3</c:v>
                </c:pt>
                <c:pt idx="162">
                  <c:v>1.2322559590247223E-2</c:v>
                </c:pt>
                <c:pt idx="163">
                  <c:v>3.3880972056808353E-4</c:v>
                </c:pt>
                <c:pt idx="164">
                  <c:v>-8.3041101151628193E-4</c:v>
                </c:pt>
                <c:pt idx="165">
                  <c:v>-3.0718960818956597E-3</c:v>
                </c:pt>
                <c:pt idx="166">
                  <c:v>-1.0713807773444953E-2</c:v>
                </c:pt>
                <c:pt idx="167">
                  <c:v>-2.0915593629475416E-2</c:v>
                </c:pt>
                <c:pt idx="168">
                  <c:v>8.4513187302952993E-3</c:v>
                </c:pt>
                <c:pt idx="169">
                  <c:v>-2.3599307966279948E-2</c:v>
                </c:pt>
                <c:pt idx="170">
                  <c:v>5.0735613150139375E-3</c:v>
                </c:pt>
                <c:pt idx="171">
                  <c:v>1.8934977930760016E-2</c:v>
                </c:pt>
                <c:pt idx="172">
                  <c:v>4.1978893107272562E-3</c:v>
                </c:pt>
                <c:pt idx="173">
                  <c:v>-9.0651373374532433E-5</c:v>
                </c:pt>
                <c:pt idx="174">
                  <c:v>7.2367635189141523E-3</c:v>
                </c:pt>
                <c:pt idx="175">
                  <c:v>5.7615064099943158E-4</c:v>
                </c:pt>
                <c:pt idx="176">
                  <c:v>4.5966377738297336E-3</c:v>
                </c:pt>
                <c:pt idx="177">
                  <c:v>-3.2016923074957701E-3</c:v>
                </c:pt>
                <c:pt idx="178">
                  <c:v>-2.2289063597563576E-2</c:v>
                </c:pt>
                <c:pt idx="179">
                  <c:v>-1.1228318974770165E-2</c:v>
                </c:pt>
                <c:pt idx="180">
                  <c:v>5.5726054887355325E-3</c:v>
                </c:pt>
                <c:pt idx="181">
                  <c:v>3.7741670494156306E-3</c:v>
                </c:pt>
                <c:pt idx="182">
                  <c:v>6.9597082675118696E-3</c:v>
                </c:pt>
                <c:pt idx="183">
                  <c:v>-1.2890822244748031E-3</c:v>
                </c:pt>
                <c:pt idx="184">
                  <c:v>-1.6271963669927407E-3</c:v>
                </c:pt>
                <c:pt idx="185">
                  <c:v>-8.9131983999999314E-3</c:v>
                </c:pt>
                <c:pt idx="186">
                  <c:v>-1.435780235112067E-2</c:v>
                </c:pt>
                <c:pt idx="187">
                  <c:v>4.3568209590541581E-3</c:v>
                </c:pt>
                <c:pt idx="188">
                  <c:v>3.1869296381647951E-3</c:v>
                </c:pt>
                <c:pt idx="189">
                  <c:v>1.6649152559217602E-3</c:v>
                </c:pt>
                <c:pt idx="190">
                  <c:v>4.0624633437671455E-3</c:v>
                </c:pt>
                <c:pt idx="191">
                  <c:v>-5.1166649608317483E-3</c:v>
                </c:pt>
                <c:pt idx="192">
                  <c:v>-4.395670309627754E-3</c:v>
                </c:pt>
                <c:pt idx="193">
                  <c:v>-7.6670058101862603E-3</c:v>
                </c:pt>
                <c:pt idx="194">
                  <c:v>1.4379610284747973E-2</c:v>
                </c:pt>
                <c:pt idx="195">
                  <c:v>-1.2000970340860545E-3</c:v>
                </c:pt>
                <c:pt idx="196">
                  <c:v>1.3383496527852746E-6</c:v>
                </c:pt>
                <c:pt idx="197">
                  <c:v>-1.3849104072478373E-3</c:v>
                </c:pt>
                <c:pt idx="198">
                  <c:v>4.2082370393650226E-3</c:v>
                </c:pt>
                <c:pt idx="199">
                  <c:v>-5.663140271374649E-3</c:v>
                </c:pt>
                <c:pt idx="200">
                  <c:v>-1.1157901857075745E-2</c:v>
                </c:pt>
                <c:pt idx="201">
                  <c:v>3.7009289396925716E-4</c:v>
                </c:pt>
                <c:pt idx="202">
                  <c:v>-8.8950092416884789E-3</c:v>
                </c:pt>
                <c:pt idx="203">
                  <c:v>-1.4238892529832955E-2</c:v>
                </c:pt>
                <c:pt idx="204">
                  <c:v>-2.5756539737711972E-3</c:v>
                </c:pt>
                <c:pt idx="205">
                  <c:v>-1.6122438575800653E-3</c:v>
                </c:pt>
                <c:pt idx="206">
                  <c:v>1.7735381833499632E-2</c:v>
                </c:pt>
                <c:pt idx="207">
                  <c:v>5.0754515703055648E-3</c:v>
                </c:pt>
                <c:pt idx="208">
                  <c:v>3.9061779882314717E-4</c:v>
                </c:pt>
                <c:pt idx="209">
                  <c:v>7.5542102640165695E-4</c:v>
                </c:pt>
                <c:pt idx="210">
                  <c:v>1.1877780205010548E-2</c:v>
                </c:pt>
                <c:pt idx="211">
                  <c:v>-8.4797850899320261E-4</c:v>
                </c:pt>
                <c:pt idx="212">
                  <c:v>-1.4613457574219831E-2</c:v>
                </c:pt>
                <c:pt idx="213">
                  <c:v>-7.3166440699566106E-3</c:v>
                </c:pt>
                <c:pt idx="214">
                  <c:v>-7.6195954833733603E-3</c:v>
                </c:pt>
                <c:pt idx="215">
                  <c:v>-1.0613616704445047E-2</c:v>
                </c:pt>
                <c:pt idx="216">
                  <c:v>-3.8814891686620467E-3</c:v>
                </c:pt>
                <c:pt idx="217">
                  <c:v>-1.0500464422591418E-2</c:v>
                </c:pt>
                <c:pt idx="218">
                  <c:v>-5.5170456770620461E-3</c:v>
                </c:pt>
                <c:pt idx="219">
                  <c:v>1.2620951533515917E-2</c:v>
                </c:pt>
                <c:pt idx="220">
                  <c:v>4.2470725985461486E-3</c:v>
                </c:pt>
                <c:pt idx="221">
                  <c:v>-1.3775392466955012E-3</c:v>
                </c:pt>
                <c:pt idx="222">
                  <c:v>7.8382973730968392E-3</c:v>
                </c:pt>
                <c:pt idx="223">
                  <c:v>-6.2952419491621916E-3</c:v>
                </c:pt>
                <c:pt idx="224">
                  <c:v>-4.6039580955894478E-3</c:v>
                </c:pt>
                <c:pt idx="225">
                  <c:v>-3.072038071315686E-3</c:v>
                </c:pt>
                <c:pt idx="226">
                  <c:v>5.9818159702536748E-3</c:v>
                </c:pt>
                <c:pt idx="227">
                  <c:v>1.152696493342336E-2</c:v>
                </c:pt>
                <c:pt idx="228">
                  <c:v>5.2784911765511693E-3</c:v>
                </c:pt>
                <c:pt idx="229">
                  <c:v>-1.029089828217495E-3</c:v>
                </c:pt>
                <c:pt idx="230">
                  <c:v>-3.9356206073321073E-3</c:v>
                </c:pt>
                <c:pt idx="231">
                  <c:v>1.2227771415794238E-2</c:v>
                </c:pt>
                <c:pt idx="232">
                  <c:v>1.2115385587575762E-2</c:v>
                </c:pt>
                <c:pt idx="233">
                  <c:v>2.5442318194735924E-3</c:v>
                </c:pt>
                <c:pt idx="234">
                  <c:v>-1.4122591814890351E-3</c:v>
                </c:pt>
                <c:pt idx="235">
                  <c:v>6.8901156286393572E-3</c:v>
                </c:pt>
                <c:pt idx="236">
                  <c:v>1.981758585507028E-3</c:v>
                </c:pt>
                <c:pt idx="237">
                  <c:v>5.4605495757078107E-3</c:v>
                </c:pt>
                <c:pt idx="238">
                  <c:v>-2.6987981801918164E-3</c:v>
                </c:pt>
                <c:pt idx="239">
                  <c:v>-7.96003102853075E-3</c:v>
                </c:pt>
                <c:pt idx="240">
                  <c:v>-1.1852978385035347E-2</c:v>
                </c:pt>
                <c:pt idx="241">
                  <c:v>1.1471411662174542E-2</c:v>
                </c:pt>
                <c:pt idx="242">
                  <c:v>-5.3873495057791005E-3</c:v>
                </c:pt>
                <c:pt idx="243">
                  <c:v>1.0961810372013846E-2</c:v>
                </c:pt>
                <c:pt idx="244">
                  <c:v>8.2670339320794935E-3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14-4473-A390-E30727E7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428991"/>
        <c:axId val="1840408271"/>
      </c:scatterChart>
      <c:valAx>
        <c:axId val="199842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0.00325115999470961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0408271"/>
        <c:crosses val="autoZero"/>
        <c:crossBetween val="midCat"/>
      </c:valAx>
      <c:valAx>
        <c:axId val="1840408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0.00202587388819413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8428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933450</xdr:colOff>
      <xdr:row>24</xdr:row>
      <xdr:rowOff>0</xdr:rowOff>
    </xdr:from>
    <xdr:ext cx="9153525" cy="4552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30B03-D8FF-4AF9-B09F-CCBB87600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723900</xdr:colOff>
      <xdr:row>47</xdr:row>
      <xdr:rowOff>163830</xdr:rowOff>
    </xdr:from>
    <xdr:ext cx="9570720" cy="35337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B687B-4C23-44EE-A929-24E54E25A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</xdr:row>
      <xdr:rowOff>175259</xdr:rowOff>
    </xdr:from>
    <xdr:to>
      <xdr:col>17</xdr:col>
      <xdr:colOff>236220</xdr:colOff>
      <xdr:row>22</xdr:row>
      <xdr:rowOff>35174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3F206F-E0C8-4B56-A17D-68D95DBBD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1800" y="1752599"/>
          <a:ext cx="3284220" cy="2046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22</xdr:col>
      <xdr:colOff>129540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16EDC-E263-4DA7-B189-240F842D6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MANTH/Downloads/Group7_L2_Assignmen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ression%20for%20company'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icient Frontier"/>
      <sheetName val="Sheet1"/>
    </sheetNames>
    <sheetDataSet>
      <sheetData sheetId="0">
        <row r="11">
          <cell r="L11">
            <v>-1.2655000000000001E-2</v>
          </cell>
          <cell r="M11">
            <v>6.3330194341557414E-2</v>
          </cell>
        </row>
        <row r="12">
          <cell r="L12">
            <v>-1.0959999999999999E-2</v>
          </cell>
          <cell r="M12">
            <v>6.2681759904459136E-2</v>
          </cell>
        </row>
        <row r="13">
          <cell r="L13">
            <v>-9.6600000000000002E-3</v>
          </cell>
          <cell r="M13">
            <v>5.9665986145964973E-2</v>
          </cell>
        </row>
        <row r="14">
          <cell r="L14">
            <v>-8.3599999999999994E-3</v>
          </cell>
          <cell r="M14">
            <v>5.8693843308284532E-2</v>
          </cell>
        </row>
        <row r="15">
          <cell r="L15">
            <v>-5.875E-3</v>
          </cell>
          <cell r="M15">
            <v>6.6235997095000693E-2</v>
          </cell>
        </row>
        <row r="16">
          <cell r="L16">
            <v>-4.1799999999999997E-3</v>
          </cell>
          <cell r="M16">
            <v>6.909694151036809E-2</v>
          </cell>
        </row>
        <row r="17">
          <cell r="L17">
            <v>-2.4850000000000002E-3</v>
          </cell>
          <cell r="M17">
            <v>7.2655281758382026E-2</v>
          </cell>
        </row>
        <row r="18">
          <cell r="L18">
            <v>-7.9000000000000012E-4</v>
          </cell>
          <cell r="M18">
            <v>7.6814160381253258E-2</v>
          </cell>
        </row>
        <row r="19">
          <cell r="L19">
            <v>-1.1200000000000012E-4</v>
          </cell>
          <cell r="M19">
            <v>7.8624981256209703E-2</v>
          </cell>
        </row>
        <row r="20">
          <cell r="L20">
            <v>2.2699999999999955E-4</v>
          </cell>
          <cell r="M20">
            <v>7.9559143134862897E-2</v>
          </cell>
        </row>
        <row r="21">
          <cell r="L21">
            <v>1.7525000000000002E-3</v>
          </cell>
          <cell r="M21">
            <v>8.3980030728013605E-2</v>
          </cell>
        </row>
        <row r="22">
          <cell r="L22">
            <v>2.0915E-3</v>
          </cell>
          <cell r="M22">
            <v>8.5007082750185842E-2</v>
          </cell>
        </row>
        <row r="23">
          <cell r="L23">
            <v>2.4304999999999999E-3</v>
          </cell>
          <cell r="M23">
            <v>8.6049123059861302E-2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regression data"/>
    </sheetNames>
    <sheetDataSet>
      <sheetData sheetId="0">
        <row r="25">
          <cell r="B25">
            <v>-1.4632270111284686E-2</v>
          </cell>
        </row>
        <row r="26">
          <cell r="B26">
            <v>2.0727429508039186E-2</v>
          </cell>
        </row>
        <row r="27">
          <cell r="B27">
            <v>-8.5217556579867868E-4</v>
          </cell>
        </row>
        <row r="28">
          <cell r="B28">
            <v>3.7357013623490537E-3</v>
          </cell>
        </row>
        <row r="29">
          <cell r="B29">
            <v>9.6332137655338618E-4</v>
          </cell>
        </row>
        <row r="30">
          <cell r="B30">
            <v>7.5019893873208045E-5</v>
          </cell>
        </row>
        <row r="31">
          <cell r="B31">
            <v>3.0034921365593974E-3</v>
          </cell>
        </row>
        <row r="32">
          <cell r="B32">
            <v>8.3973254340777379E-4</v>
          </cell>
        </row>
        <row r="33">
          <cell r="B33">
            <v>3.6602843437575135E-3</v>
          </cell>
        </row>
        <row r="34">
          <cell r="B34">
            <v>6.4950407970488112E-4</v>
          </cell>
        </row>
        <row r="35">
          <cell r="B35">
            <v>-4.0173016521100006E-3</v>
          </cell>
        </row>
        <row r="36">
          <cell r="B36">
            <v>2.694378670067301E-3</v>
          </cell>
        </row>
        <row r="37">
          <cell r="B37">
            <v>-1.7048986036367936E-3</v>
          </cell>
        </row>
        <row r="38">
          <cell r="B38">
            <v>6.7458046323242869E-4</v>
          </cell>
        </row>
        <row r="39">
          <cell r="B39">
            <v>1.6460468132920764E-3</v>
          </cell>
        </row>
        <row r="40">
          <cell r="B40">
            <v>-6.3054337499021066E-3</v>
          </cell>
        </row>
        <row r="41">
          <cell r="B41">
            <v>3.5614928372016078E-3</v>
          </cell>
        </row>
        <row r="42">
          <cell r="B42">
            <v>6.4844079214365991E-3</v>
          </cell>
        </row>
        <row r="43">
          <cell r="B43">
            <v>3.4815817500016399E-3</v>
          </cell>
        </row>
        <row r="44">
          <cell r="B44">
            <v>-3.8455664801666958E-3</v>
          </cell>
        </row>
        <row r="45">
          <cell r="B45">
            <v>-5.681282313261548E-3</v>
          </cell>
        </row>
        <row r="46">
          <cell r="B46">
            <v>-8.1680918140019862E-3</v>
          </cell>
        </row>
        <row r="47">
          <cell r="B47">
            <v>8.9432552383383601E-3</v>
          </cell>
        </row>
        <row r="48">
          <cell r="B48">
            <v>-1.3227571600572764E-3</v>
          </cell>
        </row>
        <row r="49">
          <cell r="B49">
            <v>9.9044378350730431E-4</v>
          </cell>
        </row>
        <row r="50">
          <cell r="B50">
            <v>-4.2565184642979256E-3</v>
          </cell>
        </row>
        <row r="51">
          <cell r="B51">
            <v>8.0649852015943629E-3</v>
          </cell>
        </row>
        <row r="52">
          <cell r="B52">
            <v>-1.5585213709463665E-3</v>
          </cell>
        </row>
        <row r="53">
          <cell r="B53">
            <v>-2.0736090466709953E-3</v>
          </cell>
        </row>
        <row r="54">
          <cell r="B54">
            <v>-8.024328892170491E-3</v>
          </cell>
        </row>
        <row r="55">
          <cell r="B55">
            <v>-7.8096553330196817E-3</v>
          </cell>
        </row>
        <row r="56">
          <cell r="B56">
            <v>-1.0841501655465567E-2</v>
          </cell>
        </row>
        <row r="57">
          <cell r="B57">
            <v>-1.0202154849834333E-2</v>
          </cell>
        </row>
        <row r="58">
          <cell r="B58">
            <v>6.1369868911675517E-4</v>
          </cell>
        </row>
        <row r="59">
          <cell r="B59">
            <v>-1.3154171543033902E-2</v>
          </cell>
        </row>
        <row r="60">
          <cell r="B60">
            <v>7.6195343084021301E-3</v>
          </cell>
        </row>
        <row r="61">
          <cell r="B61">
            <v>8.398167152980078E-3</v>
          </cell>
        </row>
        <row r="62">
          <cell r="B62">
            <v>7.468081419394655E-3</v>
          </cell>
        </row>
        <row r="63">
          <cell r="B63">
            <v>-7.5128816664994744E-3</v>
          </cell>
        </row>
        <row r="64">
          <cell r="B64">
            <v>-3.6146462606884366E-3</v>
          </cell>
        </row>
        <row r="65">
          <cell r="B65">
            <v>1.1601939823642951E-2</v>
          </cell>
        </row>
        <row r="66">
          <cell r="B66">
            <v>-5.8401421578504857E-3</v>
          </cell>
        </row>
        <row r="67">
          <cell r="B67">
            <v>-8.8339036115150961E-3</v>
          </cell>
        </row>
        <row r="68">
          <cell r="B68">
            <v>-5.3865748262377326E-3</v>
          </cell>
        </row>
        <row r="69">
          <cell r="B69">
            <v>8.3451374867579038E-3</v>
          </cell>
        </row>
        <row r="70">
          <cell r="B70">
            <v>7.4222404180524877E-3</v>
          </cell>
        </row>
        <row r="71">
          <cell r="B71">
            <v>-1.6436304278365363E-3</v>
          </cell>
        </row>
        <row r="72">
          <cell r="B72">
            <v>4.8818812988763675E-4</v>
          </cell>
        </row>
        <row r="73">
          <cell r="B73">
            <v>4.3789130070319565E-3</v>
          </cell>
        </row>
        <row r="74">
          <cell r="B74">
            <v>-1.0291833737262161E-4</v>
          </cell>
        </row>
        <row r="75">
          <cell r="B75">
            <v>-6.7125200243797123E-3</v>
          </cell>
        </row>
        <row r="76">
          <cell r="B76">
            <v>-5.442496608217876E-4</v>
          </cell>
        </row>
        <row r="77">
          <cell r="B77">
            <v>-3.4631054079282513E-3</v>
          </cell>
        </row>
        <row r="78">
          <cell r="B78">
            <v>-1.107034308943362E-2</v>
          </cell>
        </row>
        <row r="79">
          <cell r="B79">
            <v>5.0322623643300366E-3</v>
          </cell>
        </row>
        <row r="80">
          <cell r="B80">
            <v>-4.8669326694227317E-3</v>
          </cell>
        </row>
        <row r="81">
          <cell r="B81">
            <v>7.0598338789920863E-3</v>
          </cell>
        </row>
        <row r="82">
          <cell r="B82">
            <v>-7.869152355492303E-3</v>
          </cell>
        </row>
        <row r="83">
          <cell r="B83">
            <v>-8.5453940811067988E-4</v>
          </cell>
        </row>
        <row r="84">
          <cell r="B84">
            <v>-1.1987446201547031E-2</v>
          </cell>
        </row>
        <row r="85">
          <cell r="B85">
            <v>-1.0421193982406336E-2</v>
          </cell>
        </row>
        <row r="86">
          <cell r="B86">
            <v>1.2001821881918926E-2</v>
          </cell>
        </row>
        <row r="87">
          <cell r="B87">
            <v>-7.6753496479444929E-3</v>
          </cell>
        </row>
        <row r="88">
          <cell r="B88">
            <v>3.0189875102630279E-3</v>
          </cell>
        </row>
        <row r="89">
          <cell r="B89">
            <v>5.9398921589171646E-3</v>
          </cell>
        </row>
        <row r="90">
          <cell r="B90">
            <v>-3.7166112013836345E-3</v>
          </cell>
        </row>
        <row r="91">
          <cell r="B91">
            <v>8.7606257546020373E-4</v>
          </cell>
        </row>
        <row r="92">
          <cell r="B92">
            <v>6.981288125900831E-3</v>
          </cell>
        </row>
        <row r="93">
          <cell r="B93">
            <v>8.4092251085143566E-3</v>
          </cell>
        </row>
        <row r="94">
          <cell r="B94">
            <v>-1.4590316532239152E-3</v>
          </cell>
        </row>
        <row r="95">
          <cell r="B95">
            <v>6.2832698343053212E-3</v>
          </cell>
        </row>
        <row r="96">
          <cell r="B96">
            <v>-2.0168189747223836E-3</v>
          </cell>
        </row>
        <row r="97">
          <cell r="B97">
            <v>-1.011598654048167E-2</v>
          </cell>
        </row>
        <row r="98">
          <cell r="B98">
            <v>5.9031654920362955E-3</v>
          </cell>
        </row>
        <row r="99">
          <cell r="B99">
            <v>-4.4468704363611177E-3</v>
          </cell>
        </row>
        <row r="100">
          <cell r="B100">
            <v>-4.0099509275757532E-3</v>
          </cell>
        </row>
        <row r="101">
          <cell r="B101">
            <v>3.9933616034922344E-3</v>
          </cell>
        </row>
        <row r="102">
          <cell r="B102">
            <v>6.2025752354395629E-3</v>
          </cell>
        </row>
        <row r="103">
          <cell r="B103">
            <v>3.5616323693733213E-3</v>
          </cell>
        </row>
        <row r="104">
          <cell r="B104">
            <v>-1.806179300375216E-3</v>
          </cell>
        </row>
        <row r="105">
          <cell r="B105">
            <v>2.0705731338447196E-3</v>
          </cell>
        </row>
        <row r="106">
          <cell r="B106">
            <v>9.8447717704468717E-3</v>
          </cell>
        </row>
        <row r="107">
          <cell r="B107">
            <v>2.623824301770895E-3</v>
          </cell>
        </row>
        <row r="108">
          <cell r="B108">
            <v>2.177616718756486E-3</v>
          </cell>
        </row>
        <row r="109">
          <cell r="B109">
            <v>-2.6100943994432474E-3</v>
          </cell>
        </row>
        <row r="110">
          <cell r="B110">
            <v>-1.183693926841764E-2</v>
          </cell>
        </row>
        <row r="111">
          <cell r="B111">
            <v>1.0281661287366028E-2</v>
          </cell>
        </row>
        <row r="112">
          <cell r="B112">
            <v>1.0879934459120575E-3</v>
          </cell>
        </row>
        <row r="113">
          <cell r="B113">
            <v>-1.3321676756022868E-3</v>
          </cell>
        </row>
        <row r="114">
          <cell r="B114">
            <v>4.5329156774554132E-3</v>
          </cell>
        </row>
        <row r="115">
          <cell r="B115">
            <v>5.0596698195451689E-4</v>
          </cell>
        </row>
        <row r="116">
          <cell r="B116">
            <v>-5.6917159306570245E-3</v>
          </cell>
        </row>
        <row r="117">
          <cell r="B117">
            <v>-8.9753483869655822E-3</v>
          </cell>
        </row>
        <row r="118">
          <cell r="B118">
            <v>6.4512314800293158E-3</v>
          </cell>
        </row>
        <row r="119">
          <cell r="B119">
            <v>-6.5928259682888268E-3</v>
          </cell>
        </row>
        <row r="120">
          <cell r="B120">
            <v>7.0708301134631219E-3</v>
          </cell>
        </row>
        <row r="121">
          <cell r="B121">
            <v>6.5359659820320515E-3</v>
          </cell>
        </row>
        <row r="122">
          <cell r="B122">
            <v>3.3369942826236179E-4</v>
          </cell>
        </row>
        <row r="123">
          <cell r="B123">
            <v>-3.9366166649349495E-4</v>
          </cell>
        </row>
        <row r="124">
          <cell r="B124">
            <v>-4.1109265829267858E-3</v>
          </cell>
        </row>
        <row r="125">
          <cell r="B125">
            <v>1.18235758213938E-2</v>
          </cell>
        </row>
        <row r="126">
          <cell r="B126">
            <v>3.000668627136549E-3</v>
          </cell>
        </row>
        <row r="127">
          <cell r="B127">
            <v>-6.1256190603574392E-3</v>
          </cell>
        </row>
        <row r="128">
          <cell r="B128">
            <v>-3.0515240295679617E-3</v>
          </cell>
        </row>
        <row r="129">
          <cell r="B129">
            <v>-1.2053836643042943E-3</v>
          </cell>
        </row>
        <row r="130">
          <cell r="B130">
            <v>-1.1213918624544274E-2</v>
          </cell>
        </row>
        <row r="131">
          <cell r="B131">
            <v>-7.7181388719476246E-3</v>
          </cell>
        </row>
        <row r="132">
          <cell r="B132">
            <v>-5.8881172864892525E-3</v>
          </cell>
        </row>
        <row r="133">
          <cell r="B133">
            <v>4.4264280467820501E-3</v>
          </cell>
        </row>
        <row r="134">
          <cell r="B134">
            <v>3.6241373217480877E-3</v>
          </cell>
        </row>
        <row r="135">
          <cell r="B135">
            <v>-1.652424739701586E-2</v>
          </cell>
        </row>
        <row r="136">
          <cell r="B136">
            <v>-1.6681499154305019E-2</v>
          </cell>
        </row>
        <row r="137">
          <cell r="B137">
            <v>6.809951536932912E-3</v>
          </cell>
        </row>
        <row r="138">
          <cell r="B138">
            <v>1.3098928554098763E-2</v>
          </cell>
        </row>
        <row r="139">
          <cell r="B139">
            <v>-1.526962838580528E-2</v>
          </cell>
        </row>
        <row r="140">
          <cell r="B140">
            <v>-1.1541094535373591E-2</v>
          </cell>
        </row>
        <row r="141">
          <cell r="B141">
            <v>-6.1027928475975088E-3</v>
          </cell>
        </row>
        <row r="142">
          <cell r="B142">
            <v>-1.0891943732881916E-2</v>
          </cell>
        </row>
        <row r="143">
          <cell r="B143">
            <v>-1.9666961325704925E-2</v>
          </cell>
        </row>
        <row r="144">
          <cell r="B144">
            <v>8.9016046122967589E-3</v>
          </cell>
        </row>
        <row r="145">
          <cell r="B145">
            <v>-2.984767464930458E-3</v>
          </cell>
        </row>
        <row r="146">
          <cell r="B146">
            <v>-9.4866666734613331E-3</v>
          </cell>
        </row>
        <row r="147">
          <cell r="B147">
            <v>-6.4937504462534001E-3</v>
          </cell>
        </row>
        <row r="148">
          <cell r="B148">
            <v>6.6057867047669113E-3</v>
          </cell>
        </row>
        <row r="149">
          <cell r="B149">
            <v>-1.7214210367613971E-2</v>
          </cell>
        </row>
        <row r="150">
          <cell r="B150">
            <v>-2.8947203334942696E-2</v>
          </cell>
        </row>
        <row r="151">
          <cell r="B151">
            <v>-3.2193486612003192E-2</v>
          </cell>
        </row>
        <row r="152">
          <cell r="B152">
            <v>1.9466234536221747E-3</v>
          </cell>
        </row>
        <row r="153">
          <cell r="B153">
            <v>-6.7822816346700798E-3</v>
          </cell>
        </row>
        <row r="154">
          <cell r="B154">
            <v>1.6152993985315039E-2</v>
          </cell>
        </row>
        <row r="155">
          <cell r="B155">
            <v>-2.6307769912250614E-2</v>
          </cell>
        </row>
        <row r="156">
          <cell r="B156">
            <v>2.5105187234482462E-2</v>
          </cell>
        </row>
        <row r="157">
          <cell r="B157">
            <v>2.8149239704597364E-3</v>
          </cell>
        </row>
        <row r="158">
          <cell r="B158">
            <v>6.3194138318200142E-3</v>
          </cell>
        </row>
        <row r="159">
          <cell r="B159">
            <v>-1.5850449935797838E-2</v>
          </cell>
        </row>
        <row r="160">
          <cell r="B160">
            <v>-1.798488351467719E-2</v>
          </cell>
        </row>
        <row r="161">
          <cell r="B161">
            <v>-8.0635700356758433E-3</v>
          </cell>
        </row>
        <row r="162">
          <cell r="B162">
            <v>-1.2598641991462482E-2</v>
          </cell>
        </row>
        <row r="163">
          <cell r="B163">
            <v>7.2485218433242472E-3</v>
          </cell>
        </row>
        <row r="164">
          <cell r="B164">
            <v>-1.2777848582452945E-2</v>
          </cell>
        </row>
        <row r="165">
          <cell r="B165">
            <v>-1.2327326950792201E-2</v>
          </cell>
        </row>
        <row r="166">
          <cell r="B166">
            <v>2.37040336658123E-2</v>
          </cell>
        </row>
        <row r="167">
          <cell r="B167">
            <v>-7.441865415892035E-3</v>
          </cell>
        </row>
        <row r="168">
          <cell r="B168">
            <v>1.9612030932307015E-2</v>
          </cell>
        </row>
        <row r="169">
          <cell r="B169">
            <v>-2.2486548158107381E-3</v>
          </cell>
        </row>
        <row r="170">
          <cell r="B170">
            <v>1.7510166307671913E-2</v>
          </cell>
        </row>
        <row r="171">
          <cell r="B171">
            <v>-4.723273885481034E-3</v>
          </cell>
        </row>
        <row r="172">
          <cell r="B172">
            <v>-9.1471542331352245E-4</v>
          </cell>
        </row>
        <row r="173">
          <cell r="B173">
            <v>5.8866881286318336E-3</v>
          </cell>
        </row>
        <row r="174">
          <cell r="B174">
            <v>-2.9986647197950559E-3</v>
          </cell>
        </row>
        <row r="175">
          <cell r="B175">
            <v>-1.273777378214503E-2</v>
          </cell>
        </row>
        <row r="176">
          <cell r="B176">
            <v>9.4136476647856994E-3</v>
          </cell>
        </row>
        <row r="177">
          <cell r="B177">
            <v>-2.2415828789074865E-3</v>
          </cell>
        </row>
        <row r="178">
          <cell r="B178">
            <v>2.8153498015458887E-3</v>
          </cell>
        </row>
        <row r="179">
          <cell r="B179">
            <v>5.5122341478259567E-3</v>
          </cell>
        </row>
        <row r="180">
          <cell r="B180">
            <v>7.1557851648993828E-3</v>
          </cell>
        </row>
        <row r="181">
          <cell r="B181">
            <v>-1.3000766335210242E-2</v>
          </cell>
        </row>
        <row r="182">
          <cell r="B182">
            <v>-7.6171295145128631E-3</v>
          </cell>
        </row>
        <row r="183">
          <cell r="B183">
            <v>-9.5061367164089791E-3</v>
          </cell>
        </row>
        <row r="184">
          <cell r="B184">
            <v>9.5361521615842382E-3</v>
          </cell>
        </row>
        <row r="185">
          <cell r="B185">
            <v>4.5863830457078076E-3</v>
          </cell>
        </row>
        <row r="186">
          <cell r="B186">
            <v>3.0765931273898832E-3</v>
          </cell>
        </row>
        <row r="187">
          <cell r="B187">
            <v>1.2322559590247223E-2</v>
          </cell>
        </row>
        <row r="188">
          <cell r="B188">
            <v>3.3880972056808353E-4</v>
          </cell>
        </row>
        <row r="189">
          <cell r="B189">
            <v>-8.3041101151628193E-4</v>
          </cell>
        </row>
        <row r="190">
          <cell r="B190">
            <v>-3.0718960818956597E-3</v>
          </cell>
        </row>
        <row r="191">
          <cell r="B191">
            <v>-1.0713807773444953E-2</v>
          </cell>
        </row>
        <row r="192">
          <cell r="B192">
            <v>-2.0915593629475416E-2</v>
          </cell>
        </row>
        <row r="193">
          <cell r="B193">
            <v>8.4513187302952993E-3</v>
          </cell>
        </row>
        <row r="194">
          <cell r="B194">
            <v>-2.3599307966279948E-2</v>
          </cell>
        </row>
        <row r="195">
          <cell r="B195">
            <v>5.0735613150139375E-3</v>
          </cell>
        </row>
        <row r="196">
          <cell r="B196">
            <v>1.8934977930760016E-2</v>
          </cell>
        </row>
        <row r="197">
          <cell r="B197">
            <v>4.1978893107272562E-3</v>
          </cell>
        </row>
        <row r="198">
          <cell r="B198">
            <v>-9.0651373374532433E-5</v>
          </cell>
        </row>
        <row r="199">
          <cell r="B199">
            <v>7.2367635189141523E-3</v>
          </cell>
        </row>
        <row r="200">
          <cell r="B200">
            <v>5.7615064099943158E-4</v>
          </cell>
        </row>
        <row r="201">
          <cell r="B201">
            <v>4.5966377738297336E-3</v>
          </cell>
        </row>
        <row r="202">
          <cell r="B202">
            <v>-3.2016923074957701E-3</v>
          </cell>
        </row>
        <row r="203">
          <cell r="B203">
            <v>-2.2289063597563576E-2</v>
          </cell>
        </row>
        <row r="204">
          <cell r="B204">
            <v>-1.1228318974770165E-2</v>
          </cell>
        </row>
        <row r="205">
          <cell r="B205">
            <v>5.5726054887355325E-3</v>
          </cell>
        </row>
        <row r="206">
          <cell r="B206">
            <v>3.7741670494156306E-3</v>
          </cell>
        </row>
        <row r="207">
          <cell r="B207">
            <v>6.9597082675118696E-3</v>
          </cell>
        </row>
        <row r="208">
          <cell r="B208">
            <v>-1.2890822244748031E-3</v>
          </cell>
        </row>
        <row r="209">
          <cell r="B209">
            <v>-1.6271963669927407E-3</v>
          </cell>
        </row>
        <row r="210">
          <cell r="B210">
            <v>-8.9131983999999314E-3</v>
          </cell>
        </row>
        <row r="211">
          <cell r="B211">
            <v>-1.435780235112067E-2</v>
          </cell>
        </row>
        <row r="212">
          <cell r="B212">
            <v>4.3568209590541581E-3</v>
          </cell>
        </row>
        <row r="213">
          <cell r="B213">
            <v>3.1869296381647951E-3</v>
          </cell>
        </row>
        <row r="214">
          <cell r="B214">
            <v>1.6649152559217602E-3</v>
          </cell>
        </row>
        <row r="215">
          <cell r="B215">
            <v>4.0624633437671455E-3</v>
          </cell>
        </row>
        <row r="216">
          <cell r="B216">
            <v>-5.1166649608317483E-3</v>
          </cell>
        </row>
        <row r="217">
          <cell r="B217">
            <v>-4.395670309627754E-3</v>
          </cell>
        </row>
        <row r="218">
          <cell r="B218">
            <v>-7.6670058101862603E-3</v>
          </cell>
        </row>
        <row r="219">
          <cell r="B219">
            <v>1.4379610284747973E-2</v>
          </cell>
        </row>
        <row r="220">
          <cell r="B220">
            <v>-1.2000970340860545E-3</v>
          </cell>
        </row>
        <row r="221">
          <cell r="B221">
            <v>1.3383496527852746E-6</v>
          </cell>
        </row>
        <row r="222">
          <cell r="B222">
            <v>-1.3849104072478373E-3</v>
          </cell>
        </row>
        <row r="223">
          <cell r="B223">
            <v>4.2082370393650226E-3</v>
          </cell>
        </row>
        <row r="224">
          <cell r="B224">
            <v>-5.663140271374649E-3</v>
          </cell>
        </row>
        <row r="225">
          <cell r="B225">
            <v>-1.1157901857075745E-2</v>
          </cell>
        </row>
        <row r="226">
          <cell r="B226">
            <v>3.7009289396925716E-4</v>
          </cell>
        </row>
        <row r="227">
          <cell r="B227">
            <v>-8.8950092416884789E-3</v>
          </cell>
        </row>
        <row r="228">
          <cell r="B228">
            <v>-1.4238892529832955E-2</v>
          </cell>
        </row>
        <row r="229">
          <cell r="B229">
            <v>-2.5756539737711972E-3</v>
          </cell>
        </row>
        <row r="230">
          <cell r="B230">
            <v>-1.6122438575800653E-3</v>
          </cell>
        </row>
        <row r="231">
          <cell r="B231">
            <v>1.7735381833499632E-2</v>
          </cell>
        </row>
        <row r="232">
          <cell r="B232">
            <v>5.0754515703055648E-3</v>
          </cell>
        </row>
        <row r="233">
          <cell r="B233">
            <v>3.9061779882314717E-4</v>
          </cell>
        </row>
        <row r="234">
          <cell r="B234">
            <v>7.5542102640165695E-4</v>
          </cell>
        </row>
        <row r="235">
          <cell r="B235">
            <v>1.1877780205010548E-2</v>
          </cell>
        </row>
        <row r="236">
          <cell r="B236">
            <v>-8.4797850899320261E-4</v>
          </cell>
        </row>
        <row r="237">
          <cell r="B237">
            <v>-1.4613457574219831E-2</v>
          </cell>
        </row>
        <row r="238">
          <cell r="B238">
            <v>-7.3166440699566106E-3</v>
          </cell>
        </row>
        <row r="239">
          <cell r="B239">
            <v>-7.6195954833733603E-3</v>
          </cell>
        </row>
        <row r="240">
          <cell r="B240">
            <v>-1.0613616704445047E-2</v>
          </cell>
        </row>
        <row r="241">
          <cell r="B241">
            <v>-3.8814891686620467E-3</v>
          </cell>
        </row>
        <row r="242">
          <cell r="B242">
            <v>-1.0500464422591418E-2</v>
          </cell>
        </row>
        <row r="243">
          <cell r="B243">
            <v>-5.5170456770620461E-3</v>
          </cell>
        </row>
        <row r="244">
          <cell r="B244">
            <v>1.2620951533515917E-2</v>
          </cell>
        </row>
        <row r="245">
          <cell r="B245">
            <v>4.2470725985461486E-3</v>
          </cell>
        </row>
        <row r="246">
          <cell r="B246">
            <v>-1.3775392466955012E-3</v>
          </cell>
        </row>
        <row r="247">
          <cell r="B247">
            <v>7.8382973730968392E-3</v>
          </cell>
        </row>
        <row r="248">
          <cell r="B248">
            <v>-6.2952419491621916E-3</v>
          </cell>
        </row>
        <row r="249">
          <cell r="B249">
            <v>-4.6039580955894478E-3</v>
          </cell>
        </row>
        <row r="250">
          <cell r="B250">
            <v>-3.072038071315686E-3</v>
          </cell>
        </row>
        <row r="251">
          <cell r="B251">
            <v>5.9818159702536748E-3</v>
          </cell>
        </row>
        <row r="252">
          <cell r="B252">
            <v>1.152696493342336E-2</v>
          </cell>
        </row>
        <row r="253">
          <cell r="B253">
            <v>5.2784911765511693E-3</v>
          </cell>
        </row>
        <row r="254">
          <cell r="B254">
            <v>-1.029089828217495E-3</v>
          </cell>
        </row>
        <row r="255">
          <cell r="B255">
            <v>-3.9356206073321073E-3</v>
          </cell>
        </row>
        <row r="256">
          <cell r="B256">
            <v>1.2227771415794238E-2</v>
          </cell>
        </row>
        <row r="257">
          <cell r="B257">
            <v>1.2115385587575762E-2</v>
          </cell>
        </row>
        <row r="258">
          <cell r="B258">
            <v>2.5442318194735924E-3</v>
          </cell>
        </row>
        <row r="259">
          <cell r="B259">
            <v>-1.4122591814890351E-3</v>
          </cell>
        </row>
        <row r="260">
          <cell r="B260">
            <v>6.8901156286393572E-3</v>
          </cell>
        </row>
        <row r="261">
          <cell r="B261">
            <v>1.981758585507028E-3</v>
          </cell>
        </row>
        <row r="262">
          <cell r="B262">
            <v>5.4605495757078107E-3</v>
          </cell>
        </row>
        <row r="263">
          <cell r="B263">
            <v>-2.6987981801918164E-3</v>
          </cell>
        </row>
        <row r="264">
          <cell r="B264">
            <v>-7.96003102853075E-3</v>
          </cell>
        </row>
        <row r="265">
          <cell r="B265">
            <v>-1.1852978385035347E-2</v>
          </cell>
        </row>
        <row r="266">
          <cell r="B266">
            <v>1.1471411662174542E-2</v>
          </cell>
        </row>
        <row r="267">
          <cell r="B267">
            <v>-5.3873495057791005E-3</v>
          </cell>
        </row>
        <row r="268">
          <cell r="B268">
            <v>1.0961810372013846E-2</v>
          </cell>
        </row>
        <row r="269">
          <cell r="B269">
            <v>8.2670339320794935E-3</v>
          </cell>
        </row>
      </sheetData>
      <sheetData sheetId="1">
        <row r="4">
          <cell r="H4">
            <v>-1.1381123377257276E-2</v>
          </cell>
          <cell r="I4">
            <v>-1.4347165309481586E-3</v>
          </cell>
        </row>
        <row r="5">
          <cell r="H5">
            <v>1.9425574859267037E-2</v>
          </cell>
          <cell r="I5">
            <v>1.3213548966358936E-2</v>
          </cell>
        </row>
        <row r="6">
          <cell r="H6">
            <v>6.2461250013588938E-4</v>
          </cell>
          <cell r="I6">
            <v>8.0591052121954439E-3</v>
          </cell>
        </row>
        <row r="7">
          <cell r="H7">
            <v>4.6217431769620945E-3</v>
          </cell>
          <cell r="I7">
            <v>9.3904319776941456E-3</v>
          </cell>
        </row>
        <row r="8">
          <cell r="H8">
            <v>2.2063416170259977E-3</v>
          </cell>
          <cell r="I8">
            <v>-2.0662407645768081E-3</v>
          </cell>
        </row>
        <row r="9">
          <cell r="H9">
            <v>1.4324200052872424E-3</v>
          </cell>
          <cell r="I9">
            <v>3.1327303903536949E-3</v>
          </cell>
        </row>
        <row r="10">
          <cell r="H10">
            <v>3.9838150014474532E-3</v>
          </cell>
          <cell r="I10">
            <v>-1.0540298194311353E-2</v>
          </cell>
        </row>
        <row r="11">
          <cell r="H11">
            <v>2.0986663842296098E-3</v>
          </cell>
          <cell r="I11">
            <v>-8.7457775522838451E-3</v>
          </cell>
        </row>
        <row r="12">
          <cell r="H12">
            <v>4.5560370380904221E-3</v>
          </cell>
          <cell r="I12">
            <v>1.1842420128302939E-2</v>
          </cell>
        </row>
        <row r="13">
          <cell r="H13">
            <v>1.9329322026504767E-3</v>
          </cell>
          <cell r="I13">
            <v>-7.7609901914509095E-3</v>
          </cell>
        </row>
        <row r="14">
          <cell r="H14">
            <v>-2.132964212089829E-3</v>
          </cell>
          <cell r="I14">
            <v>-4.2411243717750714E-3</v>
          </cell>
        </row>
        <row r="15">
          <cell r="H15">
            <v>3.7145037407300728E-3</v>
          </cell>
          <cell r="I15">
            <v>-4.8072068207796297E-3</v>
          </cell>
        </row>
        <row r="16">
          <cell r="H16">
            <v>-1.1831183431334725E-4</v>
          </cell>
          <cell r="I16">
            <v>-5.8000880063815352E-3</v>
          </cell>
        </row>
        <row r="17">
          <cell r="H17">
            <v>1.9547796897194654E-3</v>
          </cell>
          <cell r="I17">
            <v>4.4155051969993154E-3</v>
          </cell>
        </row>
        <row r="18">
          <cell r="H18">
            <v>2.8011576571632265E-3</v>
          </cell>
          <cell r="I18">
            <v>-2.21243405063666E-5</v>
          </cell>
        </row>
        <row r="19">
          <cell r="H19">
            <v>-4.126470826141055E-3</v>
          </cell>
          <cell r="I19">
            <v>-1.4346965357980778E-2</v>
          </cell>
        </row>
        <row r="20">
          <cell r="H20">
            <v>4.4699661674788352E-3</v>
          </cell>
          <cell r="I20">
            <v>1.3264024318213094E-3</v>
          </cell>
        </row>
        <row r="21">
          <cell r="H21">
            <v>7.0165195584981173E-3</v>
          </cell>
          <cell r="I21">
            <v>-1.8230630207940836E-2</v>
          </cell>
        </row>
        <row r="22">
          <cell r="H22">
            <v>4.4003446272614334E-3</v>
          </cell>
          <cell r="I22">
            <v>3.5975985287663589E-3</v>
          </cell>
        </row>
        <row r="23">
          <cell r="H23">
            <v>-1.9833420808044225E-3</v>
          </cell>
          <cell r="I23">
            <v>-7.9921231217351344E-3</v>
          </cell>
        </row>
        <row r="24">
          <cell r="H24">
            <v>-3.58268665462703E-3</v>
          </cell>
          <cell r="I24">
            <v>1.3094827983534904E-3</v>
          </cell>
        </row>
        <row r="25">
          <cell r="H25">
            <v>-5.7492884834266502E-3</v>
          </cell>
          <cell r="I25">
            <v>-8.8796475870256773E-3</v>
          </cell>
        </row>
        <row r="26">
          <cell r="H26">
            <v>9.1587596826219007E-3</v>
          </cell>
          <cell r="I26">
            <v>7.547506879047451E-3</v>
          </cell>
        </row>
        <row r="27">
          <cell r="H27">
            <v>2.1462414259722462E-4</v>
          </cell>
          <cell r="I27">
            <v>3.6027327996356268E-3</v>
          </cell>
        </row>
        <row r="28">
          <cell r="H28">
            <v>2.2299716765421407E-3</v>
          </cell>
          <cell r="I28">
            <v>-6.4785681114942978E-3</v>
          </cell>
        </row>
        <row r="29">
          <cell r="H29">
            <v>-2.3413788826191382E-3</v>
          </cell>
          <cell r="I29">
            <v>-1.5368589598185262E-3</v>
          </cell>
        </row>
        <row r="30">
          <cell r="H30">
            <v>8.3935778433121781E-3</v>
          </cell>
          <cell r="I30">
            <v>5.2095138974788055E-3</v>
          </cell>
        </row>
        <row r="31">
          <cell r="H31">
            <v>9.2175079813799607E-6</v>
          </cell>
          <cell r="I31">
            <v>-4.9483654288209212E-3</v>
          </cell>
        </row>
        <row r="32">
          <cell r="H32">
            <v>-4.3954621914964664E-4</v>
          </cell>
          <cell r="I32">
            <v>2.2510565152484394E-3</v>
          </cell>
        </row>
        <row r="33">
          <cell r="H33">
            <v>-5.6240368269322751E-3</v>
          </cell>
          <cell r="I33">
            <v>-3.5522795165351811E-3</v>
          </cell>
        </row>
        <row r="34">
          <cell r="H34">
            <v>-5.4370051601670549E-3</v>
          </cell>
          <cell r="I34">
            <v>2.1858588708812952E-4</v>
          </cell>
        </row>
        <row r="35">
          <cell r="H35">
            <v>-8.078463536811839E-3</v>
          </cell>
          <cell r="I35">
            <v>-2.1448715270780263E-2</v>
          </cell>
        </row>
        <row r="36">
          <cell r="H36">
            <v>-7.5214405891733524E-3</v>
          </cell>
          <cell r="I36">
            <v>-9.6875418522836231E-3</v>
          </cell>
        </row>
        <row r="37">
          <cell r="H37">
            <v>1.901737201704075E-3</v>
          </cell>
          <cell r="I37">
            <v>1.567888404262039E-2</v>
          </cell>
        </row>
        <row r="38">
          <cell r="H38">
            <v>-1.0093348394829095E-2</v>
          </cell>
          <cell r="I38">
            <v>-7.3883802404192114E-3</v>
          </cell>
        </row>
        <row r="39">
          <cell r="H39">
            <v>8.0054842963222083E-3</v>
          </cell>
          <cell r="I39">
            <v>-1.0197265630362471E-2</v>
          </cell>
        </row>
        <row r="40">
          <cell r="H40">
            <v>8.6838584719571895E-3</v>
          </cell>
          <cell r="I40">
            <v>1.6336197975582719E-2</v>
          </cell>
        </row>
        <row r="41">
          <cell r="H41">
            <v>7.8735328516285636E-3</v>
          </cell>
          <cell r="I41">
            <v>1.8852068271319515E-2</v>
          </cell>
        </row>
        <row r="42">
          <cell r="H42">
            <v>-5.1784447966045054E-3</v>
          </cell>
          <cell r="I42">
            <v>6.4303869181686439E-4</v>
          </cell>
        </row>
        <row r="43">
          <cell r="H43">
            <v>-1.7821557134210585E-3</v>
          </cell>
          <cell r="I43">
            <v>-1.4538345220280153E-2</v>
          </cell>
        </row>
        <row r="44">
          <cell r="H44">
            <v>1.1475105539836607E-2</v>
          </cell>
          <cell r="I44">
            <v>-5.9384241189392546E-3</v>
          </cell>
        </row>
        <row r="45">
          <cell r="H45">
            <v>-3.7210913171903406E-3</v>
          </cell>
          <cell r="I45">
            <v>3.1819559716533198E-2</v>
          </cell>
        </row>
        <row r="46">
          <cell r="H46">
            <v>-6.3293687258813916E-3</v>
          </cell>
          <cell r="I46">
            <v>-6.6979690088506917E-3</v>
          </cell>
        </row>
        <row r="47">
          <cell r="H47">
            <v>-3.3259264242367957E-3</v>
          </cell>
          <cell r="I47">
            <v>6.9202820948499619E-3</v>
          </cell>
        </row>
        <row r="48">
          <cell r="H48">
            <v>8.6376570352233381E-3</v>
          </cell>
          <cell r="I48">
            <v>3.6262462617627665E-3</v>
          </cell>
        </row>
        <row r="49">
          <cell r="H49">
            <v>7.8335944497073973E-3</v>
          </cell>
          <cell r="I49">
            <v>7.7921775449268449E-3</v>
          </cell>
        </row>
        <row r="50">
          <cell r="H50">
            <v>-6.4932698639090503E-5</v>
          </cell>
          <cell r="I50">
            <v>2.3790551157842595E-3</v>
          </cell>
        </row>
        <row r="51">
          <cell r="H51">
            <v>1.7923876889736048E-3</v>
          </cell>
          <cell r="I51">
            <v>1.009804353791011E-2</v>
          </cell>
        </row>
        <row r="52">
          <cell r="H52">
            <v>5.1821333175258392E-3</v>
          </cell>
          <cell r="I52">
            <v>-6.539923811047124E-4</v>
          </cell>
        </row>
        <row r="53">
          <cell r="H53">
            <v>1.2773935357825229E-3</v>
          </cell>
          <cell r="I53">
            <v>-5.478689247430996E-3</v>
          </cell>
        </row>
        <row r="54">
          <cell r="H54">
            <v>-4.4811396765293918E-3</v>
          </cell>
          <cell r="I54">
            <v>-1.042726045025382E-3</v>
          </cell>
        </row>
        <row r="55">
          <cell r="H55">
            <v>8.9288911266252981E-4</v>
          </cell>
          <cell r="I55">
            <v>-7.1451444931993355E-4</v>
          </cell>
        </row>
        <row r="56">
          <cell r="H56">
            <v>-1.6501276314025875E-3</v>
          </cell>
          <cell r="I56">
            <v>2.4410613349103659E-3</v>
          </cell>
        </row>
        <row r="57">
          <cell r="H57">
            <v>-8.2778387881902345E-3</v>
          </cell>
          <cell r="I57">
            <v>-1.2353148363212963E-2</v>
          </cell>
        </row>
        <row r="58">
          <cell r="H58">
            <v>5.7513558140401891E-3</v>
          </cell>
          <cell r="I58">
            <v>9.669892532709173E-3</v>
          </cell>
        </row>
        <row r="59">
          <cell r="H59">
            <v>-2.8731946621369875E-3</v>
          </cell>
          <cell r="I59">
            <v>-9.5269373929819361E-3</v>
          </cell>
        </row>
        <row r="60">
          <cell r="H60">
            <v>7.5178522627552327E-3</v>
          </cell>
          <cell r="I60">
            <v>1.3369963099383519E-3</v>
          </cell>
        </row>
        <row r="61">
          <cell r="H61">
            <v>-5.4888412005468798E-3</v>
          </cell>
          <cell r="I61">
            <v>-9.2282642579247249E-3</v>
          </cell>
        </row>
        <row r="62">
          <cell r="H62">
            <v>6.2255303193993353E-4</v>
          </cell>
          <cell r="I62">
            <v>1.5733940033574388E-2</v>
          </cell>
        </row>
        <row r="63">
          <cell r="H63">
            <v>-9.0768534611320589E-3</v>
          </cell>
          <cell r="I63">
            <v>-3.7003607084028904E-3</v>
          </cell>
        </row>
        <row r="64">
          <cell r="H64">
            <v>-7.7122757074515654E-3</v>
          </cell>
          <cell r="I64">
            <v>-1.4272339958797944E-2</v>
          </cell>
        </row>
        <row r="65">
          <cell r="H65">
            <v>1.1823497806516835E-2</v>
          </cell>
          <cell r="I65">
            <v>6.1906396277472062E-3</v>
          </cell>
        </row>
        <row r="66">
          <cell r="H66">
            <v>-5.3199930034998674E-3</v>
          </cell>
          <cell r="I66">
            <v>-5.1557696882656131E-4</v>
          </cell>
        </row>
        <row r="67">
          <cell r="H67">
            <v>3.9973151529444709E-3</v>
          </cell>
          <cell r="I67">
            <v>1.7469650716109793E-2</v>
          </cell>
        </row>
        <row r="68">
          <cell r="H68">
            <v>6.5421169769841088E-3</v>
          </cell>
          <cell r="I68">
            <v>2.7369946229752248E-2</v>
          </cell>
        </row>
        <row r="69">
          <cell r="H69">
            <v>-1.8709913990326355E-3</v>
          </cell>
          <cell r="I69">
            <v>1.3691843200902188E-2</v>
          </cell>
        </row>
        <row r="70">
          <cell r="H70">
            <v>2.1303184725225441E-3</v>
          </cell>
          <cell r="I70">
            <v>-3.1614345670170009E-3</v>
          </cell>
        </row>
        <row r="71">
          <cell r="H71">
            <v>7.4494202528882572E-3</v>
          </cell>
          <cell r="I71">
            <v>6.1605583070067178E-3</v>
          </cell>
        </row>
        <row r="72">
          <cell r="H72">
            <v>8.6934925780984985E-3</v>
          </cell>
          <cell r="I72">
            <v>1.6650752899024564E-2</v>
          </cell>
        </row>
        <row r="73">
          <cell r="H73">
            <v>9.5896686382476007E-5</v>
          </cell>
          <cell r="I73">
            <v>-1.53498250870714E-2</v>
          </cell>
        </row>
        <row r="74">
          <cell r="H74">
            <v>6.8412805032789176E-3</v>
          </cell>
          <cell r="I74">
            <v>-4.0170980989855647E-3</v>
          </cell>
        </row>
        <row r="75">
          <cell r="H75">
            <v>-3.9006857572545633E-4</v>
          </cell>
          <cell r="I75">
            <v>8.9920372531428327E-3</v>
          </cell>
        </row>
        <row r="76">
          <cell r="H76">
            <v>-7.446367522027493E-3</v>
          </cell>
          <cell r="I76">
            <v>-4.8509628960916778E-3</v>
          </cell>
        </row>
        <row r="77">
          <cell r="H77">
            <v>6.510119325533077E-3</v>
          </cell>
          <cell r="I77">
            <v>6.4037302302400352E-3</v>
          </cell>
        </row>
        <row r="78">
          <cell r="H78">
            <v>-2.5072206693201021E-3</v>
          </cell>
          <cell r="I78">
            <v>-8.3215466785942233E-3</v>
          </cell>
        </row>
        <row r="79">
          <cell r="H79">
            <v>-2.126559984820245E-3</v>
          </cell>
          <cell r="I79">
            <v>2.3806283313871348E-3</v>
          </cell>
        </row>
        <row r="80">
          <cell r="H80">
            <v>4.846226455437406E-3</v>
          </cell>
          <cell r="I80">
            <v>1.0492349978369294E-3</v>
          </cell>
        </row>
        <row r="81">
          <cell r="H81">
            <v>6.7709763382736172E-3</v>
          </cell>
          <cell r="I81">
            <v>3.2136418304993031E-2</v>
          </cell>
        </row>
        <row r="82">
          <cell r="H82">
            <v>4.4700877331469418E-3</v>
          </cell>
          <cell r="I82">
            <v>1.3550260222085546E-2</v>
          </cell>
        </row>
        <row r="83">
          <cell r="H83">
            <v>-2.0655138089310327E-4</v>
          </cell>
          <cell r="I83">
            <v>-7.475329885960157E-3</v>
          </cell>
        </row>
        <row r="84">
          <cell r="H84">
            <v>3.1710209306504275E-3</v>
          </cell>
          <cell r="I84">
            <v>-3.7165865251560348E-2</v>
          </cell>
        </row>
        <row r="85">
          <cell r="H85">
            <v>9.9441947417118013E-3</v>
          </cell>
          <cell r="I85">
            <v>-9.1365751956774734E-3</v>
          </cell>
        </row>
        <row r="86">
          <cell r="H86">
            <v>3.6530341254116176E-3</v>
          </cell>
          <cell r="I86">
            <v>7.6796162585200814E-3</v>
          </cell>
        </row>
        <row r="87">
          <cell r="H87">
            <v>3.2642813218311945E-3</v>
          </cell>
          <cell r="I87">
            <v>1.477844207602661E-2</v>
          </cell>
        </row>
        <row r="88">
          <cell r="H88">
            <v>-9.0695240611108707E-4</v>
          </cell>
          <cell r="I88">
            <v>-1.8796319562710356E-2</v>
          </cell>
        </row>
        <row r="89">
          <cell r="H89">
            <v>-8.9457261687246308E-3</v>
          </cell>
          <cell r="I89">
            <v>-2.1323895036237262E-2</v>
          </cell>
        </row>
        <row r="90">
          <cell r="H90">
            <v>1.0324829296171477E-2</v>
          </cell>
          <cell r="I90">
            <v>4.8783423964098901E-3</v>
          </cell>
        </row>
        <row r="91">
          <cell r="H91">
            <v>2.3149606058919742E-3</v>
          </cell>
          <cell r="I91">
            <v>1.0819701910400209E-2</v>
          </cell>
        </row>
        <row r="92">
          <cell r="H92">
            <v>2.0642534804392407E-4</v>
          </cell>
          <cell r="I92">
            <v>1.3471294071751731E-2</v>
          </cell>
        </row>
        <row r="93">
          <cell r="H93">
            <v>5.3163062275457416E-3</v>
          </cell>
          <cell r="I93">
            <v>-2.1686156889191021E-2</v>
          </cell>
        </row>
        <row r="94">
          <cell r="H94">
            <v>1.8078772925763703E-3</v>
          </cell>
          <cell r="I94">
            <v>-6.6631851882478239E-3</v>
          </cell>
        </row>
        <row r="95">
          <cell r="H95">
            <v>-3.5917768139348918E-3</v>
          </cell>
          <cell r="I95">
            <v>2.4043686084041776E-4</v>
          </cell>
        </row>
        <row r="96">
          <cell r="H96">
            <v>-6.4526007261909973E-3</v>
          </cell>
          <cell r="I96">
            <v>-7.3674763851211975E-3</v>
          </cell>
        </row>
        <row r="97">
          <cell r="H97">
            <v>6.9876149968078538E-3</v>
          </cell>
          <cell r="I97">
            <v>1.4637558019161993E-2</v>
          </cell>
        </row>
        <row r="98">
          <cell r="H98">
            <v>-4.376857719770845E-3</v>
          </cell>
          <cell r="I98">
            <v>1.6343295899264556E-2</v>
          </cell>
        </row>
        <row r="99">
          <cell r="H99">
            <v>7.5274325951883211E-3</v>
          </cell>
          <cell r="I99">
            <v>-5.2659571925275052E-3</v>
          </cell>
        </row>
        <row r="100">
          <cell r="H100">
            <v>7.0614388771440403E-3</v>
          </cell>
          <cell r="I100">
            <v>-8.4953436257631E-3</v>
          </cell>
        </row>
        <row r="101">
          <cell r="H101">
            <v>1.6577913303178495E-3</v>
          </cell>
          <cell r="I101">
            <v>4.2924140291923808E-3</v>
          </cell>
        </row>
        <row r="102">
          <cell r="H102">
            <v>1.0240870286306817E-3</v>
          </cell>
          <cell r="I102">
            <v>1.2070219129391472E-2</v>
          </cell>
        </row>
        <row r="103">
          <cell r="H103">
            <v>-2.2145337678875238E-3</v>
          </cell>
          <cell r="I103">
            <v>-6.4510699267604924E-3</v>
          </cell>
        </row>
        <row r="104">
          <cell r="H104">
            <v>1.1668203144583509E-2</v>
          </cell>
          <cell r="I104">
            <v>8.8882943389585051E-3</v>
          </cell>
        </row>
        <row r="105">
          <cell r="H105">
            <v>3.9813550540017985E-3</v>
          </cell>
          <cell r="I105">
            <v>1.9761479833845016E-2</v>
          </cell>
        </row>
        <row r="106">
          <cell r="H106">
            <v>-3.9698095156962803E-3</v>
          </cell>
          <cell r="I106">
            <v>-6.3482174604526905E-3</v>
          </cell>
        </row>
        <row r="107">
          <cell r="H107">
            <v>-1.2915424776987101E-3</v>
          </cell>
          <cell r="I107">
            <v>-1.7324758192644792E-2</v>
          </cell>
        </row>
        <row r="108">
          <cell r="H108">
            <v>3.1688434004109735E-4</v>
          </cell>
          <cell r="I108">
            <v>-1.188364916425649E-2</v>
          </cell>
        </row>
        <row r="109">
          <cell r="H109">
            <v>-8.402927186336135E-3</v>
          </cell>
          <cell r="I109">
            <v>-2.1354635136725367E-2</v>
          </cell>
        </row>
        <row r="110">
          <cell r="H110">
            <v>-5.3572725823942289E-3</v>
          </cell>
          <cell r="I110">
            <v>-3.780031613529424E-3</v>
          </cell>
        </row>
        <row r="111">
          <cell r="H111">
            <v>-3.7628890509591316E-3</v>
          </cell>
          <cell r="I111">
            <v>3.112070309210368E-3</v>
          </cell>
        </row>
        <row r="112">
          <cell r="H112">
            <v>5.2235302045762497E-3</v>
          </cell>
          <cell r="I112">
            <v>-1.5315734401489889E-2</v>
          </cell>
        </row>
        <row r="113">
          <cell r="H113">
            <v>4.5245443950198676E-3</v>
          </cell>
          <cell r="I113">
            <v>-4.6403801754443044E-3</v>
          </cell>
        </row>
        <row r="114">
          <cell r="H114">
            <v>-1.3029485041506989E-2</v>
          </cell>
          <cell r="I114">
            <v>-9.152205635349445E-3</v>
          </cell>
        </row>
        <row r="115">
          <cell r="H115">
            <v>-1.316648867802326E-2</v>
          </cell>
          <cell r="I115">
            <v>-1.416187373836637E-2</v>
          </cell>
        </row>
        <row r="116">
          <cell r="H116">
            <v>7.3001453820597311E-3</v>
          </cell>
          <cell r="I116">
            <v>-2.7122066537272637E-3</v>
          </cell>
        </row>
        <row r="117">
          <cell r="H117">
            <v>1.277933834099499E-2</v>
          </cell>
          <cell r="I117">
            <v>1.5628770463435308E-2</v>
          </cell>
        </row>
        <row r="118">
          <cell r="H118">
            <v>-1.1936413841913188E-2</v>
          </cell>
          <cell r="I118">
            <v>-1.0305295393982375E-2</v>
          </cell>
        </row>
        <row r="119">
          <cell r="H119">
            <v>-8.6879751268924676E-3</v>
          </cell>
          <cell r="I119">
            <v>-1.6239490442753853E-2</v>
          </cell>
        </row>
        <row r="120">
          <cell r="H120">
            <v>-3.9499224619048623E-3</v>
          </cell>
          <cell r="I120">
            <v>-2.2478506707774678E-2</v>
          </cell>
        </row>
        <row r="121">
          <cell r="H121">
            <v>-8.1224105690015473E-3</v>
          </cell>
          <cell r="I121">
            <v>-2.0729902181392802E-2</v>
          </cell>
        </row>
        <row r="122">
          <cell r="H122">
            <v>-1.576753544032701E-2</v>
          </cell>
          <cell r="I122">
            <v>-3.0733245779114099E-2</v>
          </cell>
        </row>
        <row r="123">
          <cell r="H123">
            <v>9.122472093031497E-3</v>
          </cell>
          <cell r="I123">
            <v>2.6485185338200923E-2</v>
          </cell>
        </row>
        <row r="124">
          <cell r="H124">
            <v>-1.2333816515538319E-3</v>
          </cell>
          <cell r="I124">
            <v>-1.9613920502572654E-2</v>
          </cell>
        </row>
        <row r="125">
          <cell r="H125">
            <v>-6.8980804198669849E-3</v>
          </cell>
          <cell r="I125">
            <v>-3.6914024536090613E-2</v>
          </cell>
        </row>
        <row r="126">
          <cell r="H126">
            <v>-4.2905394042073415E-3</v>
          </cell>
          <cell r="I126">
            <v>-2.7154497825283976E-2</v>
          </cell>
        </row>
        <row r="127">
          <cell r="H127">
            <v>7.1222693128973292E-3</v>
          </cell>
          <cell r="I127">
            <v>1.5786721478445259E-2</v>
          </cell>
        </row>
        <row r="128">
          <cell r="H128">
            <v>-1.3630606692947037E-2</v>
          </cell>
          <cell r="I128">
            <v>-2.9200404534544627E-2</v>
          </cell>
        </row>
        <row r="129">
          <cell r="H129">
            <v>-2.3852830796859532E-2</v>
          </cell>
          <cell r="I129">
            <v>-6.5208516798572827E-3</v>
          </cell>
        </row>
        <row r="130">
          <cell r="H130">
            <v>-2.6681114701511952E-2</v>
          </cell>
          <cell r="I130">
            <v>-4.0895988750277446E-2</v>
          </cell>
        </row>
        <row r="131">
          <cell r="H131">
            <v>3.0630313143290588E-3</v>
          </cell>
          <cell r="I131">
            <v>-2.1145750224591305E-3</v>
          </cell>
        </row>
        <row r="132">
          <cell r="H132">
            <v>-4.541918611301079E-3</v>
          </cell>
          <cell r="I132">
            <v>-2.7620737486281889E-2</v>
          </cell>
        </row>
        <row r="133">
          <cell r="H133">
            <v>1.5440154839635805E-2</v>
          </cell>
          <cell r="I133">
            <v>4.2749747656699977E-2</v>
          </cell>
        </row>
        <row r="134">
          <cell r="H134">
            <v>-2.1553257275487341E-2</v>
          </cell>
          <cell r="I134">
            <v>-1.579622478443455E-2</v>
          </cell>
        </row>
        <row r="135">
          <cell r="H135">
            <v>2.323964179657349E-2</v>
          </cell>
          <cell r="I135">
            <v>5.987930441530747E-2</v>
          </cell>
        </row>
        <row r="136">
          <cell r="H136">
            <v>3.8195273334924802E-3</v>
          </cell>
          <cell r="I136">
            <v>-1.4436286711658154E-2</v>
          </cell>
        </row>
        <row r="137">
          <cell r="H137">
            <v>6.8727705112960761E-3</v>
          </cell>
          <cell r="I137">
            <v>-4.3302967479235217E-3</v>
          </cell>
        </row>
        <row r="138">
          <cell r="H138">
            <v>-1.2442447388932137E-2</v>
          </cell>
          <cell r="I138">
            <v>-3.7100222925158154E-2</v>
          </cell>
        </row>
        <row r="139">
          <cell r="H139">
            <v>-1.4302046081181949E-2</v>
          </cell>
          <cell r="I139">
            <v>-1.8756490568640313E-2</v>
          </cell>
        </row>
        <row r="140">
          <cell r="H140">
            <v>-5.6582251848493453E-3</v>
          </cell>
          <cell r="I140">
            <v>8.2513492431909551E-3</v>
          </cell>
        </row>
        <row r="141">
          <cell r="H141">
            <v>-9.6093501866718178E-3</v>
          </cell>
          <cell r="I141">
            <v>-6.0039402188249661E-3</v>
          </cell>
        </row>
        <row r="142">
          <cell r="H142">
            <v>7.6822443034293645E-3</v>
          </cell>
          <cell r="I142">
            <v>-4.4308432882291475E-4</v>
          </cell>
        </row>
        <row r="143">
          <cell r="H143">
            <v>-9.7654816988191184E-3</v>
          </cell>
          <cell r="I143">
            <v>-6.6633296390050528E-3</v>
          </cell>
        </row>
        <row r="144">
          <cell r="H144">
            <v>-9.3729703340445659E-3</v>
          </cell>
          <cell r="I144">
            <v>-8.7763353589011186E-4</v>
          </cell>
        </row>
        <row r="145">
          <cell r="H145">
            <v>2.2018904187437766E-2</v>
          </cell>
          <cell r="I145">
            <v>1.2118045419674669E-2</v>
          </cell>
        </row>
        <row r="146">
          <cell r="H146">
            <v>-5.1165727720707569E-3</v>
          </cell>
          <cell r="I146">
            <v>-1.4958786196006719E-2</v>
          </cell>
        </row>
        <row r="147">
          <cell r="H147">
            <v>1.8453797731464414E-2</v>
          </cell>
          <cell r="I147">
            <v>-1.2035236776595758E-2</v>
          </cell>
        </row>
        <row r="148">
          <cell r="H148">
            <v>-5.9205266704156654E-4</v>
          </cell>
          <cell r="I148">
            <v>1.4411123879555987E-2</v>
          </cell>
        </row>
        <row r="149">
          <cell r="H149">
            <v>1.6622574335274344E-2</v>
          </cell>
          <cell r="I149">
            <v>6.3128127075180854E-2</v>
          </cell>
        </row>
        <row r="150">
          <cell r="H150">
            <v>-2.7480337344830854E-3</v>
          </cell>
          <cell r="I150">
            <v>5.8580915649959252E-3</v>
          </cell>
        </row>
        <row r="151">
          <cell r="H151">
            <v>5.7012542759407071E-4</v>
          </cell>
          <cell r="I151">
            <v>-1.4246452423592126E-2</v>
          </cell>
        </row>
        <row r="152">
          <cell r="H152">
            <v>6.4957636277302201E-3</v>
          </cell>
          <cell r="I152">
            <v>7.4770434364870662E-3</v>
          </cell>
        </row>
        <row r="153">
          <cell r="H153">
            <v>-1.2454894619011738E-3</v>
          </cell>
          <cell r="I153">
            <v>2.1829708664502918E-2</v>
          </cell>
        </row>
        <row r="154">
          <cell r="H154">
            <v>-9.7305670277878006E-3</v>
          </cell>
          <cell r="I154">
            <v>-2.6868944223182888E-2</v>
          </cell>
        </row>
        <row r="155">
          <cell r="H155">
            <v>9.5685832300592272E-3</v>
          </cell>
          <cell r="I155">
            <v>8.8391916831143391E-3</v>
          </cell>
        </row>
        <row r="156">
          <cell r="H156">
            <v>-5.8589133002593329E-4</v>
          </cell>
          <cell r="I156">
            <v>3.057142267477362E-2</v>
          </cell>
        </row>
        <row r="157">
          <cell r="H157">
            <v>3.8198983335267583E-3</v>
          </cell>
          <cell r="I157">
            <v>1.4825515789718116E-2</v>
          </cell>
        </row>
        <row r="158">
          <cell r="H158">
            <v>6.1695252570895453E-3</v>
          </cell>
          <cell r="I158">
            <v>-1.833296150051384E-2</v>
          </cell>
        </row>
        <row r="159">
          <cell r="H159">
            <v>7.6014486264736943E-3</v>
          </cell>
          <cell r="I159">
            <v>9.5964696211069019E-3</v>
          </cell>
        </row>
        <row r="160">
          <cell r="H160">
            <v>-9.9596960166637542E-3</v>
          </cell>
          <cell r="I160">
            <v>-1.0483459645189356E-2</v>
          </cell>
        </row>
        <row r="161">
          <cell r="H161">
            <v>-5.2692694368059291E-3</v>
          </cell>
          <cell r="I161">
            <v>1.2346667416169558E-2</v>
          </cell>
        </row>
        <row r="162">
          <cell r="H162">
            <v>-6.9150434524774913E-3</v>
          </cell>
          <cell r="I162">
            <v>-1.8048567064961895E-3</v>
          </cell>
        </row>
        <row r="163">
          <cell r="H163">
            <v>9.6753137483079569E-3</v>
          </cell>
          <cell r="I163">
            <v>1.937639962985712E-2</v>
          </cell>
        </row>
        <row r="164">
          <cell r="H164">
            <v>5.3628890067261535E-3</v>
          </cell>
          <cell r="I164">
            <v>1.2296920683552419E-2</v>
          </cell>
        </row>
        <row r="165">
          <cell r="H165">
            <v>4.0475033299556228E-3</v>
          </cell>
          <cell r="I165">
            <v>-9.5977640312695563E-3</v>
          </cell>
        </row>
        <row r="166">
          <cell r="H166">
            <v>1.2102936543268555E-2</v>
          </cell>
          <cell r="I166">
            <v>-3.6241290182366629E-3</v>
          </cell>
        </row>
        <row r="167">
          <cell r="H167">
            <v>1.6622436088908486E-3</v>
          </cell>
          <cell r="I167">
            <v>1.5218464274800244E-2</v>
          </cell>
        </row>
        <row r="168">
          <cell r="H168">
            <v>6.4357459719125657E-4</v>
          </cell>
          <cell r="I168">
            <v>1.5447197293517432E-2</v>
          </cell>
        </row>
        <row r="169">
          <cell r="H169">
            <v>-1.3092913747559435E-3</v>
          </cell>
          <cell r="I169">
            <v>-7.4936910171058673E-3</v>
          </cell>
        </row>
        <row r="170">
          <cell r="H170">
            <v>-7.967211831271059E-3</v>
          </cell>
          <cell r="I170">
            <v>-2.1705208080980729E-2</v>
          </cell>
        </row>
        <row r="171">
          <cell r="H171">
            <v>-1.6855390795569115E-2</v>
          </cell>
          <cell r="I171">
            <v>-4.5584731644971357E-2</v>
          </cell>
        </row>
        <row r="172">
          <cell r="H172">
            <v>8.7301661222136534E-3</v>
          </cell>
          <cell r="I172">
            <v>1.4459620766767158E-2</v>
          </cell>
        </row>
        <row r="173">
          <cell r="H173">
            <v>-1.9193543512279101E-2</v>
          </cell>
          <cell r="I173">
            <v>4.9973220864567578E-3</v>
          </cell>
        </row>
        <row r="174">
          <cell r="H174">
            <v>5.7873370108518481E-3</v>
          </cell>
          <cell r="I174">
            <v>-6.1424271763719585E-3</v>
          </cell>
        </row>
        <row r="175">
          <cell r="H175">
            <v>1.7863923729893632E-2</v>
          </cell>
          <cell r="I175">
            <v>2.2791504420017351E-2</v>
          </cell>
        </row>
        <row r="176">
          <cell r="H176">
            <v>5.0244186749876579E-3</v>
          </cell>
          <cell r="I176">
            <v>2.6586414900253819E-2</v>
          </cell>
        </row>
        <row r="177">
          <cell r="H177">
            <v>1.288080975501635E-3</v>
          </cell>
          <cell r="I177">
            <v>-1.0885503938221847E-3</v>
          </cell>
        </row>
        <row r="178">
          <cell r="H178">
            <v>7.6720000096211953E-3</v>
          </cell>
          <cell r="I178">
            <v>9.3837536841818881E-3</v>
          </cell>
        </row>
        <row r="179">
          <cell r="H179">
            <v>1.8690239320729967E-3</v>
          </cell>
          <cell r="I179">
            <v>4.9521680507485068E-3</v>
          </cell>
        </row>
        <row r="180">
          <cell r="H180">
            <v>5.3718233109807381E-3</v>
          </cell>
          <cell r="I180">
            <v>2.1055365882182139E-2</v>
          </cell>
        </row>
        <row r="181">
          <cell r="H181">
            <v>-1.4223747209763744E-3</v>
          </cell>
          <cell r="I181">
            <v>-1.6248761189016674E-2</v>
          </cell>
        </row>
        <row r="182">
          <cell r="H182">
            <v>-1.8052009412224367E-2</v>
          </cell>
          <cell r="I182">
            <v>-3.4680188022785371E-2</v>
          </cell>
        </row>
        <row r="183">
          <cell r="H183">
            <v>-8.4154733122559049E-3</v>
          </cell>
          <cell r="I183">
            <v>-9.4869136371138858E-4</v>
          </cell>
        </row>
        <row r="184">
          <cell r="H184">
            <v>6.2221230365265418E-3</v>
          </cell>
          <cell r="I184">
            <v>5.3060384375175655E-3</v>
          </cell>
        </row>
        <row r="185">
          <cell r="H185">
            <v>4.655255928107554E-3</v>
          </cell>
          <cell r="I185">
            <v>-9.1358270038575974E-3</v>
          </cell>
        </row>
        <row r="186">
          <cell r="H186">
            <v>7.4306190698314786E-3</v>
          </cell>
          <cell r="I186">
            <v>7.4666962964353267E-4</v>
          </cell>
        </row>
        <row r="187">
          <cell r="H187">
            <v>2.4396301113378631E-4</v>
          </cell>
          <cell r="I187">
            <v>-5.3360470984070499E-3</v>
          </cell>
        </row>
        <row r="188">
          <cell r="H188">
            <v>-5.0614727653307224E-5</v>
          </cell>
          <cell r="I188">
            <v>1.513560205054976E-3</v>
          </cell>
        </row>
        <row r="189">
          <cell r="H189">
            <v>-6.3984533235131652E-3</v>
          </cell>
          <cell r="I189">
            <v>-2.7946396027198173E-2</v>
          </cell>
        </row>
        <row r="190">
          <cell r="H190">
            <v>-1.114199675700718E-2</v>
          </cell>
          <cell r="I190">
            <v>-8.7920828602258156E-3</v>
          </cell>
        </row>
        <row r="191">
          <cell r="H191">
            <v>5.1628858956640619E-3</v>
          </cell>
          <cell r="I191">
            <v>4.2406801914334413E-3</v>
          </cell>
        </row>
        <row r="192">
          <cell r="H192">
            <v>4.1436326418136946E-3</v>
          </cell>
          <cell r="I192">
            <v>1.7630734712670789E-2</v>
          </cell>
        </row>
        <row r="193">
          <cell r="H193">
            <v>2.8175965529837151E-3</v>
          </cell>
          <cell r="I193">
            <v>1.0520196025725948E-2</v>
          </cell>
        </row>
        <row r="194">
          <cell r="H194">
            <v>4.9064304866703098E-3</v>
          </cell>
          <cell r="I194">
            <v>7.1779186219049235E-3</v>
          </cell>
        </row>
        <row r="195">
          <cell r="H195">
            <v>-3.0907708130709431E-3</v>
          </cell>
          <cell r="I195">
            <v>-1.3519435244904843E-2</v>
          </cell>
        </row>
        <row r="196">
          <cell r="H196">
            <v>-2.4626131960969822E-3</v>
          </cell>
          <cell r="I196">
            <v>-9.619048019221926E-3</v>
          </cell>
        </row>
        <row r="197">
          <cell r="H197">
            <v>-5.3127235386933305E-3</v>
          </cell>
          <cell r="I197">
            <v>1.2048376190814026E-2</v>
          </cell>
        </row>
        <row r="198">
          <cell r="H198">
            <v>1.3895116360545211E-2</v>
          </cell>
          <cell r="I198">
            <v>-7.2280070531699943E-3</v>
          </cell>
        </row>
        <row r="199">
          <cell r="H199">
            <v>3.2149025082582567E-4</v>
          </cell>
          <cell r="I199">
            <v>-6.1045511149987255E-3</v>
          </cell>
        </row>
        <row r="200">
          <cell r="H200">
            <v>1.3682258768631648E-3</v>
          </cell>
          <cell r="I200">
            <v>3.5566162521784893E-3</v>
          </cell>
        </row>
        <row r="201">
          <cell r="H201">
            <v>1.6047389948901347E-4</v>
          </cell>
          <cell r="I201">
            <v>2.9579656568882455E-3</v>
          </cell>
        </row>
        <row r="202">
          <cell r="H202">
            <v>5.0334340047842631E-3</v>
          </cell>
          <cell r="I202">
            <v>-2.0325014786130996E-2</v>
          </cell>
        </row>
        <row r="203">
          <cell r="H203">
            <v>-3.5668806264135254E-3</v>
          </cell>
          <cell r="I203">
            <v>-1.9359302221613073E-2</v>
          </cell>
        </row>
        <row r="204">
          <cell r="H204">
            <v>-8.354123274816324E-3</v>
          </cell>
          <cell r="I204">
            <v>-3.3174456020145936E-3</v>
          </cell>
        </row>
        <row r="205">
          <cell r="H205">
            <v>1.689498684392795E-3</v>
          </cell>
          <cell r="I205">
            <v>-6.8121344720349999E-4</v>
          </cell>
        </row>
        <row r="206">
          <cell r="H206">
            <v>-6.382606245701139E-3</v>
          </cell>
          <cell r="I206">
            <v>-7.4880001431480783E-2</v>
          </cell>
        </row>
        <row r="207">
          <cell r="H207">
            <v>-1.1038398055060976E-2</v>
          </cell>
          <cell r="I207">
            <v>-3.6082558966465126E-4</v>
          </cell>
        </row>
        <row r="208">
          <cell r="H208">
            <v>-8.769466138606216E-4</v>
          </cell>
          <cell r="I208">
            <v>2.4420598776214867E-3</v>
          </cell>
        </row>
        <row r="209">
          <cell r="H209">
            <v>-3.7587539913755717E-5</v>
          </cell>
          <cell r="I209">
            <v>3.2633688648050019E-3</v>
          </cell>
        </row>
        <row r="210">
          <cell r="H210">
            <v>1.6818790559310449E-2</v>
          </cell>
          <cell r="I210">
            <v>1.4186927570782553E-2</v>
          </cell>
        </row>
        <row r="211">
          <cell r="H211">
            <v>5.7889838722501655E-3</v>
          </cell>
          <cell r="I211">
            <v>4.8357637858410726E-2</v>
          </cell>
        </row>
        <row r="212">
          <cell r="H212">
            <v>1.7073807523112006E-3</v>
          </cell>
          <cell r="I212">
            <v>3.7200695855251573E-3</v>
          </cell>
        </row>
        <row r="213">
          <cell r="H213">
            <v>2.0252110243076161E-3</v>
          </cell>
          <cell r="I213">
            <v>1.5082514610406078E-2</v>
          </cell>
        </row>
        <row r="214">
          <cell r="H214">
            <v>1.1715428039227847E-2</v>
          </cell>
          <cell r="I214">
            <v>1.2659337428805456E-2</v>
          </cell>
        </row>
        <row r="215">
          <cell r="H215">
            <v>6.2826913364465349E-4</v>
          </cell>
          <cell r="I215">
            <v>1.6586827774145142E-2</v>
          </cell>
        </row>
        <row r="216">
          <cell r="H216">
            <v>-1.1364733188464394E-2</v>
          </cell>
          <cell r="I216">
            <v>-2.3046754357603245E-2</v>
          </cell>
        </row>
        <row r="217">
          <cell r="H217">
            <v>-5.007475232823114E-3</v>
          </cell>
          <cell r="I217">
            <v>6.1183423493003219E-3</v>
          </cell>
        </row>
        <row r="218">
          <cell r="H218">
            <v>-5.271417881486282E-3</v>
          </cell>
          <cell r="I218">
            <v>-2.1454515718442903E-3</v>
          </cell>
        </row>
        <row r="219">
          <cell r="H219">
            <v>-7.8799216092979036E-3</v>
          </cell>
          <cell r="I219">
            <v>-2.0244336601965153E-2</v>
          </cell>
        </row>
        <row r="220">
          <cell r="H220">
            <v>-2.0146392760927037E-3</v>
          </cell>
          <cell r="I220">
            <v>-1.2461713665525245E-2</v>
          </cell>
        </row>
        <row r="221">
          <cell r="H221">
            <v>-7.7813390919301961E-3</v>
          </cell>
          <cell r="I221">
            <v>-1.2604465050814329E-2</v>
          </cell>
        </row>
        <row r="222">
          <cell r="H222">
            <v>-3.4395975292879997E-3</v>
          </cell>
          <cell r="I222">
            <v>-5.575328613732773E-3</v>
          </cell>
        </row>
        <row r="223">
          <cell r="H223">
            <v>1.2362906810308525E-2</v>
          </cell>
          <cell r="I223">
            <v>6.6646479648824128E-3</v>
          </cell>
        </row>
        <row r="224">
          <cell r="H224">
            <v>5.0672690024064094E-3</v>
          </cell>
          <cell r="I224">
            <v>-7.058524616377842E-3</v>
          </cell>
        </row>
        <row r="225">
          <cell r="H225">
            <v>1.6689593138502796E-4</v>
          </cell>
          <cell r="I225">
            <v>1.6297771266051937E-2</v>
          </cell>
        </row>
        <row r="226">
          <cell r="H226">
            <v>8.1960788938980345E-3</v>
          </cell>
          <cell r="I226">
            <v>1.8083563425446733E-3</v>
          </cell>
        </row>
        <row r="227">
          <cell r="H227">
            <v>-4.117591346584906E-3</v>
          </cell>
          <cell r="I227">
            <v>-2.9747414002464028E-3</v>
          </cell>
        </row>
        <row r="228">
          <cell r="H228">
            <v>-2.6440813374430982E-3</v>
          </cell>
          <cell r="I228">
            <v>9.2985618261667447E-3</v>
          </cell>
        </row>
        <row r="229">
          <cell r="H229">
            <v>-1.3094150812710619E-3</v>
          </cell>
          <cell r="I229">
            <v>-1.9918206274657568E-2</v>
          </cell>
        </row>
        <row r="230">
          <cell r="H230">
            <v>6.5786425758628678E-3</v>
          </cell>
          <cell r="I230">
            <v>1.54399359668758E-2</v>
          </cell>
        </row>
        <row r="231">
          <cell r="H231">
            <v>1.1409784599806641E-2</v>
          </cell>
          <cell r="I231">
            <v>2.6329612653351993E-2</v>
          </cell>
        </row>
        <row r="232">
          <cell r="H232">
            <v>5.9658796023330293E-3</v>
          </cell>
          <cell r="I232">
            <v>-8.5490875972745618E-3</v>
          </cell>
        </row>
        <row r="233">
          <cell r="H233">
            <v>4.7047815072825836E-4</v>
          </cell>
          <cell r="I233">
            <v>-3.9464799358467882E-3</v>
          </cell>
        </row>
        <row r="234">
          <cell r="H234">
            <v>-2.0618006183600497E-3</v>
          </cell>
          <cell r="I234">
            <v>-8.7280381882579063E-3</v>
          </cell>
        </row>
        <row r="235">
          <cell r="H235">
            <v>1.2020353525929565E-2</v>
          </cell>
          <cell r="I235">
            <v>1.6389897976050151E-2</v>
          </cell>
        </row>
        <row r="236">
          <cell r="H236">
            <v>1.1922438771752851E-2</v>
          </cell>
          <cell r="I236">
            <v>1.0632813033832133E-2</v>
          </cell>
        </row>
        <row r="237">
          <cell r="H237">
            <v>3.5836901657505769E-3</v>
          </cell>
          <cell r="I237">
            <v>-9.2425416245616784E-3</v>
          </cell>
        </row>
        <row r="238">
          <cell r="H238">
            <v>1.3664662029100308E-4</v>
          </cell>
          <cell r="I238">
            <v>-6.6984609877613753E-4</v>
          </cell>
        </row>
        <row r="239">
          <cell r="H239">
            <v>7.3699873493047212E-3</v>
          </cell>
          <cell r="I239">
            <v>-3.2452801034935465E-4</v>
          </cell>
        </row>
        <row r="240">
          <cell r="H240">
            <v>3.0936423607217053E-3</v>
          </cell>
          <cell r="I240">
            <v>-2.468946144915465E-2</v>
          </cell>
        </row>
        <row r="241">
          <cell r="H241">
            <v>6.1244957168539301E-3</v>
          </cell>
          <cell r="I241">
            <v>-1.21433718780911E-2</v>
          </cell>
        </row>
        <row r="242">
          <cell r="H242">
            <v>-9.8423447115630566E-4</v>
          </cell>
          <cell r="I242">
            <v>-2.2219148212492667E-2</v>
          </cell>
        </row>
        <row r="243">
          <cell r="H243">
            <v>-5.5680181134327919E-3</v>
          </cell>
          <cell r="I243">
            <v>-1.8108797749559934E-2</v>
          </cell>
        </row>
        <row r="244">
          <cell r="H244">
            <v>-8.9597000494685743E-3</v>
          </cell>
          <cell r="I244">
            <v>-4.5935424514066663E-3</v>
          </cell>
        </row>
        <row r="245">
          <cell r="H245">
            <v>1.1361384503599973E-2</v>
          </cell>
          <cell r="I245">
            <v>9.6741270963904055E-3</v>
          </cell>
        </row>
        <row r="246">
          <cell r="H246">
            <v>-3.3266013541462078E-3</v>
          </cell>
          <cell r="I246">
            <v>-1.027990282253957E-2</v>
          </cell>
        </row>
        <row r="247">
          <cell r="H247">
            <v>1.0917400721612625E-2</v>
          </cell>
          <cell r="I247">
            <v>1.2005182463215336E-2</v>
          </cell>
        </row>
        <row r="248">
          <cell r="H248">
            <v>8.5696102852203301E-3</v>
          </cell>
          <cell r="I248">
            <v>3.7058961845943206E-2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A8B6-B887-41DD-82EC-6F62A50686AD}">
  <dimension ref="A1:O1001"/>
  <sheetViews>
    <sheetView topLeftCell="L29" workbookViewId="0">
      <selection activeCell="Q37" sqref="Q37"/>
    </sheetView>
  </sheetViews>
  <sheetFormatPr defaultColWidth="14.44140625" defaultRowHeight="15.75" customHeight="1"/>
  <cols>
    <col min="1" max="4" width="14.44140625" style="45"/>
    <col min="5" max="5" width="22.33203125" style="45" customWidth="1"/>
    <col min="6" max="6" width="20.88671875" style="45" customWidth="1"/>
    <col min="7" max="7" width="21.33203125" style="45" customWidth="1"/>
    <col min="8" max="11" width="14.44140625" style="45"/>
    <col min="12" max="12" width="20" style="45" customWidth="1"/>
    <col min="13" max="13" width="17.88671875" style="45" customWidth="1"/>
    <col min="14" max="14" width="17.33203125" style="45" customWidth="1"/>
    <col min="15" max="15" width="21.33203125" style="45" customWidth="1"/>
    <col min="16" max="16" width="15.6640625" style="45" customWidth="1"/>
    <col min="17" max="17" width="14" style="45" customWidth="1"/>
    <col min="18" max="16384" width="14.44140625" style="45"/>
  </cols>
  <sheetData>
    <row r="1" spans="1:15" ht="15.75" customHeight="1">
      <c r="A1" s="40"/>
      <c r="B1" s="40" t="s">
        <v>386</v>
      </c>
      <c r="C1" s="40" t="s">
        <v>5</v>
      </c>
      <c r="D1" s="40" t="s">
        <v>4</v>
      </c>
      <c r="E1" s="41" t="s">
        <v>386</v>
      </c>
      <c r="F1" s="41" t="s">
        <v>5</v>
      </c>
      <c r="G1" s="41" t="s">
        <v>4</v>
      </c>
      <c r="H1" s="14"/>
      <c r="I1" s="42"/>
      <c r="J1" s="43"/>
      <c r="K1" s="43"/>
      <c r="L1" s="22"/>
      <c r="M1" s="44"/>
      <c r="N1" s="44"/>
    </row>
    <row r="2" spans="1:15" ht="15.75" customHeight="1">
      <c r="A2" s="40" t="s">
        <v>11</v>
      </c>
      <c r="B2" s="40" t="s">
        <v>12</v>
      </c>
      <c r="C2" s="40" t="s">
        <v>12</v>
      </c>
      <c r="D2" s="40" t="s">
        <v>12</v>
      </c>
      <c r="E2" s="41" t="s">
        <v>387</v>
      </c>
      <c r="F2" s="41" t="s">
        <v>387</v>
      </c>
      <c r="G2" s="41" t="s">
        <v>387</v>
      </c>
      <c r="H2" s="14"/>
      <c r="I2" s="42" t="s">
        <v>388</v>
      </c>
      <c r="J2" s="46"/>
      <c r="K2" s="47"/>
      <c r="L2" s="22"/>
      <c r="M2" s="48">
        <v>2.5999999999999999E-3</v>
      </c>
      <c r="N2" s="48">
        <v>-1.04E-2</v>
      </c>
      <c r="O2" s="48">
        <v>-1.83E-2</v>
      </c>
    </row>
    <row r="3" spans="1:15" ht="15.75" customHeight="1">
      <c r="A3" s="49">
        <v>43709</v>
      </c>
      <c r="B3" s="50">
        <v>13807.200199999999</v>
      </c>
      <c r="C3" s="50">
        <v>51.799999</v>
      </c>
      <c r="D3" s="50">
        <v>64.948623999999995</v>
      </c>
      <c r="E3" s="51">
        <v>-3.8800000000000001E-2</v>
      </c>
      <c r="F3" s="51">
        <v>2.47E-2</v>
      </c>
      <c r="G3" s="51">
        <v>-1.8599999999999998E-2</v>
      </c>
      <c r="H3" s="52"/>
      <c r="I3" s="42" t="s">
        <v>389</v>
      </c>
      <c r="J3" s="46"/>
      <c r="K3" s="47"/>
      <c r="L3" s="22"/>
      <c r="M3" s="53">
        <v>8.6575595000000005E-2</v>
      </c>
      <c r="N3" s="54">
        <v>0.12604650100000001</v>
      </c>
      <c r="O3" s="53">
        <v>8.0553287000000001E-2</v>
      </c>
    </row>
    <row r="4" spans="1:15" ht="15.75" customHeight="1">
      <c r="A4" s="49">
        <v>43678</v>
      </c>
      <c r="B4" s="50">
        <v>14364.45313</v>
      </c>
      <c r="C4" s="50">
        <v>50.549999</v>
      </c>
      <c r="D4" s="50">
        <v>66.181061</v>
      </c>
      <c r="E4" s="51">
        <v>2.5999999999999999E-3</v>
      </c>
      <c r="F4" s="51">
        <v>-0.14180000000000001</v>
      </c>
      <c r="G4" s="51">
        <v>7.2599999999999998E-2</v>
      </c>
      <c r="H4" s="52"/>
      <c r="I4" s="42" t="s">
        <v>390</v>
      </c>
      <c r="J4" s="46"/>
      <c r="K4" s="47"/>
      <c r="L4" s="22"/>
      <c r="M4" s="53">
        <v>7.4953340000000002E-3</v>
      </c>
      <c r="N4" s="53">
        <v>1.5887720000000001E-2</v>
      </c>
      <c r="O4" s="53">
        <v>6.4888319999999999E-3</v>
      </c>
    </row>
    <row r="5" spans="1:15" ht="15.75" customHeight="1">
      <c r="A5" s="49">
        <v>43647</v>
      </c>
      <c r="B5" s="50">
        <v>14326.74805</v>
      </c>
      <c r="C5" s="50">
        <v>58.900002000000001</v>
      </c>
      <c r="D5" s="50">
        <v>61.700854999999997</v>
      </c>
      <c r="E5" s="51">
        <v>-0.1163</v>
      </c>
      <c r="F5" s="51">
        <v>-0.1948</v>
      </c>
      <c r="G5" s="51">
        <v>2.5999999999999999E-2</v>
      </c>
      <c r="H5" s="52"/>
      <c r="I5" s="42" t="s">
        <v>391</v>
      </c>
      <c r="J5" s="46"/>
      <c r="K5" s="47"/>
      <c r="L5" s="22"/>
      <c r="M5" s="53">
        <v>0.489689861</v>
      </c>
      <c r="N5" s="53">
        <v>-0.27271324000000002</v>
      </c>
      <c r="O5" s="53">
        <v>7.1707361999999997E-2</v>
      </c>
    </row>
    <row r="6" spans="1:15" ht="15.75" customHeight="1">
      <c r="A6" s="49">
        <v>43617</v>
      </c>
      <c r="B6" s="50">
        <v>16211.9043</v>
      </c>
      <c r="C6" s="50">
        <v>73.150002000000001</v>
      </c>
      <c r="D6" s="50">
        <v>60.134953000000003</v>
      </c>
      <c r="E6" s="51">
        <v>-7.8100000000000003E-2</v>
      </c>
      <c r="F6" s="51">
        <v>4.2000000000000003E-2</v>
      </c>
      <c r="G6" s="51">
        <v>-1.8100000000000002E-2</v>
      </c>
      <c r="H6" s="52"/>
      <c r="I6" s="55"/>
      <c r="J6" s="46"/>
      <c r="K6" s="47"/>
      <c r="L6" s="22"/>
      <c r="M6" s="52" t="s">
        <v>392</v>
      </c>
      <c r="N6" s="52" t="s">
        <v>393</v>
      </c>
      <c r="O6" s="52" t="s">
        <v>394</v>
      </c>
    </row>
    <row r="7" spans="1:15" ht="15.75" customHeight="1">
      <c r="A7" s="49">
        <v>43586</v>
      </c>
      <c r="B7" s="50">
        <v>17585.26367</v>
      </c>
      <c r="C7" s="50">
        <v>70.199996999999996</v>
      </c>
      <c r="D7" s="50">
        <v>61.244129000000001</v>
      </c>
      <c r="E7" s="51">
        <v>-1.6400000000000001E-2</v>
      </c>
      <c r="F7" s="51">
        <v>-8.5000000000000006E-3</v>
      </c>
      <c r="G7" s="51">
        <v>-9.9900000000000003E-2</v>
      </c>
      <c r="H7" s="52"/>
      <c r="I7" s="56"/>
      <c r="J7" s="47"/>
      <c r="K7" s="47"/>
      <c r="L7" s="57"/>
      <c r="M7" s="58"/>
      <c r="N7" s="58"/>
    </row>
    <row r="8" spans="1:15" ht="15.75" customHeight="1">
      <c r="A8" s="49">
        <v>43556</v>
      </c>
      <c r="B8" s="50">
        <v>17879.064450000002</v>
      </c>
      <c r="C8" s="50">
        <v>70.800003000000004</v>
      </c>
      <c r="D8" s="50">
        <v>68.044228000000004</v>
      </c>
      <c r="E8" s="51">
        <v>-9.1000000000000004E-3</v>
      </c>
      <c r="F8" s="51">
        <v>-5.5399999999999998E-2</v>
      </c>
      <c r="G8" s="51">
        <v>3.6799999999999999E-2</v>
      </c>
      <c r="H8" s="52"/>
      <c r="I8" s="56"/>
      <c r="J8" s="47"/>
      <c r="K8" s="47"/>
      <c r="L8" s="57"/>
      <c r="M8" s="58"/>
      <c r="N8" s="58"/>
    </row>
    <row r="9" spans="1:15" ht="15.75" customHeight="1">
      <c r="A9" s="49">
        <v>43525</v>
      </c>
      <c r="B9" s="50">
        <v>18043.677729999999</v>
      </c>
      <c r="C9" s="50">
        <v>74.949996999999996</v>
      </c>
      <c r="D9" s="50">
        <v>65.630134999999996</v>
      </c>
      <c r="E9" s="51">
        <v>-4.4200000000000003E-2</v>
      </c>
      <c r="F9" s="51">
        <v>0.1779</v>
      </c>
      <c r="G9" s="51">
        <v>-5.91E-2</v>
      </c>
      <c r="H9" s="52"/>
      <c r="I9" s="56"/>
      <c r="J9" s="47"/>
      <c r="K9" s="47"/>
      <c r="L9" s="57"/>
      <c r="M9" s="58"/>
      <c r="N9" s="58"/>
    </row>
    <row r="10" spans="1:15" ht="15.75" customHeight="1">
      <c r="A10" s="49">
        <v>43497</v>
      </c>
      <c r="B10" s="50">
        <v>18878.648440000001</v>
      </c>
      <c r="C10" s="50">
        <v>63.628323000000002</v>
      </c>
      <c r="D10" s="50">
        <v>69.752189999999999</v>
      </c>
      <c r="E10" s="51">
        <v>9.2999999999999992E-3</v>
      </c>
      <c r="F10" s="51">
        <v>-3.8999999999999998E-3</v>
      </c>
      <c r="G10" s="51">
        <v>-2.1100000000000001E-2</v>
      </c>
      <c r="H10" s="52"/>
      <c r="I10" s="59" t="s">
        <v>386</v>
      </c>
      <c r="J10" s="60" t="s">
        <v>5</v>
      </c>
      <c r="K10" s="60" t="s">
        <v>4</v>
      </c>
      <c r="L10" s="61" t="s">
        <v>395</v>
      </c>
      <c r="M10" s="62" t="s">
        <v>396</v>
      </c>
      <c r="N10" s="58"/>
    </row>
    <row r="11" spans="1:15" ht="15.75" customHeight="1">
      <c r="A11" s="49">
        <v>43466</v>
      </c>
      <c r="B11" s="50">
        <v>18705.400389999999</v>
      </c>
      <c r="C11" s="50">
        <v>63.875137000000002</v>
      </c>
      <c r="D11" s="50">
        <v>71.258965000000003</v>
      </c>
      <c r="E11" s="51">
        <v>-3.8699999999999998E-2</v>
      </c>
      <c r="F11" s="51">
        <v>-0.1149</v>
      </c>
      <c r="G11" s="51">
        <v>8.0999999999999996E-3</v>
      </c>
      <c r="H11" s="52"/>
      <c r="I11" s="63">
        <v>0.1</v>
      </c>
      <c r="J11" s="63">
        <v>0.45</v>
      </c>
      <c r="K11" s="63">
        <v>0.45</v>
      </c>
      <c r="L11" s="57">
        <f t="shared" ref="L11:L23" si="0">($M$2)*I11+($N$2)*J11+($O$2)*K11</f>
        <v>-1.2655000000000001E-2</v>
      </c>
      <c r="M11" s="8">
        <f t="shared" ref="M11:M23" si="1">(($M$3*I11)^2+($N$3*J11)^2+($O$3*K11)^2+(2*$M$3*I11*$N$3*J11*$M$5)+(2*$O$3*K11*$N$3*J11*$N$5)+(2*$O$3*K11*$M$3*I11*$O$5))^0.5</f>
        <v>6.3330194341557414E-2</v>
      </c>
      <c r="N11" s="58"/>
    </row>
    <row r="12" spans="1:15" ht="15.75" customHeight="1">
      <c r="A12" s="49">
        <v>43435</v>
      </c>
      <c r="B12" s="50">
        <v>19459.007809999999</v>
      </c>
      <c r="C12" s="50">
        <v>72.168045000000006</v>
      </c>
      <c r="D12" s="50">
        <v>70.687126000000006</v>
      </c>
      <c r="E12" s="51">
        <v>3.3599999999999998E-2</v>
      </c>
      <c r="F12" s="51">
        <v>7.2599999999999998E-2</v>
      </c>
      <c r="G12" s="51">
        <v>3.0599999999999999E-2</v>
      </c>
      <c r="H12" s="52"/>
      <c r="I12" s="63">
        <v>0.2</v>
      </c>
      <c r="J12" s="63">
        <v>0.4</v>
      </c>
      <c r="K12" s="63">
        <v>0.4</v>
      </c>
      <c r="L12" s="57">
        <f t="shared" si="0"/>
        <v>-1.0959999999999999E-2</v>
      </c>
      <c r="M12" s="8">
        <f t="shared" si="1"/>
        <v>6.2681759904459136E-2</v>
      </c>
      <c r="N12" s="58"/>
    </row>
    <row r="13" spans="1:15" ht="15.75" customHeight="1">
      <c r="A13" s="49">
        <v>43405</v>
      </c>
      <c r="B13" s="50">
        <v>18825.958979999999</v>
      </c>
      <c r="C13" s="50">
        <v>67.281158000000005</v>
      </c>
      <c r="D13" s="50">
        <v>68.585425999999998</v>
      </c>
      <c r="E13" s="51">
        <v>-3.9199999999999999E-2</v>
      </c>
      <c r="F13" s="51">
        <v>-8.6999999999999994E-3</v>
      </c>
      <c r="G13" s="51">
        <v>-1.8E-3</v>
      </c>
      <c r="H13" s="52"/>
      <c r="I13" s="63">
        <v>0.3</v>
      </c>
      <c r="J13" s="63">
        <v>0.3</v>
      </c>
      <c r="K13" s="63">
        <v>0.4</v>
      </c>
      <c r="L13" s="57">
        <f t="shared" si="0"/>
        <v>-9.6600000000000002E-3</v>
      </c>
      <c r="M13" s="8">
        <f t="shared" si="1"/>
        <v>5.9665986145964973E-2</v>
      </c>
      <c r="N13" s="58"/>
    </row>
    <row r="14" spans="1:15" ht="15.75" customHeight="1">
      <c r="A14" s="49">
        <v>43374</v>
      </c>
      <c r="B14" s="50">
        <v>19593.257809999999</v>
      </c>
      <c r="C14" s="50">
        <v>67.873504999999994</v>
      </c>
      <c r="D14" s="50">
        <v>68.709029999999998</v>
      </c>
      <c r="E14" s="51">
        <v>-9.4000000000000004E-3</v>
      </c>
      <c r="F14" s="51">
        <v>1.7000000000000001E-2</v>
      </c>
      <c r="G14" s="51">
        <v>-2.2700000000000001E-2</v>
      </c>
      <c r="H14" s="64"/>
      <c r="I14" s="63">
        <v>0.4</v>
      </c>
      <c r="J14" s="63">
        <v>0.2</v>
      </c>
      <c r="K14" s="63">
        <v>0.4</v>
      </c>
      <c r="L14" s="57">
        <f t="shared" si="0"/>
        <v>-8.3599999999999994E-3</v>
      </c>
      <c r="M14" s="8">
        <f t="shared" si="1"/>
        <v>5.8693843308284532E-2</v>
      </c>
      <c r="N14" s="58"/>
    </row>
    <row r="15" spans="1:15" ht="15.75" customHeight="1">
      <c r="A15" s="49">
        <v>43344</v>
      </c>
      <c r="B15" s="50">
        <v>19779.402340000001</v>
      </c>
      <c r="C15" s="50">
        <v>66.739502000000002</v>
      </c>
      <c r="D15" s="50">
        <v>70.308525000000003</v>
      </c>
      <c r="E15" s="51">
        <v>-9.35E-2</v>
      </c>
      <c r="F15" s="51">
        <v>-0.15010000000000001</v>
      </c>
      <c r="G15" s="51">
        <v>-1.4500000000000001E-2</v>
      </c>
      <c r="H15" s="52"/>
      <c r="I15" s="63">
        <v>0.5</v>
      </c>
      <c r="J15" s="63">
        <v>0.25</v>
      </c>
      <c r="K15" s="63">
        <v>0.25</v>
      </c>
      <c r="L15" s="57">
        <f t="shared" si="0"/>
        <v>-5.875E-3</v>
      </c>
      <c r="M15" s="8">
        <f t="shared" si="1"/>
        <v>6.6235997095000693E-2</v>
      </c>
      <c r="N15" s="58"/>
    </row>
    <row r="16" spans="1:15" ht="15.75" customHeight="1">
      <c r="A16" s="49">
        <v>43313</v>
      </c>
      <c r="B16" s="50">
        <v>21819.646479999999</v>
      </c>
      <c r="C16" s="50">
        <v>78.528519000000003</v>
      </c>
      <c r="D16" s="50">
        <v>71.343986999999998</v>
      </c>
      <c r="E16" s="51">
        <v>0.17469999999999999</v>
      </c>
      <c r="F16" s="51">
        <v>8.8499999999999995E-2</v>
      </c>
      <c r="G16" s="51">
        <v>-0.109</v>
      </c>
      <c r="H16" s="52"/>
      <c r="I16" s="63">
        <v>0.6</v>
      </c>
      <c r="J16" s="63">
        <v>0.2</v>
      </c>
      <c r="K16" s="63">
        <v>0.2</v>
      </c>
      <c r="L16" s="57">
        <f t="shared" si="0"/>
        <v>-4.1799999999999997E-3</v>
      </c>
      <c r="M16" s="8">
        <f t="shared" si="1"/>
        <v>6.909694151036809E-2</v>
      </c>
      <c r="N16" s="58"/>
    </row>
    <row r="17" spans="1:14" ht="15.75" customHeight="1">
      <c r="A17" s="49">
        <v>43282</v>
      </c>
      <c r="B17" s="50">
        <v>18575.417969999999</v>
      </c>
      <c r="C17" s="50">
        <v>72.146866000000003</v>
      </c>
      <c r="D17" s="50">
        <v>80.067809999999994</v>
      </c>
      <c r="E17" s="51">
        <v>7.4800000000000005E-2</v>
      </c>
      <c r="F17" s="51">
        <v>3.2099999999999997E-2</v>
      </c>
      <c r="G17" s="51">
        <v>5.8799999999999998E-2</v>
      </c>
      <c r="H17" s="52"/>
      <c r="I17" s="63">
        <v>0.7</v>
      </c>
      <c r="J17" s="63">
        <v>0.15</v>
      </c>
      <c r="K17" s="63">
        <v>0.15</v>
      </c>
      <c r="L17" s="57">
        <f t="shared" si="0"/>
        <v>-2.4850000000000002E-3</v>
      </c>
      <c r="M17" s="8">
        <f t="shared" si="1"/>
        <v>7.2655281758382026E-2</v>
      </c>
      <c r="N17" s="58"/>
    </row>
    <row r="18" spans="1:14" ht="15.75" customHeight="1">
      <c r="A18" s="49">
        <v>43252</v>
      </c>
      <c r="B18" s="50">
        <v>17282.373049999998</v>
      </c>
      <c r="C18" s="50">
        <v>69.905974999999998</v>
      </c>
      <c r="D18" s="50">
        <v>75.624724999999998</v>
      </c>
      <c r="E18" s="51">
        <v>-4.6699999999999998E-2</v>
      </c>
      <c r="F18" s="51">
        <v>-0.14230000000000001</v>
      </c>
      <c r="G18" s="51">
        <v>4.2299999999999997E-2</v>
      </c>
      <c r="H18" s="52"/>
      <c r="I18" s="63">
        <v>0.8</v>
      </c>
      <c r="J18" s="63">
        <v>0.1</v>
      </c>
      <c r="K18" s="63">
        <v>0.1</v>
      </c>
      <c r="L18" s="57">
        <f t="shared" si="0"/>
        <v>-7.9000000000000012E-4</v>
      </c>
      <c r="M18" s="8">
        <f t="shared" si="1"/>
        <v>7.6814160381253258E-2</v>
      </c>
      <c r="N18" s="58"/>
    </row>
    <row r="19" spans="1:14" ht="15.75" customHeight="1">
      <c r="A19" s="49">
        <v>43221</v>
      </c>
      <c r="B19" s="50">
        <v>18128.828130000002</v>
      </c>
      <c r="C19" s="50">
        <v>81.500129999999999</v>
      </c>
      <c r="D19" s="50">
        <v>72.557106000000005</v>
      </c>
      <c r="E19" s="51">
        <v>-5.3499999999999999E-2</v>
      </c>
      <c r="F19" s="51">
        <v>-4.7300000000000002E-2</v>
      </c>
      <c r="G19" s="51">
        <v>-2.87E-2</v>
      </c>
      <c r="H19" s="52"/>
      <c r="I19" s="65">
        <v>0.84</v>
      </c>
      <c r="J19" s="65">
        <v>0.08</v>
      </c>
      <c r="K19" s="65">
        <v>0.08</v>
      </c>
      <c r="L19" s="57">
        <f t="shared" si="0"/>
        <v>-1.1200000000000012E-4</v>
      </c>
      <c r="M19" s="8">
        <f t="shared" si="1"/>
        <v>7.8624981256209703E-2</v>
      </c>
      <c r="N19" s="58"/>
    </row>
    <row r="20" spans="1:14" ht="15.75" customHeight="1">
      <c r="A20" s="49">
        <v>43191</v>
      </c>
      <c r="B20" s="50">
        <v>19152.650389999999</v>
      </c>
      <c r="C20" s="50">
        <v>85.543480000000002</v>
      </c>
      <c r="D20" s="50">
        <v>74.697472000000005</v>
      </c>
      <c r="E20" s="51">
        <v>7.6999999999999999E-2</v>
      </c>
      <c r="F20" s="51">
        <v>7.9299999999999995E-2</v>
      </c>
      <c r="G20" s="51">
        <v>-0.2266</v>
      </c>
      <c r="H20" s="52"/>
      <c r="I20" s="65">
        <v>0.86</v>
      </c>
      <c r="J20" s="65">
        <v>7.0000000000000007E-2</v>
      </c>
      <c r="K20" s="65">
        <v>7.0000000000000007E-2</v>
      </c>
      <c r="L20" s="57">
        <f t="shared" si="0"/>
        <v>2.2699999999999955E-4</v>
      </c>
      <c r="M20" s="8">
        <f t="shared" si="1"/>
        <v>7.9559143134862897E-2</v>
      </c>
      <c r="N20" s="58"/>
    </row>
    <row r="21" spans="1:14" ht="15.75" customHeight="1">
      <c r="A21" s="49">
        <v>43160</v>
      </c>
      <c r="B21" s="50">
        <v>17783.474610000001</v>
      </c>
      <c r="C21" s="50">
        <v>79.259238999999994</v>
      </c>
      <c r="D21" s="50">
        <v>96.582588000000001</v>
      </c>
      <c r="E21" s="51">
        <v>-3.5799999999999998E-2</v>
      </c>
      <c r="F21" s="51">
        <v>-8.7599999999999997E-2</v>
      </c>
      <c r="G21" s="51">
        <v>-0.1842</v>
      </c>
      <c r="H21" s="52"/>
      <c r="I21" s="65">
        <v>0.95</v>
      </c>
      <c r="J21" s="65">
        <v>2.5000000000000001E-2</v>
      </c>
      <c r="K21" s="65">
        <v>2.5000000000000001E-2</v>
      </c>
      <c r="L21" s="57">
        <f t="shared" si="0"/>
        <v>1.7525000000000002E-3</v>
      </c>
      <c r="M21" s="8">
        <f t="shared" si="1"/>
        <v>8.3980030728013605E-2</v>
      </c>
      <c r="N21" s="58"/>
    </row>
    <row r="22" spans="1:14" ht="15.75" customHeight="1">
      <c r="A22" s="49">
        <v>43132</v>
      </c>
      <c r="B22" s="50">
        <v>18444.474610000001</v>
      </c>
      <c r="C22" s="50">
        <v>86.873390000000001</v>
      </c>
      <c r="D22" s="50">
        <v>118.38571899999999</v>
      </c>
      <c r="E22" s="51">
        <v>-3.6700000000000003E-2</v>
      </c>
      <c r="F22" s="51">
        <v>-0.1028</v>
      </c>
      <c r="G22" s="51">
        <v>-3.1899999999999998E-2</v>
      </c>
      <c r="H22" s="52"/>
      <c r="I22" s="65">
        <v>0.97</v>
      </c>
      <c r="J22" s="65">
        <v>1.4999999999999999E-2</v>
      </c>
      <c r="K22" s="65">
        <v>1.4999999999999999E-2</v>
      </c>
      <c r="L22" s="57">
        <f t="shared" si="0"/>
        <v>2.0915E-3</v>
      </c>
      <c r="M22" s="8">
        <f t="shared" si="1"/>
        <v>8.5007082750185842E-2</v>
      </c>
      <c r="N22" s="58"/>
    </row>
    <row r="23" spans="1:14" ht="15.75" customHeight="1">
      <c r="A23" s="49">
        <v>43101</v>
      </c>
      <c r="B23" s="50">
        <v>19148.109380000002</v>
      </c>
      <c r="C23" s="50">
        <v>96.826622</v>
      </c>
      <c r="D23" s="50">
        <v>122.286964</v>
      </c>
      <c r="E23" s="51">
        <v>-3.7999999999999999E-2</v>
      </c>
      <c r="F23" s="51">
        <v>8.3199999999999996E-2</v>
      </c>
      <c r="G23" s="51">
        <v>-0.1061</v>
      </c>
      <c r="H23" s="52"/>
      <c r="I23" s="65">
        <v>0.99</v>
      </c>
      <c r="J23" s="65">
        <v>5.0000000000000001E-3</v>
      </c>
      <c r="K23" s="65">
        <v>5.0000000000000001E-3</v>
      </c>
      <c r="L23" s="57">
        <f t="shared" si="0"/>
        <v>2.4304999999999999E-3</v>
      </c>
      <c r="M23" s="8">
        <f t="shared" si="1"/>
        <v>8.6049123059861302E-2</v>
      </c>
      <c r="N23" s="58"/>
    </row>
    <row r="24" spans="1:14" ht="15.75" customHeight="1">
      <c r="A24" s="49">
        <v>43070</v>
      </c>
      <c r="B24" s="50">
        <v>19903.5625</v>
      </c>
      <c r="C24" s="50">
        <v>89.385857000000001</v>
      </c>
      <c r="D24" s="50">
        <v>136.79811100000001</v>
      </c>
      <c r="E24" s="51">
        <v>-8.3000000000000001E-3</v>
      </c>
      <c r="F24" s="51">
        <v>5.4000000000000003E-3</v>
      </c>
      <c r="G24" s="51">
        <v>-9.5500000000000002E-2</v>
      </c>
      <c r="H24" s="52"/>
      <c r="I24" s="65"/>
      <c r="J24" s="65"/>
      <c r="K24" s="65"/>
      <c r="L24" s="22"/>
      <c r="M24" s="66"/>
      <c r="N24" s="58"/>
    </row>
    <row r="25" spans="1:14" ht="15.75" customHeight="1">
      <c r="A25" s="49">
        <v>43040</v>
      </c>
      <c r="B25" s="50">
        <v>20069.58008</v>
      </c>
      <c r="C25" s="50">
        <v>88.902694999999994</v>
      </c>
      <c r="D25" s="50">
        <v>151.24194299999999</v>
      </c>
      <c r="E25" s="51">
        <v>-3.2300000000000002E-2</v>
      </c>
      <c r="F25" s="51">
        <v>-6.1199999999999997E-2</v>
      </c>
      <c r="G25" s="51">
        <v>-1.7999999999999999E-2</v>
      </c>
      <c r="H25" s="52"/>
      <c r="I25" s="65"/>
      <c r="J25" s="65"/>
      <c r="K25" s="65"/>
      <c r="L25" s="22"/>
      <c r="M25" s="66"/>
      <c r="N25" s="58"/>
    </row>
    <row r="26" spans="1:14" ht="15.75" customHeight="1">
      <c r="A26" s="49">
        <v>43009</v>
      </c>
      <c r="B26" s="50">
        <v>20739.162110000001</v>
      </c>
      <c r="C26" s="50">
        <v>94.700691000000006</v>
      </c>
      <c r="D26" s="50">
        <v>154.013687</v>
      </c>
      <c r="E26" s="51">
        <v>2.2700000000000001E-2</v>
      </c>
      <c r="F26" s="51">
        <v>0.16739999999999999</v>
      </c>
      <c r="G26" s="51">
        <v>8.5000000000000006E-3</v>
      </c>
      <c r="H26" s="52"/>
      <c r="I26" s="65"/>
      <c r="J26" s="65"/>
      <c r="K26" s="65"/>
      <c r="L26" s="22"/>
      <c r="M26" s="66"/>
      <c r="N26" s="58"/>
    </row>
    <row r="27" spans="1:14" ht="15.75" customHeight="1">
      <c r="A27" s="49">
        <v>42979</v>
      </c>
      <c r="B27" s="50">
        <v>20278.132809999999</v>
      </c>
      <c r="C27" s="50">
        <v>81.123703000000006</v>
      </c>
      <c r="D27" s="50">
        <v>152.718887</v>
      </c>
      <c r="E27" s="51">
        <v>-6.5600000000000006E-2</v>
      </c>
      <c r="F27" s="51">
        <v>-1.3899999999999999E-2</v>
      </c>
      <c r="G27" s="51">
        <v>9.7000000000000003E-3</v>
      </c>
      <c r="H27" s="52"/>
      <c r="I27" s="65"/>
      <c r="J27" s="65"/>
      <c r="K27" s="65"/>
      <c r="L27" s="22"/>
      <c r="M27" s="66"/>
      <c r="N27" s="58"/>
    </row>
    <row r="28" spans="1:14" ht="15.75" customHeight="1">
      <c r="A28" s="49">
        <v>42948</v>
      </c>
      <c r="B28" s="50">
        <v>21701.099610000001</v>
      </c>
      <c r="C28" s="50">
        <v>82.266998000000001</v>
      </c>
      <c r="D28" s="50">
        <v>151.25877399999999</v>
      </c>
      <c r="E28" s="51">
        <v>-9.06E-2</v>
      </c>
      <c r="F28" s="51">
        <v>-0.1116</v>
      </c>
      <c r="G28" s="51">
        <v>-3.4799999999999998E-2</v>
      </c>
      <c r="H28" s="52"/>
      <c r="I28" s="65"/>
      <c r="J28" s="65"/>
      <c r="K28" s="65"/>
      <c r="L28" s="22"/>
      <c r="M28" s="66"/>
      <c r="N28" s="58"/>
    </row>
    <row r="29" spans="1:14" ht="15.75" customHeight="1">
      <c r="A29" s="49">
        <v>42917</v>
      </c>
      <c r="B29" s="50">
        <v>23863.92383</v>
      </c>
      <c r="C29" s="50">
        <v>92.606223999999997</v>
      </c>
      <c r="D29" s="50">
        <v>156.711197</v>
      </c>
      <c r="E29" s="51">
        <v>4.0399999999999998E-2</v>
      </c>
      <c r="F29" s="51">
        <v>7.2400000000000006E-2</v>
      </c>
      <c r="G29" s="51">
        <v>-6.0400000000000002E-2</v>
      </c>
      <c r="H29" s="52"/>
      <c r="I29" s="67"/>
      <c r="J29" s="46"/>
      <c r="K29" s="46"/>
      <c r="L29" s="22"/>
      <c r="M29" s="58"/>
      <c r="N29" s="58"/>
    </row>
    <row r="30" spans="1:14" ht="15.75" customHeight="1">
      <c r="A30" s="49">
        <v>42887</v>
      </c>
      <c r="B30" s="50">
        <v>22937.365229999999</v>
      </c>
      <c r="C30" s="50">
        <v>86.351662000000005</v>
      </c>
      <c r="D30" s="50">
        <v>166.792496</v>
      </c>
      <c r="E30" s="51">
        <v>-5.0000000000000001E-4</v>
      </c>
      <c r="F30" s="51">
        <v>-2.1000000000000001E-2</v>
      </c>
      <c r="G30" s="51">
        <v>-9.9299999999999999E-2</v>
      </c>
      <c r="H30" s="52"/>
      <c r="I30" s="67"/>
      <c r="J30" s="46"/>
      <c r="K30" s="46"/>
      <c r="L30" s="22"/>
      <c r="M30" s="58"/>
      <c r="N30" s="58"/>
    </row>
    <row r="31" spans="1:14" ht="15.75" customHeight="1">
      <c r="A31" s="49">
        <v>42856</v>
      </c>
      <c r="B31" s="50">
        <v>22947.886719999999</v>
      </c>
      <c r="C31" s="50">
        <v>88.202483999999998</v>
      </c>
      <c r="D31" s="50">
        <v>185.18803399999999</v>
      </c>
      <c r="E31" s="51">
        <v>1.5100000000000001E-2</v>
      </c>
      <c r="F31" s="51">
        <v>-0.21340000000000001</v>
      </c>
      <c r="G31" s="51">
        <v>-8.6999999999999994E-3</v>
      </c>
      <c r="H31" s="52"/>
      <c r="I31" s="67"/>
      <c r="J31" s="46"/>
      <c r="K31" s="46"/>
      <c r="L31" s="22"/>
      <c r="M31" s="58"/>
      <c r="N31" s="58"/>
    </row>
    <row r="32" spans="1:14" ht="15.75" customHeight="1">
      <c r="A32" s="49">
        <v>42826</v>
      </c>
      <c r="B32" s="50">
        <v>22607.371090000001</v>
      </c>
      <c r="C32" s="50">
        <v>112.135582</v>
      </c>
      <c r="D32" s="50">
        <v>186.81347700000001</v>
      </c>
      <c r="E32" s="51">
        <v>1.06E-2</v>
      </c>
      <c r="F32" s="51">
        <v>7.8899999999999998E-2</v>
      </c>
      <c r="G32" s="51">
        <v>2.5899999999999999E-2</v>
      </c>
      <c r="H32" s="52"/>
      <c r="I32" s="67"/>
      <c r="J32" s="46"/>
      <c r="K32" s="46"/>
      <c r="L32" s="22"/>
      <c r="M32" s="58"/>
      <c r="N32" s="58"/>
    </row>
    <row r="33" spans="1:14" ht="15.75" customHeight="1">
      <c r="A33" s="49">
        <v>42795</v>
      </c>
      <c r="B33" s="50">
        <v>22370.992190000001</v>
      </c>
      <c r="C33" s="50">
        <v>103.935051</v>
      </c>
      <c r="D33" s="50">
        <v>182.09457399999999</v>
      </c>
      <c r="E33" s="51">
        <v>5.7700000000000001E-2</v>
      </c>
      <c r="F33" s="51">
        <v>1.03E-2</v>
      </c>
      <c r="G33" s="51">
        <v>0.16339999999999999</v>
      </c>
      <c r="H33" s="52"/>
      <c r="I33" s="67"/>
      <c r="J33" s="46"/>
      <c r="K33" s="46"/>
      <c r="L33" s="22"/>
      <c r="M33" s="58"/>
      <c r="N33" s="58"/>
    </row>
    <row r="34" spans="1:14" ht="15.75" customHeight="1">
      <c r="A34" s="49">
        <v>42767</v>
      </c>
      <c r="B34" s="50">
        <v>21150.474610000001</v>
      </c>
      <c r="C34" s="50">
        <v>102.877533</v>
      </c>
      <c r="D34" s="50">
        <v>156.513229</v>
      </c>
      <c r="E34" s="51">
        <v>-2.47E-2</v>
      </c>
      <c r="F34" s="51">
        <v>0.18529999999999999</v>
      </c>
      <c r="G34" s="51">
        <v>-4.48E-2</v>
      </c>
      <c r="H34" s="52"/>
      <c r="I34" s="67"/>
      <c r="J34" s="46"/>
      <c r="K34" s="46"/>
      <c r="L34" s="22"/>
      <c r="M34" s="58"/>
      <c r="N34" s="58"/>
    </row>
    <row r="35" spans="1:14" ht="15.75" customHeight="1">
      <c r="A35" s="49">
        <v>42736</v>
      </c>
      <c r="B35" s="50">
        <v>21687.097659999999</v>
      </c>
      <c r="C35" s="50">
        <v>86.792052999999996</v>
      </c>
      <c r="D35" s="50">
        <v>163.85540800000001</v>
      </c>
      <c r="E35" s="51">
        <v>5.1299999999999998E-2</v>
      </c>
      <c r="F35" s="51">
        <v>0.1308</v>
      </c>
      <c r="G35" s="51">
        <v>-0.13950000000000001</v>
      </c>
      <c r="H35" s="52"/>
      <c r="I35" s="67"/>
      <c r="J35" s="46"/>
      <c r="K35" s="46"/>
      <c r="L35" s="22"/>
      <c r="M35" s="58"/>
      <c r="N35" s="58"/>
    </row>
    <row r="36" spans="1:14" ht="15.75" customHeight="1">
      <c r="A36" s="49">
        <v>42705</v>
      </c>
      <c r="B36" s="50">
        <v>20627.867190000001</v>
      </c>
      <c r="C36" s="50">
        <v>76.754433000000006</v>
      </c>
      <c r="D36" s="50">
        <v>190.409851</v>
      </c>
      <c r="E36" s="51">
        <v>2.5600000000000001E-2</v>
      </c>
      <c r="F36" s="51">
        <v>-6.88E-2</v>
      </c>
      <c r="G36" s="51">
        <v>0.1361</v>
      </c>
      <c r="H36" s="52"/>
      <c r="I36" s="67"/>
      <c r="J36" s="46"/>
      <c r="K36" s="46"/>
      <c r="L36" s="22"/>
      <c r="M36" s="58"/>
      <c r="N36" s="58"/>
    </row>
    <row r="37" spans="1:14" ht="15.75" customHeight="1">
      <c r="A37" s="49">
        <v>42675</v>
      </c>
      <c r="B37" s="50">
        <v>20113.787110000001</v>
      </c>
      <c r="C37" s="50">
        <v>82.422379000000006</v>
      </c>
      <c r="D37" s="50">
        <v>167.60436999999999</v>
      </c>
      <c r="E37" s="51">
        <v>-6.2399999999999997E-2</v>
      </c>
      <c r="F37" s="51">
        <v>-6.3299999999999995E-2</v>
      </c>
      <c r="G37" s="51">
        <v>1.46E-2</v>
      </c>
      <c r="H37" s="52"/>
      <c r="I37" s="67"/>
      <c r="J37" s="46"/>
      <c r="K37" s="46"/>
      <c r="L37" s="22"/>
      <c r="M37" s="58"/>
      <c r="N37" s="58"/>
    </row>
    <row r="38" spans="1:14" ht="15.75" customHeight="1">
      <c r="A38" s="49">
        <v>42644</v>
      </c>
      <c r="B38" s="50">
        <v>21452.20117</v>
      </c>
      <c r="C38" s="50">
        <v>87.995255</v>
      </c>
      <c r="D38" s="50">
        <v>165.19224500000001</v>
      </c>
      <c r="E38" s="51">
        <v>-3.9800000000000002E-2</v>
      </c>
      <c r="F38" s="51">
        <v>3.9800000000000002E-2</v>
      </c>
      <c r="G38" s="51">
        <v>-7.5300000000000006E-2</v>
      </c>
      <c r="H38" s="52"/>
      <c r="I38" s="67"/>
      <c r="J38" s="46"/>
      <c r="K38" s="46"/>
      <c r="L38" s="22"/>
      <c r="M38" s="58"/>
      <c r="N38" s="58"/>
    </row>
    <row r="39" spans="1:14" ht="15.75" customHeight="1">
      <c r="A39" s="49">
        <v>42614</v>
      </c>
      <c r="B39" s="50">
        <v>22340.726559999999</v>
      </c>
      <c r="C39" s="50">
        <v>84.625907999999995</v>
      </c>
      <c r="D39" s="50">
        <v>178.64537000000001</v>
      </c>
      <c r="E39" s="51">
        <v>-5.67E-2</v>
      </c>
      <c r="F39" s="51">
        <v>-3.1600000000000003E-2</v>
      </c>
      <c r="G39" s="51">
        <v>-0.16880000000000001</v>
      </c>
      <c r="H39" s="52"/>
      <c r="I39" s="67"/>
      <c r="J39" s="46"/>
      <c r="K39" s="46"/>
      <c r="L39" s="22"/>
      <c r="M39" s="58"/>
      <c r="N39" s="58"/>
    </row>
    <row r="40" spans="1:14" ht="15.75" customHeight="1">
      <c r="A40" s="49">
        <v>42583</v>
      </c>
      <c r="B40" s="50">
        <v>23683.257809999999</v>
      </c>
      <c r="C40" s="50">
        <v>87.390197999999998</v>
      </c>
      <c r="D40" s="50">
        <v>214.92648299999999</v>
      </c>
      <c r="E40" s="51">
        <v>-3.2399999999999998E-2</v>
      </c>
      <c r="F40" s="51">
        <v>-4.6600000000000003E-2</v>
      </c>
      <c r="G40" s="51">
        <v>-0.19570000000000001</v>
      </c>
      <c r="H40" s="52"/>
      <c r="I40" s="67"/>
      <c r="J40" s="46"/>
      <c r="K40" s="46"/>
      <c r="L40" s="22"/>
      <c r="M40" s="58"/>
      <c r="N40" s="58"/>
    </row>
    <row r="41" spans="1:14" ht="15.75" customHeight="1">
      <c r="A41" s="49">
        <v>42552</v>
      </c>
      <c r="B41" s="50">
        <v>24475.839840000001</v>
      </c>
      <c r="C41" s="50">
        <v>91.662407000000002</v>
      </c>
      <c r="D41" s="50">
        <v>267.222015</v>
      </c>
      <c r="E41" s="51">
        <v>0.107</v>
      </c>
      <c r="F41" s="51">
        <v>0.14249999999999999</v>
      </c>
      <c r="G41" s="51">
        <v>-0.12620000000000001</v>
      </c>
      <c r="H41" s="52"/>
      <c r="I41" s="67"/>
      <c r="J41" s="46"/>
      <c r="K41" s="46"/>
      <c r="L41" s="22"/>
      <c r="M41" s="58"/>
      <c r="N41" s="58"/>
    </row>
    <row r="42" spans="1:14" ht="15.75" customHeight="1">
      <c r="A42" s="49">
        <v>42522</v>
      </c>
      <c r="B42" s="50">
        <v>22109.902340000001</v>
      </c>
      <c r="C42" s="50">
        <v>80.228110999999998</v>
      </c>
      <c r="D42" s="50">
        <v>305.81579599999998</v>
      </c>
      <c r="E42" s="51">
        <v>1.35E-2</v>
      </c>
      <c r="F42" s="51">
        <v>5.9799999999999999E-2</v>
      </c>
      <c r="G42" s="51">
        <v>-2.4E-2</v>
      </c>
      <c r="H42" s="52"/>
      <c r="I42" s="67"/>
      <c r="J42" s="46"/>
      <c r="K42" s="46"/>
      <c r="L42" s="22"/>
      <c r="M42" s="58"/>
      <c r="N42" s="58"/>
    </row>
    <row r="43" spans="1:14" ht="15.75" customHeight="1">
      <c r="A43" s="49">
        <v>42491</v>
      </c>
      <c r="B43" s="50">
        <v>21815.869139999999</v>
      </c>
      <c r="C43" s="50">
        <v>75.704659000000007</v>
      </c>
      <c r="D43" s="50">
        <v>313.350525</v>
      </c>
      <c r="E43" s="51">
        <v>0.13650000000000001</v>
      </c>
      <c r="F43" s="51">
        <v>-3.9100000000000003E-2</v>
      </c>
      <c r="G43" s="51">
        <v>6.0900000000000003E-2</v>
      </c>
      <c r="H43" s="52"/>
      <c r="I43" s="67"/>
      <c r="J43" s="46"/>
      <c r="K43" s="46"/>
      <c r="L43" s="22"/>
      <c r="M43" s="58"/>
      <c r="N43" s="58"/>
    </row>
    <row r="44" spans="1:14" ht="15.75" customHeight="1">
      <c r="A44" s="49">
        <v>42461</v>
      </c>
      <c r="B44" s="50">
        <v>19196.121090000001</v>
      </c>
      <c r="C44" s="50">
        <v>78.783141999999998</v>
      </c>
      <c r="D44" s="50">
        <v>295.37161300000002</v>
      </c>
      <c r="E44" s="51">
        <v>-5.3900000000000003E-2</v>
      </c>
      <c r="F44" s="51">
        <v>0.1014</v>
      </c>
      <c r="G44" s="51">
        <v>-0.1104</v>
      </c>
      <c r="H44" s="52"/>
      <c r="I44" s="67"/>
      <c r="J44" s="46"/>
      <c r="K44" s="46"/>
      <c r="L44" s="22"/>
      <c r="M44" s="58"/>
      <c r="N44" s="58"/>
    </row>
    <row r="45" spans="1:14" ht="15.75" customHeight="1">
      <c r="A45" s="49">
        <v>42430</v>
      </c>
      <c r="B45" s="50">
        <v>20289.958979999999</v>
      </c>
      <c r="C45" s="50">
        <v>71.526802000000004</v>
      </c>
      <c r="D45" s="50">
        <v>332.02572600000002</v>
      </c>
      <c r="E45" s="51">
        <v>0.2419</v>
      </c>
      <c r="F45" s="51">
        <v>0.25319999999999998</v>
      </c>
      <c r="G45" s="51">
        <v>3.3E-3</v>
      </c>
      <c r="H45" s="52"/>
      <c r="I45" s="67"/>
      <c r="J45" s="46"/>
      <c r="K45" s="46"/>
      <c r="L45" s="22"/>
      <c r="M45" s="58"/>
      <c r="N45" s="58"/>
    </row>
    <row r="46" spans="1:14" ht="15.75" customHeight="1">
      <c r="A46" s="49">
        <v>42401</v>
      </c>
      <c r="B46" s="50">
        <v>16338.27637</v>
      </c>
      <c r="C46" s="50">
        <v>57.076976999999999</v>
      </c>
      <c r="D46" s="50">
        <v>330.93160999999998</v>
      </c>
      <c r="E46" s="51">
        <v>-4.3400000000000001E-2</v>
      </c>
      <c r="F46" s="51">
        <v>-0.34499999999999997</v>
      </c>
      <c r="G46" s="51">
        <v>7.3999999999999996E-2</v>
      </c>
      <c r="H46" s="52"/>
      <c r="I46" s="67"/>
      <c r="J46" s="46"/>
      <c r="K46" s="46"/>
      <c r="L46" s="22"/>
      <c r="M46" s="58"/>
      <c r="N46" s="58"/>
    </row>
    <row r="47" spans="1:14" ht="15.75" customHeight="1">
      <c r="A47" s="49">
        <v>42370</v>
      </c>
      <c r="B47" s="50">
        <v>17079.609380000002</v>
      </c>
      <c r="C47" s="50">
        <v>87.138969000000003</v>
      </c>
      <c r="D47" s="50">
        <v>308.12844799999999</v>
      </c>
      <c r="E47" s="51">
        <v>-6.1800000000000001E-2</v>
      </c>
      <c r="F47" s="51">
        <v>-0.18</v>
      </c>
      <c r="G47" s="51">
        <v>5.6500000000000002E-2</v>
      </c>
      <c r="H47" s="52"/>
      <c r="I47" s="67"/>
      <c r="J47" s="46"/>
      <c r="K47" s="46"/>
      <c r="L47" s="22"/>
      <c r="M47" s="58"/>
      <c r="N47" s="58"/>
    </row>
    <row r="48" spans="1:14" ht="15.75" customHeight="1">
      <c r="A48" s="49">
        <v>42339</v>
      </c>
      <c r="B48" s="50">
        <v>18204.197270000001</v>
      </c>
      <c r="C48" s="50">
        <v>106.2696</v>
      </c>
      <c r="D48" s="50">
        <v>291.64154100000002</v>
      </c>
      <c r="E48" s="51">
        <v>-3.8999999999999998E-3</v>
      </c>
      <c r="F48" s="51">
        <v>-3.3399999999999999E-2</v>
      </c>
      <c r="G48" s="51">
        <v>-6.3500000000000001E-2</v>
      </c>
      <c r="H48" s="52"/>
      <c r="I48" s="67"/>
      <c r="J48" s="46"/>
      <c r="K48" s="46"/>
      <c r="L48" s="22"/>
      <c r="M48" s="58"/>
      <c r="N48" s="58"/>
    </row>
    <row r="49" spans="1:14" ht="15.75" customHeight="1">
      <c r="A49" s="49">
        <v>42309</v>
      </c>
      <c r="B49" s="50">
        <v>18276.144530000001</v>
      </c>
      <c r="C49" s="50">
        <v>109.94489299999999</v>
      </c>
      <c r="D49" s="50">
        <v>311.40661599999999</v>
      </c>
      <c r="E49" s="51">
        <v>-8.4900000000000003E-2</v>
      </c>
      <c r="F49" s="51">
        <v>-0.11990000000000001</v>
      </c>
      <c r="G49" s="51">
        <v>-9.74E-2</v>
      </c>
      <c r="H49" s="52"/>
      <c r="I49" s="67"/>
      <c r="J49" s="46"/>
      <c r="K49" s="46"/>
      <c r="L49" s="22"/>
      <c r="M49" s="58"/>
      <c r="N49" s="58"/>
    </row>
    <row r="50" spans="1:14" ht="15.75" customHeight="1">
      <c r="A50" s="49">
        <v>42278</v>
      </c>
      <c r="B50" s="50">
        <v>19970.742190000001</v>
      </c>
      <c r="C50" s="50">
        <v>124.928757</v>
      </c>
      <c r="D50" s="50">
        <v>345.01754799999998</v>
      </c>
      <c r="E50" s="51">
        <v>5.5199999999999999E-2</v>
      </c>
      <c r="F50" s="51">
        <v>-2.8299999999999999E-2</v>
      </c>
      <c r="G50" s="51">
        <v>4.9099999999999998E-2</v>
      </c>
      <c r="H50" s="52"/>
      <c r="I50" s="67"/>
      <c r="J50" s="46"/>
      <c r="K50" s="46"/>
      <c r="L50" s="22"/>
      <c r="M50" s="58"/>
      <c r="N50" s="58"/>
    </row>
    <row r="51" spans="1:14" ht="15.75" customHeight="1">
      <c r="A51" s="49">
        <v>42248</v>
      </c>
      <c r="B51" s="50">
        <v>18925.51758</v>
      </c>
      <c r="C51" s="50">
        <v>128.567474</v>
      </c>
      <c r="D51" s="50">
        <v>328.87332199999997</v>
      </c>
      <c r="E51" s="51">
        <v>-0.1588</v>
      </c>
      <c r="F51" s="51">
        <v>-0.4083</v>
      </c>
      <c r="G51" s="51">
        <v>5.5500000000000001E-2</v>
      </c>
      <c r="H51" s="52"/>
      <c r="I51" s="67"/>
      <c r="J51" s="46"/>
      <c r="K51" s="46"/>
      <c r="L51" s="22"/>
      <c r="M51" s="58"/>
      <c r="N51" s="58"/>
    </row>
    <row r="52" spans="1:14" ht="15.75" customHeight="1">
      <c r="A52" s="49">
        <v>42217</v>
      </c>
      <c r="B52" s="50">
        <v>22497.068360000001</v>
      </c>
      <c r="C52" s="50">
        <v>217.29235800000001</v>
      </c>
      <c r="D52" s="50">
        <v>311.58126800000002</v>
      </c>
      <c r="E52" s="51">
        <v>-6.2700000000000006E-2</v>
      </c>
      <c r="F52" s="51">
        <v>0.24809999999999999</v>
      </c>
      <c r="G52" s="51">
        <v>-7.4999999999999997E-3</v>
      </c>
      <c r="H52" s="52"/>
      <c r="I52" s="67"/>
      <c r="J52" s="46"/>
      <c r="K52" s="46"/>
      <c r="L52" s="22"/>
      <c r="M52" s="58"/>
      <c r="N52" s="58"/>
    </row>
    <row r="53" spans="1:14" ht="15.75" customHeight="1">
      <c r="A53" s="49">
        <v>42186</v>
      </c>
      <c r="B53" s="50">
        <v>24002.103520000001</v>
      </c>
      <c r="C53" s="50">
        <v>174.10316499999999</v>
      </c>
      <c r="D53" s="50">
        <v>313.92681900000002</v>
      </c>
      <c r="E53" s="51">
        <v>0.12889999999999999</v>
      </c>
      <c r="F53" s="51">
        <v>0.12280000000000001</v>
      </c>
      <c r="G53" s="51">
        <v>-2.9700000000000001E-2</v>
      </c>
      <c r="H53" s="52"/>
      <c r="I53" s="67"/>
      <c r="J53" s="46"/>
      <c r="K53" s="46"/>
      <c r="L53" s="22"/>
      <c r="M53" s="58"/>
      <c r="N53" s="58"/>
    </row>
    <row r="54" spans="1:14" ht="15.75" customHeight="1">
      <c r="A54" s="49">
        <v>42156</v>
      </c>
      <c r="B54" s="50">
        <v>21260.949219999999</v>
      </c>
      <c r="C54" s="50">
        <v>155.05722</v>
      </c>
      <c r="D54" s="50">
        <v>323.53350799999998</v>
      </c>
      <c r="E54" s="51">
        <v>-7.6700000000000004E-2</v>
      </c>
      <c r="F54" s="51">
        <v>-1.49E-2</v>
      </c>
      <c r="G54" s="51">
        <v>4.3200000000000002E-2</v>
      </c>
      <c r="H54" s="52"/>
      <c r="I54" s="67"/>
      <c r="J54" s="46"/>
      <c r="K54" s="46"/>
      <c r="L54" s="22"/>
      <c r="M54" s="58"/>
      <c r="N54" s="58"/>
    </row>
    <row r="55" spans="1:14" ht="15.75" customHeight="1">
      <c r="A55" s="49">
        <v>42125</v>
      </c>
      <c r="B55" s="50">
        <v>23028.291020000001</v>
      </c>
      <c r="C55" s="50">
        <v>157.40278599999999</v>
      </c>
      <c r="D55" s="50">
        <v>310.13406400000002</v>
      </c>
      <c r="E55" s="51">
        <v>5.1799999999999999E-2</v>
      </c>
      <c r="F55" s="51">
        <v>5.7099999999999998E-2</v>
      </c>
      <c r="G55" s="51">
        <v>1.7899999999999999E-2</v>
      </c>
      <c r="H55" s="52"/>
      <c r="I55" s="67"/>
      <c r="J55" s="46"/>
      <c r="K55" s="46"/>
      <c r="L55" s="22"/>
      <c r="M55" s="58"/>
      <c r="N55" s="58"/>
    </row>
    <row r="56" spans="1:14" ht="15.75" customHeight="1">
      <c r="A56" s="49">
        <v>42095</v>
      </c>
      <c r="B56" s="50">
        <v>21894.818360000001</v>
      </c>
      <c r="C56" s="50">
        <v>148.89591999999999</v>
      </c>
      <c r="D56" s="50">
        <v>304.69439699999998</v>
      </c>
      <c r="E56" s="51">
        <v>-0.1148</v>
      </c>
      <c r="F56" s="51">
        <v>1.15E-2</v>
      </c>
      <c r="G56" s="51">
        <v>2.87E-2</v>
      </c>
      <c r="H56" s="52"/>
      <c r="I56" s="67"/>
      <c r="J56" s="46"/>
      <c r="K56" s="46"/>
      <c r="L56" s="22"/>
      <c r="M56" s="58"/>
      <c r="N56" s="58"/>
    </row>
    <row r="57" spans="1:14" ht="15.75" customHeight="1">
      <c r="A57" s="49">
        <v>42064</v>
      </c>
      <c r="B57" s="50">
        <v>24733.367190000001</v>
      </c>
      <c r="C57" s="50">
        <v>147.20710800000001</v>
      </c>
      <c r="D57" s="50">
        <v>296.185608</v>
      </c>
      <c r="E57" s="51">
        <v>-4.3900000000000002E-2</v>
      </c>
      <c r="F57" s="51">
        <v>-0.1285</v>
      </c>
      <c r="G57" s="51">
        <v>9.5200000000000007E-2</v>
      </c>
      <c r="H57" s="52"/>
      <c r="I57" s="67"/>
      <c r="J57" s="46"/>
      <c r="K57" s="46"/>
      <c r="L57" s="22"/>
      <c r="M57" s="58"/>
      <c r="N57" s="58"/>
    </row>
    <row r="58" spans="1:14" ht="15.75" customHeight="1">
      <c r="A58" s="49">
        <v>42036</v>
      </c>
      <c r="B58" s="50">
        <v>25869.757809999999</v>
      </c>
      <c r="C58" s="50">
        <v>168.913803</v>
      </c>
      <c r="D58" s="50">
        <v>270.43469199999998</v>
      </c>
      <c r="E58" s="51">
        <v>0.11609999999999999</v>
      </c>
      <c r="F58" s="51">
        <v>-7.1499999999999994E-2</v>
      </c>
      <c r="G58" s="51">
        <v>8.14E-2</v>
      </c>
      <c r="H58" s="52"/>
      <c r="I58" s="67"/>
      <c r="J58" s="46"/>
      <c r="K58" s="46"/>
      <c r="L58" s="22"/>
      <c r="M58" s="58"/>
      <c r="N58" s="58"/>
    </row>
    <row r="59" spans="1:14" ht="15.75" customHeight="1">
      <c r="A59" s="49">
        <v>42005</v>
      </c>
      <c r="B59" s="50">
        <v>23179.583979999999</v>
      </c>
      <c r="C59" s="50">
        <v>181.914368</v>
      </c>
      <c r="D59" s="50">
        <v>250.073486</v>
      </c>
      <c r="E59" s="51">
        <v>0.2243</v>
      </c>
      <c r="F59" s="51">
        <v>9.9900000000000003E-2</v>
      </c>
      <c r="G59" s="51">
        <v>0.10589999999999999</v>
      </c>
      <c r="H59" s="52"/>
      <c r="I59" s="67"/>
      <c r="J59" s="46"/>
      <c r="K59" s="46"/>
      <c r="L59" s="22"/>
      <c r="M59" s="58"/>
      <c r="N59" s="58"/>
    </row>
    <row r="60" spans="1:14" ht="15.75" customHeight="1">
      <c r="A60" s="49">
        <v>41974</v>
      </c>
      <c r="B60" s="50">
        <v>18932.996090000001</v>
      </c>
      <c r="C60" s="50">
        <v>165.39054899999999</v>
      </c>
      <c r="D60" s="50">
        <v>226.11914100000001</v>
      </c>
      <c r="E60" s="51">
        <v>2.8500000000000001E-2</v>
      </c>
      <c r="F60" s="51">
        <v>-6.54E-2</v>
      </c>
      <c r="G60" s="51">
        <v>-4.02E-2</v>
      </c>
      <c r="H60" s="52"/>
      <c r="I60" s="67"/>
      <c r="J60" s="46"/>
      <c r="K60" s="46"/>
      <c r="L60" s="22"/>
      <c r="M60" s="58"/>
      <c r="N60" s="58"/>
    </row>
    <row r="61" spans="1:14" ht="15.75" customHeight="1">
      <c r="A61" s="49">
        <v>41944</v>
      </c>
      <c r="B61" s="50">
        <v>18407.806639999999</v>
      </c>
      <c r="C61" s="50">
        <v>176.95730599999999</v>
      </c>
      <c r="D61" s="50">
        <v>235.60000600000001</v>
      </c>
      <c r="E61" s="51">
        <v>0.2697</v>
      </c>
      <c r="F61" s="51">
        <v>0.1056</v>
      </c>
      <c r="G61" s="51">
        <v>-3.5999999999999999E-3</v>
      </c>
      <c r="H61" s="52"/>
      <c r="I61" s="55"/>
      <c r="J61" s="43"/>
      <c r="K61" s="43"/>
      <c r="L61" s="22"/>
      <c r="M61" s="44"/>
      <c r="N61" s="58"/>
    </row>
    <row r="62" spans="1:14" ht="15.75" customHeight="1">
      <c r="A62" s="49">
        <v>41913</v>
      </c>
      <c r="B62" s="50">
        <v>14497.563480000001</v>
      </c>
      <c r="C62" s="50">
        <v>160.05938699999999</v>
      </c>
      <c r="D62" s="50">
        <v>236.449997</v>
      </c>
      <c r="E62" s="68"/>
      <c r="F62" s="68"/>
      <c r="G62" s="68"/>
      <c r="H62" s="52"/>
      <c r="I62" s="55"/>
      <c r="J62" s="43"/>
      <c r="K62" s="43"/>
      <c r="L62" s="22"/>
      <c r="M62" s="44"/>
      <c r="N62" s="58"/>
    </row>
    <row r="63" spans="1:14" ht="15.75" customHeight="1" thickBot="1">
      <c r="A63" s="69"/>
      <c r="B63" s="52"/>
      <c r="C63" s="64"/>
      <c r="D63" s="70"/>
      <c r="E63" s="52"/>
      <c r="F63" s="52"/>
      <c r="G63" s="52"/>
      <c r="H63" s="52"/>
      <c r="I63" s="67"/>
      <c r="J63" s="46"/>
      <c r="K63" s="46"/>
      <c r="L63" s="22"/>
      <c r="M63" s="58"/>
      <c r="N63" s="58"/>
    </row>
    <row r="64" spans="1:14" ht="15.75" customHeight="1" thickTop="1" thickBot="1">
      <c r="A64" s="71" t="s">
        <v>397</v>
      </c>
      <c r="B64" s="72"/>
      <c r="C64" s="73"/>
      <c r="D64" s="74"/>
      <c r="E64" s="75">
        <f t="shared" ref="E64:G64" si="2">AVERAGE(E3:E61)</f>
        <v>2.6491525423728815E-3</v>
      </c>
      <c r="F64" s="75">
        <f t="shared" si="2"/>
        <v>-1.0411864406779662E-2</v>
      </c>
      <c r="G64" s="75">
        <f t="shared" si="2"/>
        <v>-1.8315254237288144E-2</v>
      </c>
      <c r="H64" s="52"/>
      <c r="I64" s="67"/>
      <c r="J64" s="46"/>
      <c r="K64" s="46"/>
      <c r="L64" s="22"/>
      <c r="M64" s="58"/>
      <c r="N64" s="58"/>
    </row>
    <row r="65" spans="1:14" ht="15.75" customHeight="1" thickTop="1" thickBot="1">
      <c r="A65" s="71" t="s">
        <v>389</v>
      </c>
      <c r="B65" s="76"/>
      <c r="C65" s="74"/>
      <c r="D65" s="74"/>
      <c r="E65" s="77">
        <f t="shared" ref="E65:G65" si="3">STDEV(E3:E61)</f>
        <v>8.6580999295022013E-2</v>
      </c>
      <c r="F65" s="77">
        <f t="shared" si="3"/>
        <v>0.12604427257877421</v>
      </c>
      <c r="G65" s="78">
        <f t="shared" si="3"/>
        <v>8.0552773050062879E-2</v>
      </c>
      <c r="H65" s="52"/>
      <c r="I65" s="67"/>
      <c r="J65" s="46"/>
      <c r="K65" s="46"/>
      <c r="L65" s="22"/>
      <c r="M65" s="58"/>
      <c r="N65" s="58"/>
    </row>
    <row r="66" spans="1:14" ht="15.75" customHeight="1" thickTop="1" thickBot="1">
      <c r="A66" s="71" t="s">
        <v>390</v>
      </c>
      <c r="B66" s="76"/>
      <c r="C66" s="74"/>
      <c r="D66" s="74"/>
      <c r="E66" s="78">
        <f t="shared" ref="E66:G66" si="4">VAR(E3:E61)</f>
        <v>7.4962694389246022E-3</v>
      </c>
      <c r="F66" s="78">
        <f t="shared" si="4"/>
        <v>1.5887158649912331E-2</v>
      </c>
      <c r="G66" s="78">
        <f t="shared" si="4"/>
        <v>6.4887492460549371E-3</v>
      </c>
      <c r="H66" s="52"/>
      <c r="I66" s="67"/>
      <c r="J66" s="46"/>
      <c r="K66" s="46"/>
      <c r="L66" s="22"/>
      <c r="M66" s="58"/>
      <c r="N66" s="58"/>
    </row>
    <row r="67" spans="1:14" ht="15.75" customHeight="1" thickTop="1" thickBot="1">
      <c r="A67" s="71" t="s">
        <v>398</v>
      </c>
      <c r="B67" s="76"/>
      <c r="C67" s="74"/>
      <c r="D67" s="74"/>
      <c r="E67" s="77">
        <f>CORREL(E3:E61,F3:F61)</f>
        <v>0.48968868921397307</v>
      </c>
      <c r="F67" s="77">
        <f>CORREL(G3:G61,F3:F61)</f>
        <v>-0.27274708802300163</v>
      </c>
      <c r="G67" s="77">
        <f>CORREL(G3:G61,E3:E61)</f>
        <v>7.1719840297040899E-2</v>
      </c>
      <c r="H67" s="52"/>
      <c r="I67" s="67"/>
      <c r="J67" s="46"/>
      <c r="K67" s="46"/>
      <c r="L67" s="22"/>
      <c r="M67" s="58"/>
      <c r="N67" s="58"/>
    </row>
    <row r="68" spans="1:14" ht="15.75" customHeight="1" thickTop="1">
      <c r="A68" s="14"/>
      <c r="B68" s="52"/>
      <c r="C68" s="64"/>
      <c r="D68" s="64"/>
      <c r="E68" s="52" t="s">
        <v>392</v>
      </c>
      <c r="F68" s="52" t="s">
        <v>393</v>
      </c>
      <c r="G68" s="52" t="s">
        <v>394</v>
      </c>
      <c r="H68" s="52"/>
      <c r="I68" s="67"/>
      <c r="J68" s="79">
        <v>7</v>
      </c>
      <c r="K68" s="80" t="s">
        <v>399</v>
      </c>
      <c r="L68" s="80" t="s">
        <v>400</v>
      </c>
      <c r="M68" s="81" t="s">
        <v>401</v>
      </c>
      <c r="N68" s="58"/>
    </row>
    <row r="69" spans="1:14" ht="15.75" customHeight="1">
      <c r="A69" s="14"/>
      <c r="B69" s="52"/>
      <c r="C69" s="64"/>
      <c r="D69" s="64"/>
      <c r="E69" s="52"/>
      <c r="F69" s="52"/>
      <c r="G69" s="52"/>
      <c r="H69" s="52"/>
      <c r="I69" s="67"/>
      <c r="J69" s="82"/>
      <c r="K69" s="83" t="s">
        <v>402</v>
      </c>
      <c r="L69" s="83" t="s">
        <v>403</v>
      </c>
      <c r="M69" s="84" t="s">
        <v>404</v>
      </c>
      <c r="N69" s="58"/>
    </row>
    <row r="70" spans="1:14" ht="15.75" customHeight="1" thickBot="1">
      <c r="A70" s="14"/>
      <c r="B70" s="52"/>
      <c r="C70" s="85" t="s">
        <v>398</v>
      </c>
      <c r="D70" s="64"/>
      <c r="E70" s="52"/>
      <c r="F70" s="52"/>
      <c r="G70" s="86"/>
      <c r="H70" s="52"/>
      <c r="I70" s="67"/>
      <c r="J70" s="82"/>
      <c r="K70" s="83" t="s">
        <v>405</v>
      </c>
      <c r="L70" s="83" t="s">
        <v>406</v>
      </c>
      <c r="M70" s="84" t="s">
        <v>407</v>
      </c>
      <c r="N70" s="58"/>
    </row>
    <row r="71" spans="1:14" ht="15.75" customHeight="1" thickTop="1" thickBot="1">
      <c r="A71" s="87" t="s">
        <v>408</v>
      </c>
      <c r="B71" s="88" t="s">
        <v>386</v>
      </c>
      <c r="C71" s="89" t="s">
        <v>5</v>
      </c>
      <c r="D71" s="88" t="s">
        <v>409</v>
      </c>
      <c r="E71" s="52"/>
      <c r="F71" s="52"/>
      <c r="G71" s="52"/>
      <c r="H71" s="52"/>
      <c r="I71" s="67"/>
      <c r="J71" s="82"/>
      <c r="K71" s="83" t="s">
        <v>410</v>
      </c>
      <c r="L71" s="83" t="s">
        <v>411</v>
      </c>
      <c r="M71" s="84"/>
      <c r="N71" s="58"/>
    </row>
    <row r="72" spans="1:14" ht="15.75" customHeight="1" thickTop="1" thickBot="1">
      <c r="A72" s="88" t="s">
        <v>386</v>
      </c>
      <c r="B72" s="90">
        <v>1</v>
      </c>
      <c r="C72" s="90"/>
      <c r="D72" s="90"/>
      <c r="E72" s="91"/>
      <c r="F72" s="85"/>
      <c r="G72" s="14"/>
      <c r="H72" s="14"/>
      <c r="I72" s="67"/>
      <c r="J72" s="82"/>
      <c r="K72" s="83" t="s">
        <v>412</v>
      </c>
      <c r="L72" s="83" t="s">
        <v>413</v>
      </c>
      <c r="M72" s="84"/>
      <c r="N72" s="44"/>
    </row>
    <row r="73" spans="1:14" ht="15.75" customHeight="1" thickTop="1" thickBot="1">
      <c r="A73" s="88" t="s">
        <v>5</v>
      </c>
      <c r="B73" s="90">
        <v>0.48968868921397291</v>
      </c>
      <c r="C73" s="90">
        <v>1</v>
      </c>
      <c r="D73" s="92"/>
      <c r="E73" s="91"/>
      <c r="F73" s="85"/>
      <c r="G73" s="14"/>
      <c r="H73" s="14"/>
      <c r="I73" s="67"/>
      <c r="J73" s="82"/>
      <c r="K73" s="83" t="s">
        <v>414</v>
      </c>
      <c r="L73" s="83" t="s">
        <v>415</v>
      </c>
      <c r="M73" s="84"/>
      <c r="N73" s="44"/>
    </row>
    <row r="74" spans="1:14" ht="15.75" customHeight="1" thickTop="1" thickBot="1">
      <c r="A74" s="88" t="s">
        <v>409</v>
      </c>
      <c r="B74" s="90">
        <v>7.1719840297040899E-2</v>
      </c>
      <c r="C74" s="90">
        <v>-0.2727470880230014</v>
      </c>
      <c r="D74" s="93">
        <v>1</v>
      </c>
      <c r="E74" s="94"/>
      <c r="F74" s="95"/>
      <c r="G74" s="52"/>
      <c r="H74" s="52"/>
      <c r="I74" s="67"/>
      <c r="J74" s="46"/>
      <c r="K74" s="46"/>
      <c r="L74" s="22"/>
      <c r="M74" s="58"/>
      <c r="N74" s="58"/>
    </row>
    <row r="75" spans="1:14" ht="15.75" customHeight="1" thickTop="1">
      <c r="E75" s="94"/>
      <c r="F75" s="95"/>
      <c r="G75" s="52"/>
      <c r="H75" s="52"/>
      <c r="I75" s="67"/>
      <c r="J75" s="46"/>
      <c r="K75" s="46"/>
      <c r="L75" s="22"/>
      <c r="M75" s="58"/>
      <c r="N75" s="58"/>
    </row>
    <row r="76" spans="1:14" ht="15.75" customHeight="1">
      <c r="A76" s="96"/>
      <c r="B76" s="96"/>
      <c r="C76" s="96"/>
      <c r="D76" s="97"/>
      <c r="E76" s="95"/>
      <c r="F76" s="95"/>
      <c r="G76" s="52"/>
      <c r="H76" s="52"/>
      <c r="I76" s="67"/>
      <c r="J76" s="46"/>
      <c r="K76" s="46"/>
      <c r="L76" s="22"/>
      <c r="M76" s="58"/>
      <c r="N76" s="58"/>
    </row>
    <row r="77" spans="1:14" ht="15.75" customHeight="1">
      <c r="A77" s="95"/>
      <c r="B77" s="95"/>
      <c r="C77" s="95"/>
      <c r="D77" s="98"/>
      <c r="E77" s="95"/>
      <c r="F77" s="95"/>
      <c r="G77" s="52"/>
      <c r="H77" s="52"/>
      <c r="I77" s="67"/>
      <c r="J77" s="46"/>
      <c r="K77" s="46"/>
      <c r="L77" s="22"/>
      <c r="M77" s="58"/>
      <c r="N77" s="58"/>
    </row>
    <row r="78" spans="1:14" ht="15.75" customHeight="1">
      <c r="A78" s="95"/>
      <c r="B78" s="95"/>
      <c r="C78" s="95"/>
      <c r="D78" s="98"/>
      <c r="E78" s="95"/>
      <c r="F78" s="95"/>
      <c r="G78" s="52"/>
      <c r="H78" s="52"/>
      <c r="I78" s="67"/>
      <c r="J78" s="46"/>
      <c r="K78" s="46"/>
      <c r="L78" s="22"/>
      <c r="M78" s="58"/>
      <c r="N78" s="58"/>
    </row>
    <row r="79" spans="1:14" ht="15.75" customHeight="1">
      <c r="A79" s="95"/>
      <c r="B79" s="95"/>
      <c r="C79" s="95"/>
      <c r="D79" s="98"/>
      <c r="E79" s="95"/>
      <c r="F79" s="95"/>
      <c r="G79" s="52"/>
      <c r="H79" s="52"/>
      <c r="I79" s="67"/>
      <c r="J79" s="46"/>
      <c r="K79" s="46"/>
      <c r="L79" s="22"/>
      <c r="M79" s="58"/>
      <c r="N79" s="58"/>
    </row>
    <row r="80" spans="1:14" ht="15.75" customHeight="1">
      <c r="A80" s="95"/>
      <c r="B80" s="95"/>
      <c r="C80" s="95"/>
      <c r="D80" s="98"/>
      <c r="E80" s="95"/>
      <c r="F80" s="95"/>
      <c r="G80" s="52"/>
      <c r="H80" s="52"/>
      <c r="I80" s="67"/>
      <c r="J80" s="46"/>
      <c r="K80" s="46"/>
      <c r="L80" s="22"/>
      <c r="M80" s="58"/>
      <c r="N80" s="58"/>
    </row>
    <row r="81" spans="1:14" ht="15.75" customHeight="1">
      <c r="A81" s="95"/>
      <c r="B81" s="95"/>
      <c r="C81" s="95"/>
      <c r="D81" s="98"/>
      <c r="E81" s="95"/>
      <c r="F81" s="95"/>
      <c r="G81" s="52"/>
      <c r="H81" s="52"/>
      <c r="I81" s="67"/>
      <c r="J81" s="46"/>
      <c r="K81" s="46"/>
      <c r="L81" s="22"/>
      <c r="M81" s="58"/>
      <c r="N81" s="58"/>
    </row>
    <row r="82" spans="1:14" ht="15.75" customHeight="1">
      <c r="A82" s="95"/>
      <c r="B82" s="95"/>
      <c r="C82" s="95"/>
      <c r="D82" s="98"/>
      <c r="E82" s="95"/>
      <c r="F82" s="95"/>
      <c r="G82" s="52"/>
      <c r="H82" s="52"/>
      <c r="I82" s="67"/>
      <c r="J82" s="46"/>
      <c r="K82" s="46"/>
      <c r="L82" s="22"/>
      <c r="M82" s="58"/>
      <c r="N82" s="58"/>
    </row>
    <row r="83" spans="1:14" ht="15.75" customHeight="1">
      <c r="A83" s="95"/>
      <c r="B83" s="95"/>
      <c r="C83" s="95"/>
      <c r="D83" s="98"/>
      <c r="E83" s="95"/>
      <c r="F83" s="95"/>
      <c r="G83" s="52"/>
      <c r="H83" s="52"/>
      <c r="I83" s="67"/>
      <c r="J83" s="46"/>
      <c r="K83" s="46"/>
      <c r="L83" s="22"/>
      <c r="M83" s="58"/>
      <c r="N83" s="58"/>
    </row>
    <row r="84" spans="1:14" ht="15.75" customHeight="1">
      <c r="A84" s="14"/>
      <c r="B84" s="52"/>
      <c r="C84" s="64"/>
      <c r="D84" s="64"/>
      <c r="E84" s="52"/>
      <c r="F84" s="52"/>
      <c r="G84" s="52"/>
      <c r="H84" s="52"/>
      <c r="I84" s="56"/>
      <c r="J84" s="46"/>
      <c r="K84" s="46"/>
      <c r="L84" s="22"/>
      <c r="M84" s="58"/>
      <c r="N84" s="58"/>
    </row>
    <row r="85" spans="1:14" ht="15.75" customHeight="1">
      <c r="A85" s="14"/>
      <c r="B85" s="52"/>
      <c r="C85" s="64"/>
      <c r="D85" s="64"/>
      <c r="E85" s="52"/>
      <c r="F85" s="52"/>
      <c r="G85" s="52"/>
      <c r="H85" s="52"/>
      <c r="I85" s="56"/>
      <c r="J85" s="46"/>
      <c r="K85" s="46"/>
      <c r="L85" s="22"/>
      <c r="M85" s="58"/>
      <c r="N85" s="58"/>
    </row>
    <row r="86" spans="1:14" ht="15.75" customHeight="1">
      <c r="A86" s="14"/>
      <c r="B86" s="52"/>
      <c r="C86" s="64"/>
      <c r="D86" s="64"/>
      <c r="E86" s="52"/>
      <c r="F86" s="52"/>
      <c r="G86" s="52"/>
      <c r="H86" s="52"/>
      <c r="I86" s="56"/>
      <c r="J86" s="46"/>
      <c r="K86" s="46"/>
      <c r="L86" s="22"/>
      <c r="M86" s="58"/>
      <c r="N86" s="58"/>
    </row>
    <row r="87" spans="1:14" ht="15.75" customHeight="1">
      <c r="A87" s="14"/>
      <c r="B87" s="52"/>
      <c r="C87" s="64"/>
      <c r="D87" s="64"/>
      <c r="E87" s="52"/>
      <c r="F87" s="52"/>
      <c r="G87" s="52"/>
      <c r="H87" s="52"/>
      <c r="I87" s="56"/>
      <c r="J87" s="46"/>
      <c r="K87" s="46"/>
      <c r="L87" s="22"/>
      <c r="M87" s="58"/>
      <c r="N87" s="58"/>
    </row>
    <row r="88" spans="1:14" ht="15.75" customHeight="1">
      <c r="A88" s="14"/>
      <c r="B88" s="52"/>
      <c r="C88" s="64"/>
      <c r="D88" s="64"/>
      <c r="E88" s="52"/>
      <c r="F88" s="52"/>
      <c r="G88" s="52"/>
      <c r="H88" s="52"/>
      <c r="I88" s="56"/>
      <c r="J88" s="46"/>
      <c r="K88" s="46"/>
      <c r="L88" s="22"/>
      <c r="M88" s="58"/>
      <c r="N88" s="58"/>
    </row>
    <row r="89" spans="1:14" ht="15.75" customHeight="1">
      <c r="A89" s="14"/>
      <c r="B89" s="52"/>
      <c r="C89" s="64"/>
      <c r="D89" s="64"/>
      <c r="E89" s="52"/>
      <c r="F89" s="52"/>
      <c r="G89" s="52"/>
      <c r="H89" s="52"/>
      <c r="I89" s="56"/>
      <c r="J89" s="46"/>
      <c r="K89" s="46"/>
      <c r="L89" s="22"/>
      <c r="M89" s="58"/>
      <c r="N89" s="58"/>
    </row>
    <row r="90" spans="1:14" ht="15.75" customHeight="1">
      <c r="A90" s="14"/>
      <c r="B90" s="52"/>
      <c r="C90" s="64"/>
      <c r="D90" s="64"/>
      <c r="E90" s="52"/>
      <c r="F90" s="52"/>
      <c r="G90" s="52"/>
      <c r="H90" s="52"/>
      <c r="I90" s="56"/>
      <c r="J90" s="46"/>
      <c r="K90" s="46"/>
      <c r="L90" s="22"/>
      <c r="M90" s="58"/>
      <c r="N90" s="58"/>
    </row>
    <row r="91" spans="1:14" ht="15.75" customHeight="1">
      <c r="A91" s="14"/>
      <c r="B91" s="52"/>
      <c r="C91" s="64"/>
      <c r="D91" s="64"/>
      <c r="E91" s="52"/>
      <c r="F91" s="52"/>
      <c r="G91" s="52"/>
      <c r="H91" s="52"/>
      <c r="I91" s="56"/>
      <c r="J91" s="46"/>
      <c r="K91" s="46"/>
      <c r="L91" s="22"/>
      <c r="M91" s="58"/>
      <c r="N91" s="58"/>
    </row>
    <row r="92" spans="1:14" ht="15.75" customHeight="1">
      <c r="A92" s="14"/>
      <c r="B92" s="52"/>
      <c r="C92" s="64"/>
      <c r="D92" s="64"/>
      <c r="E92" s="52"/>
      <c r="F92" s="52"/>
      <c r="G92" s="52"/>
      <c r="H92" s="52"/>
      <c r="I92" s="56"/>
      <c r="J92" s="46"/>
      <c r="K92" s="46"/>
      <c r="L92" s="22"/>
      <c r="M92" s="58"/>
      <c r="N92" s="58"/>
    </row>
    <row r="93" spans="1:14" ht="15.75" customHeight="1">
      <c r="A93" s="14"/>
      <c r="B93" s="52"/>
      <c r="C93" s="64"/>
      <c r="D93" s="64"/>
      <c r="E93" s="52"/>
      <c r="F93" s="52"/>
      <c r="G93" s="52"/>
      <c r="H93" s="52"/>
      <c r="I93" s="56"/>
      <c r="J93" s="46"/>
      <c r="K93" s="46"/>
      <c r="L93" s="22"/>
      <c r="M93" s="58"/>
      <c r="N93" s="58"/>
    </row>
    <row r="94" spans="1:14" ht="15.75" customHeight="1">
      <c r="A94" s="14"/>
      <c r="B94" s="52"/>
      <c r="C94" s="64"/>
      <c r="D94" s="64"/>
      <c r="E94" s="52"/>
      <c r="F94" s="52"/>
      <c r="G94" s="52"/>
      <c r="H94" s="52"/>
      <c r="I94" s="56"/>
      <c r="J94" s="46"/>
      <c r="K94" s="46"/>
      <c r="L94" s="22"/>
      <c r="M94" s="58"/>
      <c r="N94" s="58"/>
    </row>
    <row r="95" spans="1:14" ht="15.75" customHeight="1">
      <c r="A95" s="99"/>
      <c r="B95" s="52"/>
      <c r="C95" s="52"/>
      <c r="D95" s="52"/>
      <c r="E95" s="64"/>
      <c r="F95" s="52"/>
      <c r="G95" s="52"/>
      <c r="H95" s="52"/>
      <c r="I95" s="56"/>
      <c r="J95" s="46"/>
      <c r="K95" s="46"/>
      <c r="L95" s="22"/>
      <c r="M95" s="58"/>
      <c r="N95" s="58"/>
    </row>
    <row r="96" spans="1:14" ht="15.75" customHeight="1">
      <c r="A96" s="99"/>
      <c r="B96" s="52"/>
      <c r="C96" s="52"/>
      <c r="D96" s="52"/>
      <c r="E96" s="64"/>
      <c r="F96" s="52"/>
      <c r="G96" s="52"/>
      <c r="H96" s="52"/>
      <c r="I96" s="67"/>
      <c r="J96" s="46"/>
      <c r="K96" s="46"/>
      <c r="L96" s="22"/>
      <c r="M96" s="58"/>
      <c r="N96" s="58"/>
    </row>
    <row r="97" spans="1:14" ht="15.75" customHeight="1">
      <c r="A97" s="99"/>
      <c r="B97" s="52"/>
      <c r="C97" s="52"/>
      <c r="D97" s="52"/>
      <c r="E97" s="64"/>
      <c r="F97" s="52"/>
      <c r="G97" s="52"/>
      <c r="H97" s="52"/>
      <c r="I97" s="67"/>
      <c r="J97" s="46"/>
      <c r="K97" s="46"/>
      <c r="L97" s="22"/>
      <c r="M97" s="58"/>
      <c r="N97" s="58"/>
    </row>
    <row r="98" spans="1:14" ht="15.75" customHeight="1">
      <c r="A98" s="99"/>
      <c r="B98" s="52"/>
      <c r="C98" s="52"/>
      <c r="D98" s="52"/>
      <c r="E98" s="64"/>
      <c r="F98" s="52"/>
      <c r="G98" s="52"/>
      <c r="H98" s="52"/>
      <c r="I98" s="67"/>
      <c r="J98" s="46"/>
      <c r="K98" s="46"/>
      <c r="L98" s="22"/>
      <c r="M98" s="58"/>
      <c r="N98" s="58"/>
    </row>
    <row r="99" spans="1:14" ht="15.75" customHeight="1">
      <c r="A99" s="99"/>
      <c r="B99" s="52"/>
      <c r="C99" s="52"/>
      <c r="D99" s="52"/>
      <c r="E99" s="64"/>
      <c r="F99" s="52"/>
      <c r="G99" s="52"/>
      <c r="H99" s="52"/>
      <c r="I99" s="67"/>
      <c r="J99" s="46"/>
      <c r="K99" s="46"/>
      <c r="L99" s="22"/>
      <c r="M99" s="58"/>
      <c r="N99" s="58"/>
    </row>
    <row r="100" spans="1:14" ht="15.75" customHeight="1">
      <c r="A100" s="99"/>
      <c r="B100" s="52"/>
      <c r="C100" s="52"/>
      <c r="D100" s="52"/>
      <c r="E100" s="64"/>
      <c r="F100" s="52"/>
      <c r="G100" s="52"/>
      <c r="H100" s="52"/>
      <c r="I100" s="67"/>
      <c r="J100" s="46"/>
      <c r="K100" s="46"/>
      <c r="L100" s="22"/>
      <c r="M100" s="58"/>
      <c r="N100" s="58"/>
    </row>
    <row r="101" spans="1:14" ht="15.75" customHeight="1">
      <c r="A101" s="99"/>
      <c r="B101" s="52"/>
      <c r="C101" s="52"/>
      <c r="D101" s="52"/>
      <c r="E101" s="64"/>
      <c r="F101" s="52"/>
      <c r="G101" s="52"/>
      <c r="H101" s="52"/>
      <c r="I101" s="67"/>
      <c r="J101" s="46"/>
      <c r="K101" s="46"/>
      <c r="L101" s="22"/>
      <c r="M101" s="58"/>
      <c r="N101" s="58"/>
    </row>
    <row r="102" spans="1:14" ht="15.75" customHeight="1">
      <c r="A102" s="99"/>
      <c r="B102" s="52"/>
      <c r="C102" s="52"/>
      <c r="D102" s="52"/>
      <c r="E102" s="64"/>
      <c r="F102" s="52"/>
      <c r="G102" s="52"/>
      <c r="H102" s="52"/>
      <c r="I102" s="67"/>
      <c r="J102" s="46"/>
      <c r="K102" s="46"/>
      <c r="L102" s="22"/>
      <c r="M102" s="58"/>
      <c r="N102" s="58"/>
    </row>
    <row r="103" spans="1:14" ht="15.75" customHeight="1">
      <c r="A103" s="99"/>
      <c r="B103" s="52"/>
      <c r="C103" s="52"/>
      <c r="D103" s="52"/>
      <c r="E103" s="64"/>
      <c r="F103" s="52"/>
      <c r="G103" s="52"/>
      <c r="H103" s="52"/>
      <c r="I103" s="67"/>
      <c r="J103" s="46"/>
      <c r="K103" s="46"/>
      <c r="L103" s="22"/>
      <c r="M103" s="58"/>
      <c r="N103" s="58"/>
    </row>
    <row r="104" spans="1:14" ht="15.75" customHeight="1">
      <c r="A104" s="99"/>
      <c r="B104" s="52"/>
      <c r="C104" s="52"/>
      <c r="D104" s="52"/>
      <c r="E104" s="64"/>
      <c r="F104" s="52"/>
      <c r="G104" s="52"/>
      <c r="H104" s="52"/>
      <c r="I104" s="67"/>
      <c r="J104" s="46"/>
      <c r="K104" s="46"/>
      <c r="L104" s="22"/>
      <c r="M104" s="58"/>
      <c r="N104" s="58"/>
    </row>
    <row r="105" spans="1:14" ht="15.75" customHeight="1">
      <c r="A105" s="99"/>
      <c r="B105" s="52"/>
      <c r="C105" s="52"/>
      <c r="D105" s="52"/>
      <c r="E105" s="64"/>
      <c r="F105" s="52"/>
      <c r="G105" s="52"/>
      <c r="H105" s="52"/>
      <c r="I105" s="67"/>
      <c r="J105" s="46"/>
      <c r="K105" s="46"/>
      <c r="L105" s="22"/>
      <c r="M105" s="58"/>
      <c r="N105" s="58"/>
    </row>
    <row r="106" spans="1:14" ht="15.75" customHeight="1">
      <c r="A106" s="99"/>
      <c r="B106" s="52"/>
      <c r="C106" s="52"/>
      <c r="D106" s="52"/>
      <c r="E106" s="64"/>
      <c r="F106" s="52"/>
      <c r="G106" s="52"/>
      <c r="H106" s="52"/>
      <c r="I106" s="67"/>
      <c r="J106" s="46"/>
      <c r="K106" s="46"/>
      <c r="L106" s="22"/>
      <c r="M106" s="58"/>
      <c r="N106" s="58"/>
    </row>
    <row r="107" spans="1:14" ht="15.75" customHeight="1">
      <c r="A107" s="14"/>
      <c r="B107" s="52"/>
      <c r="C107" s="64"/>
      <c r="D107" s="64"/>
      <c r="E107" s="52"/>
      <c r="F107" s="52"/>
      <c r="G107" s="52"/>
      <c r="H107" s="52"/>
      <c r="I107" s="67"/>
      <c r="J107" s="46"/>
      <c r="K107" s="46"/>
      <c r="L107" s="22"/>
      <c r="M107" s="58"/>
      <c r="N107" s="58"/>
    </row>
    <row r="108" spans="1:14" ht="15.75" customHeight="1">
      <c r="A108" s="14"/>
      <c r="B108" s="52"/>
      <c r="C108" s="64"/>
      <c r="D108" s="64"/>
      <c r="E108" s="52"/>
      <c r="F108" s="52"/>
      <c r="G108" s="52"/>
      <c r="H108" s="52"/>
      <c r="I108" s="67"/>
      <c r="J108" s="46"/>
      <c r="K108" s="46"/>
      <c r="L108" s="22"/>
      <c r="M108" s="58"/>
      <c r="N108" s="58"/>
    </row>
    <row r="109" spans="1:14" ht="15.75" customHeight="1">
      <c r="A109" s="14"/>
      <c r="B109" s="100"/>
      <c r="C109" s="8"/>
      <c r="D109" s="8"/>
      <c r="E109" s="52"/>
      <c r="F109" s="52"/>
      <c r="G109" s="52"/>
      <c r="H109" s="52"/>
      <c r="I109" s="67"/>
      <c r="J109" s="46"/>
      <c r="K109" s="46"/>
      <c r="L109" s="22"/>
      <c r="M109" s="58"/>
      <c r="N109" s="58"/>
    </row>
    <row r="110" spans="1:14" ht="15.75" customHeight="1">
      <c r="A110" s="14"/>
      <c r="B110" s="100"/>
      <c r="C110" s="8"/>
      <c r="D110" s="8"/>
      <c r="E110" s="52"/>
      <c r="F110" s="52"/>
      <c r="G110" s="52"/>
      <c r="H110" s="52"/>
      <c r="I110" s="67"/>
      <c r="J110" s="46"/>
      <c r="K110" s="46"/>
      <c r="L110" s="22"/>
      <c r="M110" s="58"/>
      <c r="N110" s="58"/>
    </row>
    <row r="111" spans="1:14" ht="15.75" customHeight="1">
      <c r="A111" s="14"/>
      <c r="B111" s="100"/>
      <c r="C111" s="8"/>
      <c r="D111" s="8"/>
      <c r="E111" s="52"/>
      <c r="F111" s="52"/>
      <c r="G111" s="52"/>
      <c r="H111" s="52"/>
      <c r="I111" s="67"/>
      <c r="J111" s="46"/>
      <c r="K111" s="46"/>
      <c r="L111" s="22"/>
      <c r="M111" s="58"/>
      <c r="N111" s="64"/>
    </row>
    <row r="112" spans="1:14" ht="15.75" customHeight="1">
      <c r="A112" s="14"/>
      <c r="B112" s="100"/>
      <c r="C112" s="8"/>
      <c r="D112" s="8"/>
      <c r="E112" s="52"/>
      <c r="F112" s="52"/>
      <c r="G112" s="52"/>
      <c r="H112" s="52"/>
      <c r="I112" s="67"/>
      <c r="J112" s="46"/>
      <c r="K112" s="46"/>
      <c r="L112" s="22"/>
      <c r="M112" s="58"/>
      <c r="N112" s="58"/>
    </row>
    <row r="113" spans="1:14" ht="15.75" customHeight="1">
      <c r="A113" s="14"/>
      <c r="B113" s="100"/>
      <c r="C113" s="8"/>
      <c r="D113" s="8"/>
      <c r="E113" s="52"/>
      <c r="F113" s="52"/>
      <c r="G113" s="52"/>
      <c r="H113" s="52"/>
      <c r="I113" s="67"/>
      <c r="J113" s="46"/>
      <c r="K113" s="46"/>
      <c r="L113" s="22"/>
      <c r="M113" s="58"/>
      <c r="N113" s="58"/>
    </row>
    <row r="114" spans="1:14" ht="15.75" customHeight="1">
      <c r="A114" s="14"/>
      <c r="B114" s="100"/>
      <c r="C114" s="8"/>
      <c r="D114" s="8"/>
      <c r="E114" s="52"/>
      <c r="F114" s="52"/>
      <c r="G114" s="52"/>
      <c r="H114" s="52"/>
      <c r="I114" s="67"/>
      <c r="J114" s="46"/>
      <c r="K114" s="46"/>
      <c r="L114" s="22"/>
      <c r="M114" s="58"/>
      <c r="N114" s="58"/>
    </row>
    <row r="115" spans="1:14" ht="15.75" customHeight="1">
      <c r="A115" s="14"/>
      <c r="B115" s="100"/>
      <c r="C115" s="8"/>
      <c r="D115" s="8"/>
      <c r="E115" s="52"/>
      <c r="F115" s="52"/>
      <c r="G115" s="52"/>
      <c r="H115" s="52"/>
      <c r="I115" s="67"/>
      <c r="J115" s="46"/>
      <c r="K115" s="46"/>
      <c r="L115" s="22"/>
      <c r="M115" s="58"/>
      <c r="N115" s="58"/>
    </row>
    <row r="116" spans="1:14" ht="15.75" customHeight="1">
      <c r="A116" s="14"/>
      <c r="B116" s="100"/>
      <c r="C116" s="8"/>
      <c r="D116" s="8"/>
      <c r="E116" s="52"/>
      <c r="F116" s="52"/>
      <c r="G116" s="52"/>
      <c r="H116" s="52"/>
      <c r="I116" s="67"/>
      <c r="J116" s="46"/>
      <c r="K116" s="46"/>
      <c r="L116" s="22"/>
      <c r="M116" s="58"/>
      <c r="N116" s="58"/>
    </row>
    <row r="117" spans="1:14" ht="15.75" customHeight="1">
      <c r="A117" s="14"/>
      <c r="B117" s="100"/>
      <c r="C117" s="8"/>
      <c r="D117" s="8"/>
      <c r="E117" s="52"/>
      <c r="F117" s="52"/>
      <c r="G117" s="52"/>
      <c r="H117" s="52"/>
      <c r="I117" s="67"/>
      <c r="J117" s="46"/>
      <c r="K117" s="46"/>
      <c r="L117" s="22"/>
      <c r="M117" s="58"/>
      <c r="N117" s="58"/>
    </row>
    <row r="118" spans="1:14" ht="15.75" customHeight="1">
      <c r="A118" s="14"/>
      <c r="B118" s="100"/>
      <c r="C118" s="8"/>
      <c r="D118" s="8"/>
      <c r="E118" s="52"/>
      <c r="F118" s="52"/>
      <c r="G118" s="52"/>
      <c r="H118" s="52"/>
      <c r="I118" s="67"/>
      <c r="J118" s="46"/>
      <c r="K118" s="46"/>
      <c r="L118" s="22"/>
      <c r="M118" s="58"/>
      <c r="N118" s="58"/>
    </row>
    <row r="119" spans="1:14" ht="15.75" customHeight="1">
      <c r="A119" s="14"/>
      <c r="B119" s="100"/>
      <c r="C119" s="8"/>
      <c r="D119" s="8"/>
      <c r="E119" s="52"/>
      <c r="F119" s="52"/>
      <c r="G119" s="52"/>
      <c r="H119" s="52"/>
      <c r="I119" s="67"/>
      <c r="J119" s="46"/>
      <c r="K119" s="46"/>
      <c r="L119" s="22"/>
      <c r="M119" s="58"/>
      <c r="N119" s="58"/>
    </row>
    <row r="120" spans="1:14" ht="15.75" customHeight="1">
      <c r="A120" s="14"/>
      <c r="B120" s="52"/>
      <c r="C120" s="64"/>
      <c r="D120" s="64"/>
      <c r="E120" s="52"/>
      <c r="F120" s="52"/>
      <c r="G120" s="52"/>
      <c r="H120" s="52"/>
      <c r="I120" s="67"/>
      <c r="J120" s="46"/>
      <c r="K120" s="46"/>
      <c r="L120" s="22"/>
      <c r="M120" s="58"/>
      <c r="N120" s="58"/>
    </row>
    <row r="121" spans="1:14" ht="15.75" customHeight="1">
      <c r="A121" s="14"/>
      <c r="B121" s="52"/>
      <c r="C121" s="64"/>
      <c r="D121" s="64"/>
      <c r="E121" s="52"/>
      <c r="F121" s="52"/>
      <c r="G121" s="52"/>
      <c r="H121" s="52"/>
      <c r="I121" s="67"/>
      <c r="J121" s="46"/>
      <c r="K121" s="46"/>
      <c r="L121" s="22"/>
      <c r="M121" s="58"/>
      <c r="N121" s="58"/>
    </row>
    <row r="122" spans="1:14" ht="15.75" customHeight="1">
      <c r="A122" s="14"/>
      <c r="B122" s="52"/>
      <c r="C122" s="64"/>
      <c r="D122" s="64"/>
      <c r="E122" s="52"/>
      <c r="F122" s="52"/>
      <c r="G122" s="52"/>
      <c r="H122" s="52"/>
      <c r="I122" s="67"/>
      <c r="J122" s="46"/>
      <c r="K122" s="46"/>
      <c r="L122" s="22"/>
      <c r="M122" s="58"/>
      <c r="N122" s="58"/>
    </row>
    <row r="123" spans="1:14" ht="15.75" customHeight="1">
      <c r="A123" s="14"/>
      <c r="B123" s="52"/>
      <c r="C123" s="64"/>
      <c r="D123" s="64"/>
      <c r="E123" s="52"/>
      <c r="F123" s="52"/>
      <c r="G123" s="52"/>
      <c r="H123" s="52"/>
      <c r="I123" s="67"/>
      <c r="J123" s="46"/>
      <c r="K123" s="46"/>
      <c r="L123" s="22"/>
      <c r="M123" s="58"/>
      <c r="N123" s="58"/>
    </row>
    <row r="124" spans="1:14" ht="15.75" customHeight="1">
      <c r="A124" s="14"/>
      <c r="B124" s="52"/>
      <c r="C124" s="64"/>
      <c r="D124" s="64"/>
      <c r="E124" s="52"/>
      <c r="F124" s="52"/>
      <c r="G124" s="52"/>
      <c r="H124" s="52"/>
      <c r="I124" s="67"/>
      <c r="J124" s="46"/>
      <c r="K124" s="46"/>
      <c r="L124" s="22"/>
      <c r="M124" s="58"/>
      <c r="N124" s="58"/>
    </row>
    <row r="125" spans="1:14" ht="15.75" customHeight="1">
      <c r="A125" s="14"/>
      <c r="B125" s="52"/>
      <c r="C125" s="64"/>
      <c r="D125" s="64"/>
      <c r="E125" s="52"/>
      <c r="F125" s="52"/>
      <c r="G125" s="52"/>
      <c r="H125" s="52"/>
      <c r="I125" s="67"/>
      <c r="J125" s="46"/>
      <c r="K125" s="46"/>
      <c r="L125" s="22"/>
      <c r="M125" s="58"/>
      <c r="N125" s="58"/>
    </row>
    <row r="126" spans="1:14" ht="15.75" customHeight="1">
      <c r="A126" s="14"/>
      <c r="B126" s="52"/>
      <c r="C126" s="64"/>
      <c r="D126" s="64"/>
      <c r="E126" s="52"/>
      <c r="F126" s="52"/>
      <c r="G126" s="52"/>
      <c r="H126" s="52"/>
      <c r="I126" s="67"/>
      <c r="J126" s="46"/>
      <c r="K126" s="46"/>
      <c r="L126" s="22"/>
      <c r="M126" s="58"/>
      <c r="N126" s="58"/>
    </row>
    <row r="127" spans="1:14" ht="15.75" customHeight="1">
      <c r="A127" s="14"/>
      <c r="B127" s="52"/>
      <c r="C127" s="64"/>
      <c r="D127" s="64"/>
      <c r="E127" s="52"/>
      <c r="F127" s="52"/>
      <c r="G127" s="52"/>
      <c r="H127" s="52"/>
      <c r="I127" s="67"/>
      <c r="J127" s="46"/>
      <c r="K127" s="46"/>
      <c r="L127" s="22"/>
      <c r="M127" s="58"/>
      <c r="N127" s="58"/>
    </row>
    <row r="128" spans="1:14" ht="15.75" customHeight="1">
      <c r="A128" s="14"/>
      <c r="B128" s="52"/>
      <c r="C128" s="64"/>
      <c r="D128" s="64"/>
      <c r="E128" s="52"/>
      <c r="F128" s="52"/>
      <c r="G128" s="52"/>
      <c r="H128" s="52"/>
      <c r="I128" s="67"/>
      <c r="J128" s="46"/>
      <c r="K128" s="46"/>
      <c r="L128" s="22"/>
      <c r="M128" s="58"/>
      <c r="N128" s="58"/>
    </row>
    <row r="129" spans="1:14" ht="15.75" customHeight="1">
      <c r="A129" s="14"/>
      <c r="B129" s="52"/>
      <c r="C129" s="64"/>
      <c r="D129" s="64"/>
      <c r="E129" s="52"/>
      <c r="F129" s="52"/>
      <c r="G129" s="52"/>
      <c r="H129" s="52"/>
      <c r="I129" s="67"/>
      <c r="J129" s="46"/>
      <c r="K129" s="46"/>
      <c r="L129" s="22"/>
      <c r="M129" s="58"/>
      <c r="N129" s="58"/>
    </row>
    <row r="130" spans="1:14" ht="15.75" customHeight="1">
      <c r="A130" s="14"/>
      <c r="B130" s="52"/>
      <c r="C130" s="64"/>
      <c r="D130" s="64"/>
      <c r="E130" s="52"/>
      <c r="F130" s="52"/>
      <c r="G130" s="52"/>
      <c r="H130" s="52"/>
      <c r="I130" s="67"/>
      <c r="J130" s="46"/>
      <c r="K130" s="46"/>
      <c r="L130" s="22"/>
      <c r="M130" s="58"/>
      <c r="N130" s="58"/>
    </row>
    <row r="131" spans="1:14" ht="15.75" customHeight="1">
      <c r="A131" s="14"/>
      <c r="B131" s="52"/>
      <c r="C131" s="64"/>
      <c r="D131" s="64"/>
      <c r="E131" s="52"/>
      <c r="F131" s="52"/>
      <c r="G131" s="52"/>
      <c r="H131" s="52"/>
      <c r="I131" s="67"/>
      <c r="J131" s="46"/>
      <c r="K131" s="46"/>
      <c r="L131" s="22"/>
      <c r="M131" s="58"/>
      <c r="N131" s="58"/>
    </row>
    <row r="132" spans="1:14" ht="15.75" customHeight="1">
      <c r="A132" s="14"/>
      <c r="B132" s="52"/>
      <c r="C132" s="64"/>
      <c r="D132" s="64"/>
      <c r="E132" s="52"/>
      <c r="F132" s="52"/>
      <c r="G132" s="52"/>
      <c r="H132" s="52"/>
      <c r="I132" s="67"/>
      <c r="J132" s="46"/>
      <c r="K132" s="46"/>
      <c r="L132" s="22"/>
      <c r="M132" s="58"/>
      <c r="N132" s="58"/>
    </row>
    <row r="133" spans="1:14" ht="15.75" customHeight="1">
      <c r="A133" s="14"/>
      <c r="B133" s="52"/>
      <c r="C133" s="64"/>
      <c r="D133" s="64"/>
      <c r="E133" s="52"/>
      <c r="F133" s="52"/>
      <c r="G133" s="52"/>
      <c r="H133" s="52"/>
      <c r="I133" s="67"/>
      <c r="J133" s="46"/>
      <c r="K133" s="46"/>
      <c r="L133" s="22"/>
      <c r="M133" s="58"/>
      <c r="N133" s="58"/>
    </row>
    <row r="134" spans="1:14" ht="15.75" customHeight="1">
      <c r="A134" s="14"/>
      <c r="B134" s="52"/>
      <c r="C134" s="64"/>
      <c r="D134" s="64"/>
      <c r="E134" s="52"/>
      <c r="F134" s="52"/>
      <c r="G134" s="52"/>
      <c r="H134" s="52"/>
      <c r="I134" s="67"/>
      <c r="J134" s="46"/>
      <c r="K134" s="46"/>
      <c r="L134" s="22"/>
      <c r="M134" s="58"/>
      <c r="N134" s="58"/>
    </row>
    <row r="135" spans="1:14" ht="15.75" customHeight="1">
      <c r="A135" s="14"/>
      <c r="B135" s="52"/>
      <c r="C135" s="64"/>
      <c r="D135" s="64"/>
      <c r="E135" s="52"/>
      <c r="F135" s="52"/>
      <c r="G135" s="52"/>
      <c r="H135" s="52"/>
      <c r="I135" s="67"/>
      <c r="J135" s="46"/>
      <c r="K135" s="46"/>
      <c r="L135" s="22"/>
      <c r="M135" s="58"/>
      <c r="N135" s="58"/>
    </row>
    <row r="136" spans="1:14" ht="15.75" customHeight="1">
      <c r="A136" s="14"/>
      <c r="B136" s="52"/>
      <c r="C136" s="64"/>
      <c r="D136" s="64"/>
      <c r="E136" s="52"/>
      <c r="F136" s="52"/>
      <c r="G136" s="52"/>
      <c r="H136" s="52"/>
      <c r="I136" s="67"/>
      <c r="J136" s="46"/>
      <c r="K136" s="46"/>
      <c r="L136" s="22"/>
      <c r="M136" s="58"/>
      <c r="N136" s="58"/>
    </row>
    <row r="137" spans="1:14" ht="15.75" customHeight="1">
      <c r="A137" s="14"/>
      <c r="B137" s="52"/>
      <c r="C137" s="64"/>
      <c r="D137" s="64"/>
      <c r="E137" s="52"/>
      <c r="F137" s="52"/>
      <c r="G137" s="52"/>
      <c r="H137" s="52"/>
      <c r="I137" s="67"/>
      <c r="J137" s="46"/>
      <c r="K137" s="46"/>
      <c r="L137" s="22"/>
      <c r="M137" s="58"/>
      <c r="N137" s="58"/>
    </row>
    <row r="138" spans="1:14" ht="15.75" customHeight="1">
      <c r="A138" s="14"/>
      <c r="B138" s="52"/>
      <c r="C138" s="64"/>
      <c r="D138" s="64"/>
      <c r="E138" s="52"/>
      <c r="F138" s="52"/>
      <c r="G138" s="52"/>
      <c r="H138" s="52"/>
      <c r="I138" s="67"/>
      <c r="J138" s="46"/>
      <c r="K138" s="46"/>
      <c r="L138" s="22"/>
      <c r="M138" s="58"/>
      <c r="N138" s="58"/>
    </row>
    <row r="139" spans="1:14" ht="15.75" customHeight="1">
      <c r="A139" s="14"/>
      <c r="B139" s="52"/>
      <c r="C139" s="64"/>
      <c r="D139" s="64"/>
      <c r="E139" s="52"/>
      <c r="F139" s="52"/>
      <c r="G139" s="52"/>
      <c r="H139" s="52"/>
      <c r="I139" s="67"/>
      <c r="J139" s="46"/>
      <c r="K139" s="46"/>
      <c r="L139" s="22"/>
      <c r="M139" s="58"/>
      <c r="N139" s="58"/>
    </row>
    <row r="140" spans="1:14" ht="15.75" customHeight="1">
      <c r="A140" s="14"/>
      <c r="B140" s="52"/>
      <c r="C140" s="64"/>
      <c r="D140" s="64"/>
      <c r="E140" s="52"/>
      <c r="F140" s="52"/>
      <c r="G140" s="52"/>
      <c r="H140" s="52"/>
      <c r="I140" s="67"/>
      <c r="J140" s="46"/>
      <c r="K140" s="46"/>
      <c r="L140" s="22"/>
      <c r="M140" s="58"/>
      <c r="N140" s="58"/>
    </row>
    <row r="141" spans="1:14" ht="15.75" customHeight="1">
      <c r="A141" s="14"/>
      <c r="B141" s="52"/>
      <c r="C141" s="64"/>
      <c r="D141" s="64"/>
      <c r="E141" s="52"/>
      <c r="F141" s="52"/>
      <c r="G141" s="52"/>
      <c r="H141" s="52"/>
      <c r="I141" s="67"/>
      <c r="J141" s="46"/>
      <c r="K141" s="46"/>
      <c r="L141" s="22"/>
      <c r="M141" s="58"/>
      <c r="N141" s="58"/>
    </row>
    <row r="142" spans="1:14" ht="15.75" customHeight="1">
      <c r="A142" s="14"/>
      <c r="B142" s="52"/>
      <c r="C142" s="64"/>
      <c r="D142" s="64"/>
      <c r="E142" s="52"/>
      <c r="F142" s="52"/>
      <c r="G142" s="52"/>
      <c r="H142" s="52"/>
      <c r="I142" s="67"/>
      <c r="J142" s="46"/>
      <c r="K142" s="46"/>
      <c r="L142" s="22"/>
      <c r="M142" s="58"/>
      <c r="N142" s="58"/>
    </row>
    <row r="143" spans="1:14" ht="15.75" customHeight="1">
      <c r="A143" s="14"/>
      <c r="B143" s="52"/>
      <c r="C143" s="64"/>
      <c r="D143" s="64"/>
      <c r="E143" s="52"/>
      <c r="F143" s="52"/>
      <c r="G143" s="52"/>
      <c r="H143" s="52"/>
      <c r="I143" s="67"/>
      <c r="J143" s="46"/>
      <c r="K143" s="46"/>
      <c r="L143" s="22"/>
      <c r="M143" s="58"/>
      <c r="N143" s="58"/>
    </row>
    <row r="144" spans="1:14" ht="15.75" customHeight="1">
      <c r="A144" s="14"/>
      <c r="B144" s="52"/>
      <c r="C144" s="64"/>
      <c r="D144" s="64"/>
      <c r="E144" s="52"/>
      <c r="F144" s="52"/>
      <c r="G144" s="52"/>
      <c r="H144" s="52"/>
      <c r="I144" s="67"/>
      <c r="J144" s="46"/>
      <c r="K144" s="46"/>
      <c r="L144" s="22"/>
      <c r="M144" s="58"/>
      <c r="N144" s="58"/>
    </row>
    <row r="145" spans="1:14" ht="15.75" customHeight="1">
      <c r="A145" s="14"/>
      <c r="B145" s="52"/>
      <c r="C145" s="64"/>
      <c r="D145" s="64"/>
      <c r="E145" s="52"/>
      <c r="F145" s="52"/>
      <c r="G145" s="52"/>
      <c r="H145" s="52"/>
      <c r="I145" s="67"/>
      <c r="J145" s="46"/>
      <c r="K145" s="46"/>
      <c r="L145" s="22"/>
      <c r="M145" s="58"/>
      <c r="N145" s="58"/>
    </row>
    <row r="146" spans="1:14" ht="15.75" customHeight="1">
      <c r="A146" s="14"/>
      <c r="B146" s="52"/>
      <c r="C146" s="64"/>
      <c r="D146" s="64"/>
      <c r="E146" s="52"/>
      <c r="F146" s="52"/>
      <c r="G146" s="52"/>
      <c r="H146" s="52"/>
      <c r="I146" s="67"/>
      <c r="J146" s="46"/>
      <c r="K146" s="46"/>
      <c r="L146" s="22"/>
      <c r="M146" s="58"/>
      <c r="N146" s="58"/>
    </row>
    <row r="147" spans="1:14" ht="15.75" customHeight="1">
      <c r="A147" s="14"/>
      <c r="B147" s="52"/>
      <c r="C147" s="64"/>
      <c r="D147" s="64"/>
      <c r="E147" s="52"/>
      <c r="F147" s="52"/>
      <c r="G147" s="52"/>
      <c r="H147" s="52"/>
      <c r="I147" s="67"/>
      <c r="J147" s="46"/>
      <c r="K147" s="46"/>
      <c r="L147" s="22"/>
      <c r="M147" s="58"/>
      <c r="N147" s="58"/>
    </row>
    <row r="148" spans="1:14" ht="15.75" customHeight="1">
      <c r="A148" s="14"/>
      <c r="B148" s="52"/>
      <c r="C148" s="64"/>
      <c r="D148" s="64"/>
      <c r="E148" s="52"/>
      <c r="F148" s="52"/>
      <c r="G148" s="52"/>
      <c r="H148" s="52"/>
      <c r="I148" s="67"/>
      <c r="J148" s="46"/>
      <c r="K148" s="46"/>
      <c r="L148" s="22"/>
      <c r="M148" s="58"/>
      <c r="N148" s="58"/>
    </row>
    <row r="149" spans="1:14" ht="15.75" customHeight="1">
      <c r="A149" s="14"/>
      <c r="B149" s="52"/>
      <c r="C149" s="64"/>
      <c r="D149" s="64"/>
      <c r="E149" s="52"/>
      <c r="F149" s="52"/>
      <c r="G149" s="52"/>
      <c r="H149" s="52"/>
      <c r="I149" s="67"/>
      <c r="J149" s="46"/>
      <c r="K149" s="46"/>
      <c r="L149" s="22"/>
      <c r="M149" s="58"/>
      <c r="N149" s="58"/>
    </row>
    <row r="150" spans="1:14" ht="15.75" customHeight="1">
      <c r="A150" s="14"/>
      <c r="B150" s="52"/>
      <c r="C150" s="64"/>
      <c r="D150" s="64"/>
      <c r="E150" s="52"/>
      <c r="F150" s="52"/>
      <c r="G150" s="52"/>
      <c r="H150" s="52"/>
      <c r="I150" s="67"/>
      <c r="J150" s="46"/>
      <c r="K150" s="46"/>
      <c r="L150" s="22"/>
      <c r="M150" s="58"/>
      <c r="N150" s="58"/>
    </row>
    <row r="151" spans="1:14" ht="15.75" customHeight="1">
      <c r="A151" s="14"/>
      <c r="B151" s="52"/>
      <c r="C151" s="64"/>
      <c r="D151" s="64"/>
      <c r="E151" s="52"/>
      <c r="F151" s="52"/>
      <c r="G151" s="52"/>
      <c r="H151" s="52"/>
      <c r="I151" s="67"/>
      <c r="J151" s="46"/>
      <c r="K151" s="46"/>
      <c r="L151" s="22"/>
      <c r="M151" s="58"/>
      <c r="N151" s="58"/>
    </row>
    <row r="152" spans="1:14" ht="15.75" customHeight="1">
      <c r="A152" s="14"/>
      <c r="B152" s="52"/>
      <c r="C152" s="64"/>
      <c r="D152" s="64"/>
      <c r="E152" s="52"/>
      <c r="F152" s="52"/>
      <c r="G152" s="52"/>
      <c r="H152" s="52"/>
      <c r="I152" s="67"/>
      <c r="J152" s="46"/>
      <c r="K152" s="46"/>
      <c r="L152" s="22"/>
      <c r="M152" s="58"/>
      <c r="N152" s="58"/>
    </row>
    <row r="153" spans="1:14" ht="15.75" customHeight="1">
      <c r="A153" s="14"/>
      <c r="B153" s="52"/>
      <c r="C153" s="64"/>
      <c r="D153" s="64"/>
      <c r="E153" s="52"/>
      <c r="F153" s="52"/>
      <c r="G153" s="52"/>
      <c r="H153" s="52"/>
      <c r="I153" s="67"/>
      <c r="J153" s="46"/>
      <c r="K153" s="46"/>
      <c r="L153" s="22"/>
      <c r="M153" s="58"/>
      <c r="N153" s="58"/>
    </row>
    <row r="154" spans="1:14" ht="15.75" customHeight="1">
      <c r="A154" s="14"/>
      <c r="B154" s="52"/>
      <c r="C154" s="64"/>
      <c r="D154" s="64"/>
      <c r="E154" s="52"/>
      <c r="F154" s="52"/>
      <c r="G154" s="52"/>
      <c r="H154" s="52"/>
      <c r="I154" s="67"/>
      <c r="J154" s="46"/>
      <c r="K154" s="46"/>
      <c r="L154" s="22"/>
      <c r="M154" s="58"/>
      <c r="N154" s="58"/>
    </row>
    <row r="155" spans="1:14" ht="15.75" customHeight="1">
      <c r="A155" s="14"/>
      <c r="B155" s="52"/>
      <c r="C155" s="64"/>
      <c r="D155" s="64"/>
      <c r="E155" s="52"/>
      <c r="F155" s="52"/>
      <c r="G155" s="52"/>
      <c r="H155" s="52"/>
      <c r="I155" s="67"/>
      <c r="J155" s="46"/>
      <c r="K155" s="46"/>
      <c r="L155" s="22"/>
      <c r="M155" s="58"/>
      <c r="N155" s="58"/>
    </row>
    <row r="156" spans="1:14" ht="15.75" customHeight="1">
      <c r="A156" s="14"/>
      <c r="B156" s="52"/>
      <c r="C156" s="64"/>
      <c r="D156" s="64"/>
      <c r="E156" s="52"/>
      <c r="F156" s="52"/>
      <c r="G156" s="52"/>
      <c r="H156" s="52"/>
      <c r="I156" s="67"/>
      <c r="J156" s="46"/>
      <c r="K156" s="46"/>
      <c r="L156" s="22"/>
      <c r="M156" s="58"/>
      <c r="N156" s="58"/>
    </row>
    <row r="157" spans="1:14" ht="15.75" customHeight="1">
      <c r="A157" s="14"/>
      <c r="B157" s="52"/>
      <c r="C157" s="64"/>
      <c r="D157" s="64"/>
      <c r="E157" s="52"/>
      <c r="F157" s="52"/>
      <c r="G157" s="52"/>
      <c r="H157" s="52"/>
      <c r="I157" s="67"/>
      <c r="J157" s="46"/>
      <c r="K157" s="46"/>
      <c r="L157" s="22"/>
      <c r="M157" s="58"/>
      <c r="N157" s="58"/>
    </row>
    <row r="158" spans="1:14" ht="15.75" customHeight="1">
      <c r="A158" s="14"/>
      <c r="B158" s="52"/>
      <c r="C158" s="64"/>
      <c r="D158" s="64"/>
      <c r="E158" s="52"/>
      <c r="F158" s="52"/>
      <c r="G158" s="52"/>
      <c r="H158" s="52"/>
      <c r="I158" s="67"/>
      <c r="J158" s="46"/>
      <c r="K158" s="46"/>
      <c r="L158" s="22"/>
      <c r="M158" s="58"/>
      <c r="N158" s="58"/>
    </row>
    <row r="159" spans="1:14" ht="15.75" customHeight="1">
      <c r="A159" s="14"/>
      <c r="B159" s="52"/>
      <c r="C159" s="64"/>
      <c r="D159" s="64"/>
      <c r="E159" s="52"/>
      <c r="F159" s="52"/>
      <c r="G159" s="52"/>
      <c r="H159" s="52"/>
      <c r="I159" s="67"/>
      <c r="J159" s="46"/>
      <c r="K159" s="46"/>
      <c r="L159" s="22"/>
      <c r="M159" s="58"/>
      <c r="N159" s="58"/>
    </row>
    <row r="160" spans="1:14" ht="15.75" customHeight="1">
      <c r="A160" s="14"/>
      <c r="B160" s="52"/>
      <c r="C160" s="64"/>
      <c r="D160" s="64"/>
      <c r="E160" s="52"/>
      <c r="F160" s="52"/>
      <c r="G160" s="52"/>
      <c r="H160" s="52"/>
      <c r="I160" s="67"/>
      <c r="J160" s="46"/>
      <c r="K160" s="46"/>
      <c r="L160" s="22"/>
      <c r="M160" s="58"/>
      <c r="N160" s="58"/>
    </row>
    <row r="161" spans="1:14" ht="15.75" customHeight="1">
      <c r="A161" s="14"/>
      <c r="B161" s="52"/>
      <c r="C161" s="64"/>
      <c r="D161" s="64"/>
      <c r="E161" s="52"/>
      <c r="F161" s="52"/>
      <c r="G161" s="52"/>
      <c r="H161" s="52"/>
      <c r="I161" s="67"/>
      <c r="J161" s="46"/>
      <c r="K161" s="46"/>
      <c r="L161" s="22"/>
      <c r="M161" s="58"/>
      <c r="N161" s="58"/>
    </row>
    <row r="162" spans="1:14" ht="15.75" customHeight="1">
      <c r="A162" s="14"/>
      <c r="B162" s="52"/>
      <c r="C162" s="64"/>
      <c r="D162" s="64"/>
      <c r="E162" s="52"/>
      <c r="F162" s="52"/>
      <c r="G162" s="52"/>
      <c r="H162" s="52"/>
      <c r="I162" s="67"/>
      <c r="J162" s="46"/>
      <c r="K162" s="46"/>
      <c r="L162" s="22"/>
      <c r="M162" s="58"/>
      <c r="N162" s="58"/>
    </row>
    <row r="163" spans="1:14" ht="15.75" customHeight="1">
      <c r="A163" s="14"/>
      <c r="B163" s="52"/>
      <c r="C163" s="64"/>
      <c r="D163" s="64"/>
      <c r="E163" s="52"/>
      <c r="F163" s="52"/>
      <c r="G163" s="52"/>
      <c r="H163" s="52"/>
      <c r="I163" s="67"/>
      <c r="J163" s="46"/>
      <c r="K163" s="46"/>
      <c r="L163" s="22"/>
      <c r="M163" s="58"/>
      <c r="N163" s="58"/>
    </row>
    <row r="164" spans="1:14" ht="15.75" customHeight="1">
      <c r="A164" s="14"/>
      <c r="B164" s="52"/>
      <c r="C164" s="64"/>
      <c r="D164" s="64"/>
      <c r="E164" s="52"/>
      <c r="F164" s="52"/>
      <c r="G164" s="52"/>
      <c r="H164" s="52"/>
      <c r="I164" s="67"/>
      <c r="J164" s="46"/>
      <c r="K164" s="46"/>
      <c r="L164" s="22"/>
      <c r="M164" s="58"/>
      <c r="N164" s="58"/>
    </row>
    <row r="165" spans="1:14" ht="15.75" customHeight="1">
      <c r="A165" s="14"/>
      <c r="B165" s="52"/>
      <c r="C165" s="64"/>
      <c r="D165" s="64"/>
      <c r="E165" s="52"/>
      <c r="F165" s="52"/>
      <c r="G165" s="52"/>
      <c r="H165" s="52"/>
      <c r="I165" s="67"/>
      <c r="J165" s="46"/>
      <c r="K165" s="46"/>
      <c r="L165" s="22"/>
      <c r="M165" s="58"/>
      <c r="N165" s="58"/>
    </row>
    <row r="166" spans="1:14" ht="15.75" customHeight="1">
      <c r="A166" s="14"/>
      <c r="B166" s="52"/>
      <c r="C166" s="64"/>
      <c r="D166" s="64"/>
      <c r="E166" s="52"/>
      <c r="F166" s="52"/>
      <c r="G166" s="52"/>
      <c r="H166" s="52"/>
      <c r="I166" s="67"/>
      <c r="J166" s="46"/>
      <c r="K166" s="46"/>
      <c r="L166" s="22"/>
      <c r="M166" s="58"/>
      <c r="N166" s="58"/>
    </row>
    <row r="167" spans="1:14" ht="15.75" customHeight="1">
      <c r="A167" s="14"/>
      <c r="B167" s="52"/>
      <c r="C167" s="64"/>
      <c r="D167" s="64"/>
      <c r="E167" s="52"/>
      <c r="F167" s="52"/>
      <c r="G167" s="52"/>
      <c r="H167" s="52"/>
      <c r="I167" s="67"/>
      <c r="J167" s="46"/>
      <c r="K167" s="46"/>
      <c r="L167" s="22"/>
      <c r="M167" s="58"/>
      <c r="N167" s="58"/>
    </row>
    <row r="168" spans="1:14" ht="15.75" customHeight="1">
      <c r="A168" s="14"/>
      <c r="B168" s="52"/>
      <c r="C168" s="64"/>
      <c r="D168" s="64"/>
      <c r="E168" s="52"/>
      <c r="F168" s="52"/>
      <c r="G168" s="52"/>
      <c r="H168" s="52"/>
      <c r="I168" s="67"/>
      <c r="J168" s="46"/>
      <c r="K168" s="46"/>
      <c r="L168" s="22"/>
      <c r="M168" s="58"/>
      <c r="N168" s="58"/>
    </row>
    <row r="169" spans="1:14" ht="15.75" customHeight="1">
      <c r="A169" s="14"/>
      <c r="B169" s="52"/>
      <c r="C169" s="64"/>
      <c r="D169" s="64"/>
      <c r="E169" s="52"/>
      <c r="F169" s="52"/>
      <c r="G169" s="52"/>
      <c r="H169" s="52"/>
      <c r="I169" s="67"/>
      <c r="J169" s="46"/>
      <c r="K169" s="46"/>
      <c r="L169" s="22"/>
      <c r="M169" s="58"/>
      <c r="N169" s="58"/>
    </row>
    <row r="170" spans="1:14" ht="15.75" customHeight="1">
      <c r="A170" s="14"/>
      <c r="B170" s="52"/>
      <c r="C170" s="64"/>
      <c r="D170" s="64"/>
      <c r="E170" s="52"/>
      <c r="F170" s="52"/>
      <c r="G170" s="52"/>
      <c r="H170" s="52"/>
      <c r="I170" s="67"/>
      <c r="J170" s="46"/>
      <c r="K170" s="46"/>
      <c r="L170" s="22"/>
      <c r="M170" s="58"/>
      <c r="N170" s="58"/>
    </row>
    <row r="171" spans="1:14" ht="15.75" customHeight="1">
      <c r="A171" s="14"/>
      <c r="B171" s="52"/>
      <c r="C171" s="64"/>
      <c r="D171" s="64"/>
      <c r="E171" s="52"/>
      <c r="F171" s="52"/>
      <c r="G171" s="52"/>
      <c r="H171" s="52"/>
      <c r="I171" s="67"/>
      <c r="J171" s="46"/>
      <c r="K171" s="46"/>
      <c r="L171" s="22"/>
      <c r="M171" s="58"/>
      <c r="N171" s="58"/>
    </row>
    <row r="172" spans="1:14" ht="15.75" customHeight="1">
      <c r="A172" s="14"/>
      <c r="B172" s="52"/>
      <c r="C172" s="64"/>
      <c r="D172" s="64"/>
      <c r="E172" s="52"/>
      <c r="F172" s="52"/>
      <c r="G172" s="52"/>
      <c r="H172" s="52"/>
      <c r="I172" s="67"/>
      <c r="J172" s="46"/>
      <c r="K172" s="46"/>
      <c r="L172" s="22"/>
      <c r="M172" s="58"/>
      <c r="N172" s="58"/>
    </row>
    <row r="173" spans="1:14" ht="15.75" customHeight="1">
      <c r="A173" s="14"/>
      <c r="B173" s="52"/>
      <c r="C173" s="64"/>
      <c r="D173" s="64"/>
      <c r="E173" s="52"/>
      <c r="F173" s="52"/>
      <c r="G173" s="52"/>
      <c r="H173" s="52"/>
      <c r="I173" s="67"/>
      <c r="J173" s="46"/>
      <c r="K173" s="46"/>
      <c r="L173" s="22"/>
      <c r="M173" s="58"/>
      <c r="N173" s="58"/>
    </row>
    <row r="174" spans="1:14" ht="15.75" customHeight="1">
      <c r="A174" s="14"/>
      <c r="B174" s="52"/>
      <c r="C174" s="64"/>
      <c r="D174" s="64"/>
      <c r="E174" s="52"/>
      <c r="F174" s="52"/>
      <c r="G174" s="52"/>
      <c r="H174" s="52"/>
      <c r="I174" s="67"/>
      <c r="J174" s="46"/>
      <c r="K174" s="46"/>
      <c r="L174" s="22"/>
      <c r="M174" s="58"/>
      <c r="N174" s="58"/>
    </row>
    <row r="175" spans="1:14" ht="15.75" customHeight="1">
      <c r="A175" s="14"/>
      <c r="B175" s="52"/>
      <c r="C175" s="64"/>
      <c r="D175" s="64"/>
      <c r="E175" s="52"/>
      <c r="F175" s="52"/>
      <c r="G175" s="52"/>
      <c r="H175" s="52"/>
      <c r="I175" s="67"/>
      <c r="J175" s="46"/>
      <c r="K175" s="46"/>
      <c r="L175" s="22"/>
      <c r="M175" s="58"/>
      <c r="N175" s="58"/>
    </row>
    <row r="176" spans="1:14" ht="15.75" customHeight="1">
      <c r="A176" s="14"/>
      <c r="B176" s="52"/>
      <c r="C176" s="64"/>
      <c r="D176" s="64"/>
      <c r="E176" s="52"/>
      <c r="F176" s="52"/>
      <c r="G176" s="52"/>
      <c r="H176" s="52"/>
      <c r="I176" s="67"/>
      <c r="J176" s="46"/>
      <c r="K176" s="46"/>
      <c r="L176" s="22"/>
      <c r="M176" s="58"/>
      <c r="N176" s="58"/>
    </row>
    <row r="177" spans="1:14" ht="15.75" customHeight="1">
      <c r="A177" s="14"/>
      <c r="B177" s="52"/>
      <c r="C177" s="64"/>
      <c r="D177" s="64"/>
      <c r="E177" s="52"/>
      <c r="F177" s="52"/>
      <c r="G177" s="52"/>
      <c r="H177" s="52"/>
      <c r="I177" s="67"/>
      <c r="J177" s="46"/>
      <c r="K177" s="46"/>
      <c r="L177" s="22"/>
      <c r="M177" s="58"/>
      <c r="N177" s="58"/>
    </row>
    <row r="178" spans="1:14" ht="15.75" customHeight="1">
      <c r="A178" s="14"/>
      <c r="B178" s="52"/>
      <c r="C178" s="64"/>
      <c r="D178" s="64"/>
      <c r="E178" s="52"/>
      <c r="F178" s="52"/>
      <c r="G178" s="52"/>
      <c r="H178" s="52"/>
      <c r="I178" s="67"/>
      <c r="J178" s="46"/>
      <c r="K178" s="46"/>
      <c r="L178" s="22"/>
      <c r="M178" s="58"/>
      <c r="N178" s="58"/>
    </row>
    <row r="179" spans="1:14" ht="15.75" customHeight="1">
      <c r="A179" s="14"/>
      <c r="B179" s="52"/>
      <c r="C179" s="64"/>
      <c r="D179" s="64"/>
      <c r="E179" s="52"/>
      <c r="F179" s="52"/>
      <c r="G179" s="52"/>
      <c r="H179" s="52"/>
      <c r="I179" s="67"/>
      <c r="J179" s="46"/>
      <c r="K179" s="46"/>
      <c r="L179" s="22"/>
      <c r="M179" s="58"/>
      <c r="N179" s="58"/>
    </row>
    <row r="180" spans="1:14" ht="15.75" customHeight="1">
      <c r="A180" s="14"/>
      <c r="B180" s="52"/>
      <c r="C180" s="64"/>
      <c r="D180" s="64"/>
      <c r="E180" s="52"/>
      <c r="F180" s="52"/>
      <c r="G180" s="52"/>
      <c r="H180" s="52"/>
      <c r="I180" s="67"/>
      <c r="J180" s="46"/>
      <c r="K180" s="46"/>
      <c r="L180" s="22"/>
      <c r="M180" s="58"/>
      <c r="N180" s="58"/>
    </row>
    <row r="181" spans="1:14" ht="15.75" customHeight="1">
      <c r="A181" s="14"/>
      <c r="B181" s="52"/>
      <c r="C181" s="64"/>
      <c r="D181" s="64"/>
      <c r="E181" s="52"/>
      <c r="F181" s="52"/>
      <c r="G181" s="52"/>
      <c r="H181" s="52"/>
      <c r="I181" s="67"/>
      <c r="J181" s="46"/>
      <c r="K181" s="46"/>
      <c r="L181" s="22"/>
      <c r="M181" s="58"/>
      <c r="N181" s="58"/>
    </row>
    <row r="182" spans="1:14" ht="15.75" customHeight="1">
      <c r="A182" s="14"/>
      <c r="B182" s="52"/>
      <c r="C182" s="64"/>
      <c r="D182" s="64"/>
      <c r="E182" s="52"/>
      <c r="F182" s="52"/>
      <c r="G182" s="52"/>
      <c r="H182" s="52"/>
      <c r="I182" s="67"/>
      <c r="J182" s="46"/>
      <c r="K182" s="46"/>
      <c r="L182" s="22"/>
      <c r="M182" s="58"/>
      <c r="N182" s="58"/>
    </row>
    <row r="183" spans="1:14" ht="15.75" customHeight="1">
      <c r="A183" s="14"/>
      <c r="B183" s="52"/>
      <c r="C183" s="64"/>
      <c r="D183" s="64"/>
      <c r="E183" s="52"/>
      <c r="F183" s="52"/>
      <c r="G183" s="52"/>
      <c r="H183" s="52"/>
      <c r="I183" s="67"/>
      <c r="J183" s="46"/>
      <c r="K183" s="46"/>
      <c r="L183" s="22"/>
      <c r="M183" s="58"/>
      <c r="N183" s="58"/>
    </row>
    <row r="184" spans="1:14" ht="15.75" customHeight="1">
      <c r="A184" s="14"/>
      <c r="B184" s="52"/>
      <c r="C184" s="64"/>
      <c r="D184" s="64"/>
      <c r="E184" s="52"/>
      <c r="F184" s="52"/>
      <c r="G184" s="52"/>
      <c r="H184" s="52"/>
      <c r="I184" s="67"/>
      <c r="J184" s="46"/>
      <c r="K184" s="46"/>
      <c r="L184" s="22"/>
      <c r="M184" s="58"/>
      <c r="N184" s="58"/>
    </row>
    <row r="185" spans="1:14" ht="15.75" customHeight="1">
      <c r="A185" s="14"/>
      <c r="B185" s="52"/>
      <c r="C185" s="64"/>
      <c r="D185" s="64"/>
      <c r="E185" s="52"/>
      <c r="F185" s="52"/>
      <c r="G185" s="52"/>
      <c r="H185" s="52"/>
      <c r="I185" s="67"/>
      <c r="J185" s="46"/>
      <c r="K185" s="46"/>
      <c r="L185" s="22"/>
      <c r="M185" s="58"/>
      <c r="N185" s="58"/>
    </row>
    <row r="186" spans="1:14" ht="15.75" customHeight="1">
      <c r="A186" s="14"/>
      <c r="B186" s="52"/>
      <c r="C186" s="64"/>
      <c r="D186" s="64"/>
      <c r="E186" s="52"/>
      <c r="F186" s="52"/>
      <c r="G186" s="52"/>
      <c r="H186" s="52"/>
      <c r="I186" s="67"/>
      <c r="J186" s="46"/>
      <c r="K186" s="46"/>
      <c r="L186" s="22"/>
      <c r="M186" s="58"/>
      <c r="N186" s="58"/>
    </row>
    <row r="187" spans="1:14" ht="15.75" customHeight="1">
      <c r="A187" s="14"/>
      <c r="B187" s="52"/>
      <c r="C187" s="64"/>
      <c r="D187" s="64"/>
      <c r="E187" s="52"/>
      <c r="F187" s="52"/>
      <c r="G187" s="52"/>
      <c r="H187" s="52"/>
      <c r="I187" s="67"/>
      <c r="J187" s="46"/>
      <c r="K187" s="46"/>
      <c r="L187" s="22"/>
      <c r="M187" s="58"/>
      <c r="N187" s="58"/>
    </row>
    <row r="188" spans="1:14" ht="15.75" customHeight="1">
      <c r="A188" s="14"/>
      <c r="B188" s="52"/>
      <c r="C188" s="64"/>
      <c r="D188" s="64"/>
      <c r="E188" s="52"/>
      <c r="F188" s="52"/>
      <c r="G188" s="52"/>
      <c r="H188" s="52"/>
      <c r="I188" s="67"/>
      <c r="J188" s="46"/>
      <c r="K188" s="46"/>
      <c r="L188" s="22"/>
      <c r="M188" s="58"/>
      <c r="N188" s="58"/>
    </row>
    <row r="189" spans="1:14" ht="15.75" customHeight="1">
      <c r="A189" s="14"/>
      <c r="B189" s="52"/>
      <c r="C189" s="64"/>
      <c r="D189" s="64"/>
      <c r="E189" s="52"/>
      <c r="F189" s="52"/>
      <c r="G189" s="52"/>
      <c r="H189" s="52"/>
      <c r="I189" s="67"/>
      <c r="J189" s="46"/>
      <c r="K189" s="46"/>
      <c r="L189" s="22"/>
      <c r="M189" s="58"/>
      <c r="N189" s="58"/>
    </row>
    <row r="190" spans="1:14" ht="15.75" customHeight="1">
      <c r="A190" s="14"/>
      <c r="B190" s="52"/>
      <c r="C190" s="64"/>
      <c r="D190" s="64"/>
      <c r="E190" s="52"/>
      <c r="F190" s="52"/>
      <c r="G190" s="52"/>
      <c r="H190" s="52"/>
      <c r="I190" s="67"/>
      <c r="J190" s="46"/>
      <c r="K190" s="46"/>
      <c r="L190" s="22"/>
      <c r="M190" s="58"/>
      <c r="N190" s="58"/>
    </row>
    <row r="191" spans="1:14" ht="15.75" customHeight="1">
      <c r="A191" s="14"/>
      <c r="B191" s="52"/>
      <c r="C191" s="64"/>
      <c r="D191" s="64"/>
      <c r="E191" s="52"/>
      <c r="F191" s="52"/>
      <c r="G191" s="52"/>
      <c r="H191" s="52"/>
      <c r="I191" s="67"/>
      <c r="J191" s="46"/>
      <c r="K191" s="46"/>
      <c r="L191" s="22"/>
      <c r="M191" s="58"/>
      <c r="N191" s="58"/>
    </row>
    <row r="192" spans="1:14" ht="15.75" customHeight="1">
      <c r="A192" s="14"/>
      <c r="B192" s="52"/>
      <c r="C192" s="64"/>
      <c r="D192" s="64"/>
      <c r="E192" s="52"/>
      <c r="F192" s="52"/>
      <c r="G192" s="52"/>
      <c r="H192" s="52"/>
      <c r="I192" s="67"/>
      <c r="J192" s="46"/>
      <c r="K192" s="46"/>
      <c r="L192" s="22"/>
      <c r="M192" s="58"/>
      <c r="N192" s="58"/>
    </row>
    <row r="193" spans="1:14" ht="15.75" customHeight="1">
      <c r="A193" s="14"/>
      <c r="B193" s="52"/>
      <c r="C193" s="64"/>
      <c r="D193" s="64"/>
      <c r="E193" s="52"/>
      <c r="F193" s="52"/>
      <c r="G193" s="52"/>
      <c r="H193" s="52"/>
      <c r="I193" s="67"/>
      <c r="J193" s="46"/>
      <c r="K193" s="46"/>
      <c r="L193" s="22"/>
      <c r="M193" s="58"/>
      <c r="N193" s="58"/>
    </row>
    <row r="194" spans="1:14" ht="15.75" customHeight="1">
      <c r="A194" s="14"/>
      <c r="B194" s="52"/>
      <c r="C194" s="64"/>
      <c r="D194" s="64"/>
      <c r="E194" s="52"/>
      <c r="F194" s="52"/>
      <c r="G194" s="52"/>
      <c r="H194" s="52"/>
      <c r="I194" s="67"/>
      <c r="J194" s="46"/>
      <c r="K194" s="46"/>
      <c r="L194" s="22"/>
      <c r="M194" s="58"/>
      <c r="N194" s="58"/>
    </row>
    <row r="195" spans="1:14" ht="15.75" customHeight="1">
      <c r="A195" s="14"/>
      <c r="B195" s="52"/>
      <c r="C195" s="64"/>
      <c r="D195" s="64"/>
      <c r="E195" s="52"/>
      <c r="F195" s="52"/>
      <c r="G195" s="52"/>
      <c r="H195" s="52"/>
      <c r="I195" s="67"/>
      <c r="J195" s="46"/>
      <c r="K195" s="46"/>
      <c r="L195" s="22"/>
      <c r="M195" s="58"/>
      <c r="N195" s="58"/>
    </row>
    <row r="196" spans="1:14" ht="15.75" customHeight="1">
      <c r="A196" s="14"/>
      <c r="B196" s="52"/>
      <c r="C196" s="64"/>
      <c r="D196" s="64"/>
      <c r="E196" s="52"/>
      <c r="F196" s="52"/>
      <c r="G196" s="52"/>
      <c r="H196" s="52"/>
      <c r="I196" s="67"/>
      <c r="J196" s="46"/>
      <c r="K196" s="46"/>
      <c r="L196" s="22"/>
      <c r="M196" s="58"/>
      <c r="N196" s="58"/>
    </row>
    <row r="197" spans="1:14" ht="15.75" customHeight="1">
      <c r="A197" s="14"/>
      <c r="B197" s="52"/>
      <c r="C197" s="64"/>
      <c r="D197" s="64"/>
      <c r="E197" s="52"/>
      <c r="F197" s="52"/>
      <c r="G197" s="52"/>
      <c r="H197" s="52"/>
      <c r="I197" s="67"/>
      <c r="J197" s="46"/>
      <c r="K197" s="46"/>
      <c r="L197" s="22"/>
      <c r="M197" s="58"/>
      <c r="N197" s="58"/>
    </row>
    <row r="198" spans="1:14" ht="15.75" customHeight="1">
      <c r="A198" s="14"/>
      <c r="B198" s="52"/>
      <c r="C198" s="64"/>
      <c r="D198" s="64"/>
      <c r="E198" s="52"/>
      <c r="F198" s="52"/>
      <c r="G198" s="52"/>
      <c r="H198" s="52"/>
      <c r="I198" s="67"/>
      <c r="J198" s="46"/>
      <c r="K198" s="46"/>
      <c r="L198" s="22"/>
      <c r="M198" s="58"/>
      <c r="N198" s="58"/>
    </row>
    <row r="199" spans="1:14" ht="15.75" customHeight="1">
      <c r="A199" s="14"/>
      <c r="B199" s="52"/>
      <c r="C199" s="64"/>
      <c r="D199" s="64"/>
      <c r="E199" s="52"/>
      <c r="F199" s="52"/>
      <c r="G199" s="52"/>
      <c r="H199" s="52"/>
      <c r="I199" s="67"/>
      <c r="J199" s="46"/>
      <c r="K199" s="46"/>
      <c r="L199" s="22"/>
      <c r="M199" s="58"/>
      <c r="N199" s="58"/>
    </row>
    <row r="200" spans="1:14" ht="15.75" customHeight="1">
      <c r="A200" s="14"/>
      <c r="B200" s="52"/>
      <c r="C200" s="64"/>
      <c r="D200" s="64"/>
      <c r="E200" s="52"/>
      <c r="F200" s="52"/>
      <c r="G200" s="52"/>
      <c r="H200" s="52"/>
      <c r="I200" s="67"/>
      <c r="J200" s="46"/>
      <c r="K200" s="46"/>
      <c r="L200" s="22"/>
      <c r="M200" s="58"/>
      <c r="N200" s="58"/>
    </row>
    <row r="201" spans="1:14" ht="15.75" customHeight="1">
      <c r="A201" s="14"/>
      <c r="B201" s="52"/>
      <c r="C201" s="64"/>
      <c r="D201" s="64"/>
      <c r="E201" s="52"/>
      <c r="F201" s="52"/>
      <c r="G201" s="52"/>
      <c r="H201" s="52"/>
      <c r="I201" s="67"/>
      <c r="J201" s="46"/>
      <c r="K201" s="46"/>
      <c r="L201" s="22"/>
      <c r="M201" s="58"/>
      <c r="N201" s="58"/>
    </row>
    <row r="202" spans="1:14" ht="15.75" customHeight="1">
      <c r="A202" s="14"/>
      <c r="B202" s="52"/>
      <c r="C202" s="64"/>
      <c r="D202" s="64"/>
      <c r="E202" s="52"/>
      <c r="F202" s="52"/>
      <c r="G202" s="52"/>
      <c r="H202" s="52"/>
      <c r="I202" s="67"/>
      <c r="J202" s="46"/>
      <c r="K202" s="46"/>
      <c r="L202" s="22"/>
      <c r="M202" s="58"/>
      <c r="N202" s="58"/>
    </row>
    <row r="203" spans="1:14" ht="15.75" customHeight="1">
      <c r="A203" s="14"/>
      <c r="B203" s="52"/>
      <c r="C203" s="64"/>
      <c r="D203" s="64"/>
      <c r="E203" s="52"/>
      <c r="F203" s="52"/>
      <c r="G203" s="52"/>
      <c r="H203" s="52"/>
      <c r="I203" s="67"/>
      <c r="J203" s="46"/>
      <c r="K203" s="46"/>
      <c r="L203" s="22"/>
      <c r="M203" s="58"/>
      <c r="N203" s="58"/>
    </row>
    <row r="204" spans="1:14" ht="15.75" customHeight="1">
      <c r="A204" s="14"/>
      <c r="B204" s="52"/>
      <c r="C204" s="64"/>
      <c r="D204" s="64"/>
      <c r="E204" s="52"/>
      <c r="F204" s="52"/>
      <c r="G204" s="52"/>
      <c r="H204" s="52"/>
      <c r="I204" s="67"/>
      <c r="J204" s="46"/>
      <c r="K204" s="46"/>
      <c r="L204" s="22"/>
      <c r="M204" s="58"/>
      <c r="N204" s="58"/>
    </row>
    <row r="205" spans="1:14" ht="15.75" customHeight="1">
      <c r="A205" s="14"/>
      <c r="B205" s="52"/>
      <c r="C205" s="64"/>
      <c r="D205" s="64"/>
      <c r="E205" s="52"/>
      <c r="F205" s="52"/>
      <c r="G205" s="52"/>
      <c r="H205" s="52"/>
      <c r="I205" s="67"/>
      <c r="J205" s="46"/>
      <c r="K205" s="46"/>
      <c r="L205" s="22"/>
      <c r="M205" s="58"/>
      <c r="N205" s="58"/>
    </row>
    <row r="206" spans="1:14" ht="15.75" customHeight="1">
      <c r="A206" s="14"/>
      <c r="B206" s="52"/>
      <c r="C206" s="64"/>
      <c r="D206" s="64"/>
      <c r="E206" s="52"/>
      <c r="F206" s="52"/>
      <c r="G206" s="52"/>
      <c r="H206" s="52"/>
      <c r="I206" s="67"/>
      <c r="J206" s="46"/>
      <c r="K206" s="46"/>
      <c r="L206" s="22"/>
      <c r="M206" s="58"/>
      <c r="N206" s="58"/>
    </row>
    <row r="207" spans="1:14" ht="15.75" customHeight="1">
      <c r="A207" s="14"/>
      <c r="B207" s="52"/>
      <c r="C207" s="64"/>
      <c r="D207" s="64"/>
      <c r="E207" s="52"/>
      <c r="F207" s="52"/>
      <c r="G207" s="52"/>
      <c r="H207" s="52"/>
      <c r="I207" s="67"/>
      <c r="J207" s="46"/>
      <c r="K207" s="46"/>
      <c r="L207" s="22"/>
      <c r="M207" s="58"/>
      <c r="N207" s="58"/>
    </row>
    <row r="208" spans="1:14" ht="15.75" customHeight="1">
      <c r="A208" s="14"/>
      <c r="B208" s="52"/>
      <c r="C208" s="64"/>
      <c r="D208" s="64"/>
      <c r="E208" s="52"/>
      <c r="F208" s="52"/>
      <c r="G208" s="52"/>
      <c r="H208" s="52"/>
      <c r="I208" s="67"/>
      <c r="J208" s="46"/>
      <c r="K208" s="46"/>
      <c r="L208" s="22"/>
      <c r="M208" s="58"/>
      <c r="N208" s="58"/>
    </row>
    <row r="209" spans="1:14" ht="15.75" customHeight="1">
      <c r="A209" s="14"/>
      <c r="B209" s="52"/>
      <c r="C209" s="64"/>
      <c r="D209" s="64"/>
      <c r="E209" s="52"/>
      <c r="F209" s="52"/>
      <c r="G209" s="52"/>
      <c r="H209" s="52"/>
      <c r="I209" s="67"/>
      <c r="J209" s="46"/>
      <c r="K209" s="46"/>
      <c r="L209" s="22"/>
      <c r="M209" s="58"/>
      <c r="N209" s="58"/>
    </row>
    <row r="210" spans="1:14" ht="15.75" customHeight="1">
      <c r="A210" s="14"/>
      <c r="B210" s="52"/>
      <c r="C210" s="64"/>
      <c r="D210" s="64"/>
      <c r="E210" s="52"/>
      <c r="F210" s="52"/>
      <c r="G210" s="52"/>
      <c r="H210" s="52"/>
      <c r="I210" s="67"/>
      <c r="J210" s="46"/>
      <c r="K210" s="46"/>
      <c r="L210" s="22"/>
      <c r="M210" s="58"/>
      <c r="N210" s="58"/>
    </row>
    <row r="211" spans="1:14" ht="15.75" customHeight="1">
      <c r="A211" s="14"/>
      <c r="B211" s="52"/>
      <c r="C211" s="64"/>
      <c r="D211" s="64"/>
      <c r="E211" s="52"/>
      <c r="F211" s="52"/>
      <c r="G211" s="52"/>
      <c r="H211" s="52"/>
      <c r="I211" s="67"/>
      <c r="J211" s="46"/>
      <c r="K211" s="46"/>
      <c r="L211" s="22"/>
      <c r="M211" s="58"/>
      <c r="N211" s="58"/>
    </row>
    <row r="212" spans="1:14" ht="15.75" customHeight="1">
      <c r="A212" s="14"/>
      <c r="B212" s="52"/>
      <c r="C212" s="64"/>
      <c r="D212" s="64"/>
      <c r="E212" s="52"/>
      <c r="F212" s="52"/>
      <c r="G212" s="52"/>
      <c r="H212" s="52"/>
      <c r="I212" s="67"/>
      <c r="J212" s="46"/>
      <c r="K212" s="46"/>
      <c r="L212" s="22"/>
      <c r="M212" s="58"/>
      <c r="N212" s="58"/>
    </row>
    <row r="213" spans="1:14" ht="15.75" customHeight="1">
      <c r="A213" s="14"/>
      <c r="B213" s="52"/>
      <c r="C213" s="64"/>
      <c r="D213" s="64"/>
      <c r="E213" s="52"/>
      <c r="F213" s="52"/>
      <c r="G213" s="52"/>
      <c r="H213" s="52"/>
      <c r="I213" s="67"/>
      <c r="J213" s="46"/>
      <c r="K213" s="46"/>
      <c r="L213" s="22"/>
      <c r="M213" s="58"/>
      <c r="N213" s="58"/>
    </row>
    <row r="214" spans="1:14" ht="15.75" customHeight="1">
      <c r="A214" s="14"/>
      <c r="B214" s="52"/>
      <c r="C214" s="64"/>
      <c r="D214" s="64"/>
      <c r="E214" s="52"/>
      <c r="F214" s="52"/>
      <c r="G214" s="52"/>
      <c r="H214" s="52"/>
      <c r="I214" s="67"/>
      <c r="J214" s="46"/>
      <c r="K214" s="46"/>
      <c r="L214" s="22"/>
      <c r="M214" s="58"/>
      <c r="N214" s="58"/>
    </row>
    <row r="215" spans="1:14" ht="15.75" customHeight="1">
      <c r="A215" s="14"/>
      <c r="B215" s="52"/>
      <c r="C215" s="64"/>
      <c r="D215" s="64"/>
      <c r="E215" s="52"/>
      <c r="F215" s="52"/>
      <c r="G215" s="52"/>
      <c r="H215" s="52"/>
      <c r="I215" s="67"/>
      <c r="J215" s="46"/>
      <c r="K215" s="46"/>
      <c r="L215" s="22"/>
      <c r="M215" s="58"/>
      <c r="N215" s="58"/>
    </row>
    <row r="216" spans="1:14" ht="15.75" customHeight="1">
      <c r="A216" s="14"/>
      <c r="B216" s="52"/>
      <c r="C216" s="64"/>
      <c r="D216" s="64"/>
      <c r="E216" s="52"/>
      <c r="F216" s="52"/>
      <c r="G216" s="52"/>
      <c r="H216" s="52"/>
      <c r="I216" s="67"/>
      <c r="J216" s="46"/>
      <c r="K216" s="46"/>
      <c r="L216" s="22"/>
      <c r="M216" s="58"/>
      <c r="N216" s="58"/>
    </row>
    <row r="217" spans="1:14" ht="15.75" customHeight="1">
      <c r="A217" s="14"/>
      <c r="B217" s="52"/>
      <c r="C217" s="64"/>
      <c r="D217" s="64"/>
      <c r="E217" s="52"/>
      <c r="F217" s="52"/>
      <c r="G217" s="52"/>
      <c r="H217" s="52"/>
      <c r="I217" s="67"/>
      <c r="J217" s="46"/>
      <c r="K217" s="46"/>
      <c r="L217" s="22"/>
      <c r="M217" s="58"/>
      <c r="N217" s="58"/>
    </row>
    <row r="218" spans="1:14" ht="15.75" customHeight="1">
      <c r="A218" s="14"/>
      <c r="B218" s="52"/>
      <c r="C218" s="64"/>
      <c r="D218" s="64"/>
      <c r="E218" s="52"/>
      <c r="F218" s="52"/>
      <c r="G218" s="52"/>
      <c r="H218" s="52"/>
      <c r="I218" s="67"/>
      <c r="J218" s="46"/>
      <c r="K218" s="46"/>
      <c r="L218" s="22"/>
      <c r="M218" s="58"/>
      <c r="N218" s="58"/>
    </row>
    <row r="219" spans="1:14" ht="15.75" customHeight="1">
      <c r="A219" s="14"/>
      <c r="B219" s="52"/>
      <c r="C219" s="64"/>
      <c r="D219" s="64"/>
      <c r="E219" s="52"/>
      <c r="F219" s="52"/>
      <c r="G219" s="52"/>
      <c r="H219" s="52"/>
      <c r="I219" s="67"/>
      <c r="J219" s="46"/>
      <c r="K219" s="46"/>
      <c r="L219" s="22"/>
      <c r="M219" s="58"/>
      <c r="N219" s="58"/>
    </row>
    <row r="220" spans="1:14" ht="15.75" customHeight="1">
      <c r="A220" s="14"/>
      <c r="B220" s="52"/>
      <c r="C220" s="64"/>
      <c r="D220" s="64"/>
      <c r="E220" s="52"/>
      <c r="F220" s="52"/>
      <c r="G220" s="52"/>
      <c r="H220" s="52"/>
      <c r="I220" s="67"/>
      <c r="J220" s="46"/>
      <c r="K220" s="46"/>
      <c r="L220" s="22"/>
      <c r="M220" s="58"/>
      <c r="N220" s="58"/>
    </row>
    <row r="221" spans="1:14" ht="15.75" customHeight="1">
      <c r="A221" s="14"/>
      <c r="B221" s="52"/>
      <c r="C221" s="64"/>
      <c r="D221" s="64"/>
      <c r="E221" s="52"/>
      <c r="F221" s="52"/>
      <c r="G221" s="52"/>
      <c r="H221" s="52"/>
      <c r="I221" s="67"/>
      <c r="J221" s="46"/>
      <c r="K221" s="46"/>
      <c r="L221" s="22"/>
      <c r="M221" s="58"/>
      <c r="N221" s="58"/>
    </row>
    <row r="222" spans="1:14" ht="15.75" customHeight="1">
      <c r="A222" s="14"/>
      <c r="B222" s="52"/>
      <c r="C222" s="64"/>
      <c r="D222" s="64"/>
      <c r="E222" s="52"/>
      <c r="F222" s="52"/>
      <c r="G222" s="52"/>
      <c r="H222" s="52"/>
      <c r="I222" s="67"/>
      <c r="J222" s="46"/>
      <c r="K222" s="46"/>
      <c r="L222" s="22"/>
      <c r="M222" s="58"/>
      <c r="N222" s="58"/>
    </row>
    <row r="223" spans="1:14" ht="15.75" customHeight="1">
      <c r="A223" s="14"/>
      <c r="B223" s="52"/>
      <c r="C223" s="64"/>
      <c r="D223" s="64"/>
      <c r="E223" s="52"/>
      <c r="F223" s="52"/>
      <c r="G223" s="52"/>
      <c r="H223" s="52"/>
      <c r="I223" s="67"/>
      <c r="J223" s="46"/>
      <c r="K223" s="46"/>
      <c r="L223" s="22"/>
      <c r="M223" s="58"/>
      <c r="N223" s="58"/>
    </row>
    <row r="224" spans="1:14" ht="15.75" customHeight="1">
      <c r="A224" s="14"/>
      <c r="B224" s="52"/>
      <c r="C224" s="64"/>
      <c r="D224" s="64"/>
      <c r="E224" s="52"/>
      <c r="F224" s="52"/>
      <c r="G224" s="52"/>
      <c r="H224" s="52"/>
      <c r="I224" s="67"/>
      <c r="J224" s="46"/>
      <c r="K224" s="46"/>
      <c r="L224" s="22"/>
      <c r="M224" s="58"/>
      <c r="N224" s="58"/>
    </row>
    <row r="225" spans="1:14" ht="15.75" customHeight="1">
      <c r="A225" s="14"/>
      <c r="B225" s="52"/>
      <c r="C225" s="64"/>
      <c r="D225" s="64"/>
      <c r="E225" s="52"/>
      <c r="F225" s="52"/>
      <c r="G225" s="52"/>
      <c r="H225" s="52"/>
      <c r="I225" s="67"/>
      <c r="J225" s="46"/>
      <c r="K225" s="46"/>
      <c r="L225" s="22"/>
      <c r="M225" s="58"/>
      <c r="N225" s="58"/>
    </row>
    <row r="226" spans="1:14" ht="15.75" customHeight="1">
      <c r="A226" s="14"/>
      <c r="B226" s="52"/>
      <c r="C226" s="64"/>
      <c r="D226" s="64"/>
      <c r="E226" s="52"/>
      <c r="F226" s="52"/>
      <c r="G226" s="52"/>
      <c r="H226" s="52"/>
      <c r="I226" s="67"/>
      <c r="J226" s="46"/>
      <c r="K226" s="46"/>
      <c r="L226" s="22"/>
      <c r="M226" s="58"/>
      <c r="N226" s="58"/>
    </row>
    <row r="227" spans="1:14" ht="15.75" customHeight="1">
      <c r="A227" s="14"/>
      <c r="B227" s="52"/>
      <c r="C227" s="64"/>
      <c r="D227" s="64"/>
      <c r="E227" s="52"/>
      <c r="F227" s="52"/>
      <c r="G227" s="52"/>
      <c r="H227" s="52"/>
      <c r="I227" s="67"/>
      <c r="J227" s="46"/>
      <c r="K227" s="46"/>
      <c r="L227" s="22"/>
      <c r="M227" s="58"/>
      <c r="N227" s="58"/>
    </row>
    <row r="228" spans="1:14" ht="15.75" customHeight="1">
      <c r="A228" s="14"/>
      <c r="B228" s="52"/>
      <c r="C228" s="64"/>
      <c r="D228" s="64"/>
      <c r="E228" s="52"/>
      <c r="F228" s="52"/>
      <c r="G228" s="52"/>
      <c r="H228" s="52"/>
      <c r="I228" s="67"/>
      <c r="J228" s="46"/>
      <c r="K228" s="46"/>
      <c r="L228" s="22"/>
      <c r="M228" s="58"/>
      <c r="N228" s="58"/>
    </row>
    <row r="229" spans="1:14" ht="15.75" customHeight="1">
      <c r="A229" s="14"/>
      <c r="B229" s="52"/>
      <c r="C229" s="64"/>
      <c r="D229" s="64"/>
      <c r="E229" s="52"/>
      <c r="F229" s="52"/>
      <c r="G229" s="52"/>
      <c r="H229" s="52"/>
      <c r="I229" s="67"/>
      <c r="J229" s="46"/>
      <c r="K229" s="46"/>
      <c r="L229" s="22"/>
      <c r="M229" s="58"/>
      <c r="N229" s="58"/>
    </row>
    <row r="230" spans="1:14" ht="15.75" customHeight="1">
      <c r="A230" s="14"/>
      <c r="B230" s="52"/>
      <c r="C230" s="64"/>
      <c r="D230" s="64"/>
      <c r="E230" s="52"/>
      <c r="F230" s="52"/>
      <c r="G230" s="52"/>
      <c r="H230" s="52"/>
      <c r="I230" s="67"/>
      <c r="J230" s="46"/>
      <c r="K230" s="46"/>
      <c r="L230" s="22"/>
      <c r="M230" s="58"/>
      <c r="N230" s="58"/>
    </row>
    <row r="231" spans="1:14" ht="15.75" customHeight="1">
      <c r="A231" s="14"/>
      <c r="B231" s="52"/>
      <c r="C231" s="64"/>
      <c r="D231" s="64"/>
      <c r="E231" s="52"/>
      <c r="F231" s="52"/>
      <c r="G231" s="52"/>
      <c r="H231" s="52"/>
      <c r="I231" s="67"/>
      <c r="J231" s="46"/>
      <c r="K231" s="46"/>
      <c r="L231" s="22"/>
      <c r="M231" s="58"/>
      <c r="N231" s="58"/>
    </row>
    <row r="232" spans="1:14" ht="15.75" customHeight="1">
      <c r="A232" s="14"/>
      <c r="B232" s="52"/>
      <c r="C232" s="64"/>
      <c r="D232" s="64"/>
      <c r="E232" s="52"/>
      <c r="F232" s="52"/>
      <c r="G232" s="52"/>
      <c r="H232" s="52"/>
      <c r="I232" s="67"/>
      <c r="J232" s="46"/>
      <c r="K232" s="46"/>
      <c r="L232" s="22"/>
      <c r="M232" s="58"/>
      <c r="N232" s="58"/>
    </row>
    <row r="233" spans="1:14" ht="15.75" customHeight="1">
      <c r="A233" s="14"/>
      <c r="B233" s="52"/>
      <c r="C233" s="64"/>
      <c r="D233" s="64"/>
      <c r="E233" s="52"/>
      <c r="F233" s="52"/>
      <c r="G233" s="52"/>
      <c r="H233" s="52"/>
      <c r="I233" s="67"/>
      <c r="J233" s="46"/>
      <c r="K233" s="46"/>
      <c r="L233" s="22"/>
      <c r="M233" s="58"/>
      <c r="N233" s="58"/>
    </row>
    <row r="234" spans="1:14" ht="15.75" customHeight="1">
      <c r="A234" s="14"/>
      <c r="B234" s="52"/>
      <c r="C234" s="64"/>
      <c r="D234" s="64"/>
      <c r="E234" s="52"/>
      <c r="F234" s="52"/>
      <c r="G234" s="52"/>
      <c r="H234" s="52"/>
      <c r="I234" s="67"/>
      <c r="J234" s="46"/>
      <c r="K234" s="46"/>
      <c r="L234" s="22"/>
      <c r="M234" s="58"/>
      <c r="N234" s="58"/>
    </row>
    <row r="235" spans="1:14" ht="15.75" customHeight="1">
      <c r="A235" s="14"/>
      <c r="B235" s="52"/>
      <c r="C235" s="64"/>
      <c r="D235" s="64"/>
      <c r="E235" s="52"/>
      <c r="F235" s="52"/>
      <c r="G235" s="52"/>
      <c r="H235" s="52"/>
      <c r="I235" s="67"/>
      <c r="J235" s="46"/>
      <c r="K235" s="46"/>
      <c r="L235" s="22"/>
      <c r="M235" s="58"/>
      <c r="N235" s="58"/>
    </row>
    <row r="236" spans="1:14" ht="15.75" customHeight="1">
      <c r="A236" s="14"/>
      <c r="B236" s="52"/>
      <c r="C236" s="64"/>
      <c r="D236" s="64"/>
      <c r="E236" s="52"/>
      <c r="F236" s="52"/>
      <c r="G236" s="52"/>
      <c r="H236" s="52"/>
      <c r="I236" s="67"/>
      <c r="J236" s="46"/>
      <c r="K236" s="46"/>
      <c r="L236" s="22"/>
      <c r="M236" s="58"/>
      <c r="N236" s="58"/>
    </row>
    <row r="237" spans="1:14" ht="15.75" customHeight="1">
      <c r="A237" s="14"/>
      <c r="B237" s="52"/>
      <c r="C237" s="64"/>
      <c r="D237" s="64"/>
      <c r="E237" s="52"/>
      <c r="F237" s="52"/>
      <c r="G237" s="52"/>
      <c r="H237" s="52"/>
      <c r="I237" s="67"/>
      <c r="J237" s="46"/>
      <c r="K237" s="46"/>
      <c r="L237" s="22"/>
      <c r="M237" s="58"/>
      <c r="N237" s="58"/>
    </row>
    <row r="238" spans="1:14" ht="15.75" customHeight="1">
      <c r="A238" s="14"/>
      <c r="B238" s="52"/>
      <c r="C238" s="64"/>
      <c r="D238" s="64"/>
      <c r="E238" s="52"/>
      <c r="F238" s="52"/>
      <c r="G238" s="52"/>
      <c r="H238" s="52"/>
      <c r="I238" s="67"/>
      <c r="J238" s="46"/>
      <c r="K238" s="46"/>
      <c r="L238" s="22"/>
      <c r="M238" s="58"/>
      <c r="N238" s="58"/>
    </row>
    <row r="239" spans="1:14" ht="15.75" customHeight="1">
      <c r="A239" s="14"/>
      <c r="B239" s="52"/>
      <c r="C239" s="64"/>
      <c r="D239" s="64"/>
      <c r="E239" s="52"/>
      <c r="F239" s="52"/>
      <c r="G239" s="52"/>
      <c r="H239" s="52"/>
      <c r="I239" s="67"/>
      <c r="J239" s="46"/>
      <c r="K239" s="46"/>
      <c r="L239" s="22"/>
      <c r="M239" s="58"/>
      <c r="N239" s="58"/>
    </row>
    <row r="240" spans="1:14" ht="15.75" customHeight="1">
      <c r="A240" s="14"/>
      <c r="B240" s="52"/>
      <c r="C240" s="64"/>
      <c r="D240" s="64"/>
      <c r="E240" s="52"/>
      <c r="F240" s="52"/>
      <c r="G240" s="52"/>
      <c r="H240" s="52"/>
      <c r="I240" s="67"/>
      <c r="J240" s="46"/>
      <c r="K240" s="46"/>
      <c r="L240" s="22"/>
      <c r="M240" s="58"/>
      <c r="N240" s="58"/>
    </row>
    <row r="241" spans="1:14" ht="15.75" customHeight="1">
      <c r="A241" s="14"/>
      <c r="B241" s="52"/>
      <c r="C241" s="64"/>
      <c r="D241" s="64"/>
      <c r="E241" s="52"/>
      <c r="F241" s="52"/>
      <c r="G241" s="52"/>
      <c r="H241" s="52"/>
      <c r="I241" s="67"/>
      <c r="J241" s="46"/>
      <c r="K241" s="46"/>
      <c r="L241" s="22"/>
      <c r="M241" s="58"/>
      <c r="N241" s="58"/>
    </row>
    <row r="242" spans="1:14" ht="15.75" customHeight="1">
      <c r="A242" s="14"/>
      <c r="B242" s="52"/>
      <c r="C242" s="64"/>
      <c r="D242" s="64"/>
      <c r="E242" s="52"/>
      <c r="F242" s="52"/>
      <c r="G242" s="52"/>
      <c r="H242" s="52"/>
      <c r="I242" s="67"/>
      <c r="J242" s="46"/>
      <c r="K242" s="46"/>
      <c r="L242" s="22"/>
      <c r="M242" s="58"/>
      <c r="N242" s="58"/>
    </row>
    <row r="243" spans="1:14" ht="15.75" customHeight="1">
      <c r="A243" s="14"/>
      <c r="B243" s="52"/>
      <c r="C243" s="64"/>
      <c r="D243" s="64"/>
      <c r="E243" s="52"/>
      <c r="F243" s="52"/>
      <c r="G243" s="52"/>
      <c r="H243" s="52"/>
      <c r="I243" s="67"/>
      <c r="J243" s="46"/>
      <c r="K243" s="46"/>
      <c r="L243" s="22"/>
      <c r="M243" s="58"/>
      <c r="N243" s="58"/>
    </row>
    <row r="244" spans="1:14" ht="15.75" customHeight="1">
      <c r="A244" s="14"/>
      <c r="B244" s="52"/>
      <c r="C244" s="64"/>
      <c r="D244" s="64"/>
      <c r="E244" s="52"/>
      <c r="F244" s="52"/>
      <c r="G244" s="52"/>
      <c r="H244" s="52"/>
      <c r="I244" s="67"/>
      <c r="J244" s="46"/>
      <c r="K244" s="46"/>
      <c r="L244" s="22"/>
      <c r="M244" s="58"/>
      <c r="N244" s="58"/>
    </row>
    <row r="245" spans="1:14" ht="15.75" customHeight="1">
      <c r="A245" s="14"/>
      <c r="B245" s="52"/>
      <c r="C245" s="64"/>
      <c r="D245" s="64"/>
      <c r="E245" s="52"/>
      <c r="F245" s="52"/>
      <c r="G245" s="52"/>
      <c r="H245" s="52"/>
      <c r="I245" s="67"/>
      <c r="J245" s="46"/>
      <c r="K245" s="46"/>
      <c r="L245" s="22"/>
      <c r="M245" s="58"/>
      <c r="N245" s="58"/>
    </row>
    <row r="246" spans="1:14" ht="15.75" customHeight="1">
      <c r="A246" s="14"/>
      <c r="B246" s="52"/>
      <c r="C246" s="64"/>
      <c r="D246" s="64"/>
      <c r="E246" s="52"/>
      <c r="F246" s="52"/>
      <c r="G246" s="52"/>
      <c r="H246" s="52"/>
      <c r="I246" s="67"/>
      <c r="J246" s="46"/>
      <c r="K246" s="46"/>
      <c r="L246" s="22"/>
      <c r="M246" s="58"/>
      <c r="N246" s="58"/>
    </row>
    <row r="247" spans="1:14" ht="15.75" customHeight="1">
      <c r="A247" s="14"/>
      <c r="B247" s="52"/>
      <c r="C247" s="64"/>
      <c r="D247" s="64"/>
      <c r="E247" s="52"/>
      <c r="F247" s="52"/>
      <c r="G247" s="52"/>
      <c r="H247" s="52"/>
      <c r="I247" s="67"/>
      <c r="J247" s="46"/>
      <c r="K247" s="46"/>
      <c r="L247" s="22"/>
      <c r="M247" s="58"/>
      <c r="N247" s="58"/>
    </row>
    <row r="248" spans="1:14" ht="15.75" customHeight="1">
      <c r="A248" s="14"/>
      <c r="B248" s="52"/>
      <c r="C248" s="64"/>
      <c r="D248" s="64"/>
      <c r="E248" s="52"/>
      <c r="F248" s="52"/>
      <c r="G248" s="52"/>
      <c r="H248" s="52"/>
      <c r="I248" s="67"/>
      <c r="J248" s="46"/>
      <c r="K248" s="46"/>
      <c r="L248" s="22"/>
      <c r="M248" s="58"/>
      <c r="N248" s="58"/>
    </row>
    <row r="249" spans="1:14" ht="15.75" customHeight="1">
      <c r="A249" s="14"/>
      <c r="B249" s="52"/>
      <c r="C249" s="64"/>
      <c r="D249" s="64"/>
      <c r="E249" s="52"/>
      <c r="F249" s="52"/>
      <c r="G249" s="52"/>
      <c r="H249" s="52"/>
      <c r="I249" s="67"/>
      <c r="J249" s="46"/>
      <c r="K249" s="46"/>
      <c r="L249" s="22"/>
      <c r="M249" s="58"/>
      <c r="N249" s="58"/>
    </row>
    <row r="250" spans="1:14" ht="15.75" customHeight="1">
      <c r="A250" s="14"/>
      <c r="B250" s="52"/>
      <c r="C250" s="64"/>
      <c r="D250" s="64"/>
      <c r="E250" s="52"/>
      <c r="F250" s="52"/>
      <c r="G250" s="52"/>
      <c r="H250" s="52"/>
      <c r="I250" s="67"/>
      <c r="J250" s="46"/>
      <c r="K250" s="46"/>
      <c r="L250" s="22"/>
      <c r="M250" s="58"/>
      <c r="N250" s="58"/>
    </row>
    <row r="251" spans="1:14" ht="15.75" customHeight="1">
      <c r="A251" s="14"/>
      <c r="B251" s="52"/>
      <c r="C251" s="64"/>
      <c r="D251" s="64"/>
      <c r="E251" s="52"/>
      <c r="F251" s="52"/>
      <c r="G251" s="52"/>
      <c r="H251" s="52"/>
      <c r="I251" s="67"/>
      <c r="J251" s="46"/>
      <c r="K251" s="46"/>
      <c r="L251" s="22"/>
      <c r="M251" s="58"/>
      <c r="N251" s="58"/>
    </row>
    <row r="252" spans="1:14" ht="15.75" customHeight="1">
      <c r="A252" s="14"/>
      <c r="B252" s="52"/>
      <c r="C252" s="64"/>
      <c r="D252" s="64"/>
      <c r="E252" s="52"/>
      <c r="F252" s="52"/>
      <c r="G252" s="52"/>
      <c r="H252" s="52"/>
      <c r="I252" s="67"/>
      <c r="J252" s="46"/>
      <c r="K252" s="46"/>
      <c r="L252" s="22"/>
      <c r="M252" s="58"/>
      <c r="N252" s="58"/>
    </row>
    <row r="253" spans="1:14" ht="15.75" customHeight="1">
      <c r="A253" s="14"/>
      <c r="B253" s="52"/>
      <c r="C253" s="64"/>
      <c r="D253" s="64"/>
      <c r="E253" s="52"/>
      <c r="F253" s="52"/>
      <c r="G253" s="52"/>
      <c r="H253" s="52"/>
      <c r="I253" s="67"/>
      <c r="J253" s="46"/>
      <c r="K253" s="46"/>
      <c r="L253" s="22"/>
      <c r="M253" s="58"/>
      <c r="N253" s="58"/>
    </row>
    <row r="254" spans="1:14" ht="15.75" customHeight="1">
      <c r="A254" s="14"/>
      <c r="B254" s="52"/>
      <c r="C254" s="64"/>
      <c r="D254" s="64"/>
      <c r="E254" s="52"/>
      <c r="F254" s="52"/>
      <c r="G254" s="52"/>
      <c r="H254" s="52"/>
      <c r="I254" s="67"/>
      <c r="J254" s="46"/>
      <c r="K254" s="46"/>
      <c r="L254" s="22"/>
      <c r="M254" s="58"/>
      <c r="N254" s="58"/>
    </row>
    <row r="255" spans="1:14" ht="15.75" customHeight="1">
      <c r="A255" s="14"/>
      <c r="B255" s="52"/>
      <c r="C255" s="64"/>
      <c r="D255" s="64"/>
      <c r="E255" s="52"/>
      <c r="F255" s="52"/>
      <c r="G255" s="52"/>
      <c r="H255" s="52"/>
      <c r="I255" s="67"/>
      <c r="J255" s="46"/>
      <c r="K255" s="46"/>
      <c r="L255" s="22"/>
      <c r="M255" s="58"/>
      <c r="N255" s="58"/>
    </row>
    <row r="256" spans="1:14" ht="15.75" customHeight="1">
      <c r="A256" s="14"/>
      <c r="B256" s="52"/>
      <c r="C256" s="64"/>
      <c r="D256" s="64"/>
      <c r="E256" s="52"/>
      <c r="F256" s="52"/>
      <c r="G256" s="52"/>
      <c r="H256" s="52"/>
      <c r="I256" s="67"/>
      <c r="J256" s="46"/>
      <c r="K256" s="46"/>
      <c r="L256" s="22"/>
      <c r="M256" s="58"/>
      <c r="N256" s="58"/>
    </row>
    <row r="257" spans="1:14" ht="15.75" customHeight="1">
      <c r="A257" s="14"/>
      <c r="B257" s="52"/>
      <c r="C257" s="64"/>
      <c r="D257" s="64"/>
      <c r="E257" s="52"/>
      <c r="F257" s="52"/>
      <c r="G257" s="52"/>
      <c r="H257" s="52"/>
      <c r="I257" s="67"/>
      <c r="J257" s="46"/>
      <c r="K257" s="46"/>
      <c r="L257" s="22"/>
      <c r="M257" s="58"/>
      <c r="N257" s="58"/>
    </row>
    <row r="258" spans="1:14" ht="15.75" customHeight="1">
      <c r="A258" s="14"/>
      <c r="B258" s="52"/>
      <c r="C258" s="64"/>
      <c r="D258" s="64"/>
      <c r="E258" s="52"/>
      <c r="F258" s="52"/>
      <c r="G258" s="52"/>
      <c r="H258" s="52"/>
      <c r="I258" s="67"/>
      <c r="J258" s="46"/>
      <c r="K258" s="46"/>
      <c r="L258" s="22"/>
      <c r="M258" s="58"/>
      <c r="N258" s="58"/>
    </row>
    <row r="259" spans="1:14" ht="15.75" customHeight="1">
      <c r="A259" s="14"/>
      <c r="B259" s="52"/>
      <c r="C259" s="64"/>
      <c r="D259" s="64"/>
      <c r="E259" s="52"/>
      <c r="F259" s="52"/>
      <c r="G259" s="52"/>
      <c r="H259" s="52"/>
      <c r="I259" s="67"/>
      <c r="J259" s="46"/>
      <c r="K259" s="46"/>
      <c r="L259" s="22"/>
      <c r="M259" s="58"/>
      <c r="N259" s="58"/>
    </row>
    <row r="260" spans="1:14" ht="15.75" customHeight="1">
      <c r="A260" s="14"/>
      <c r="B260" s="52"/>
      <c r="C260" s="64"/>
      <c r="D260" s="64"/>
      <c r="E260" s="52"/>
      <c r="F260" s="52"/>
      <c r="G260" s="52"/>
      <c r="H260" s="52"/>
      <c r="I260" s="67"/>
      <c r="J260" s="46"/>
      <c r="K260" s="46"/>
      <c r="L260" s="22"/>
      <c r="M260" s="58"/>
      <c r="N260" s="58"/>
    </row>
    <row r="261" spans="1:14" ht="15.75" customHeight="1">
      <c r="A261" s="14"/>
      <c r="B261" s="52"/>
      <c r="C261" s="64"/>
      <c r="D261" s="64"/>
      <c r="E261" s="52"/>
      <c r="F261" s="52"/>
      <c r="G261" s="52"/>
      <c r="H261" s="52"/>
      <c r="I261" s="67"/>
      <c r="J261" s="46"/>
      <c r="K261" s="46"/>
      <c r="L261" s="22"/>
      <c r="M261" s="58"/>
      <c r="N261" s="58"/>
    </row>
    <row r="262" spans="1:14" ht="15.75" customHeight="1">
      <c r="A262" s="14"/>
      <c r="B262" s="52"/>
      <c r="C262" s="64"/>
      <c r="D262" s="64"/>
      <c r="E262" s="52"/>
      <c r="F262" s="52"/>
      <c r="G262" s="52"/>
      <c r="H262" s="52"/>
      <c r="I262" s="67"/>
      <c r="J262" s="46"/>
      <c r="K262" s="46"/>
      <c r="L262" s="22"/>
      <c r="M262" s="58"/>
      <c r="N262" s="58"/>
    </row>
    <row r="263" spans="1:14" ht="15.75" customHeight="1">
      <c r="A263" s="14"/>
      <c r="B263" s="52"/>
      <c r="C263" s="64"/>
      <c r="D263" s="64"/>
      <c r="E263" s="52"/>
      <c r="F263" s="52"/>
      <c r="G263" s="52"/>
      <c r="H263" s="52"/>
      <c r="I263" s="67"/>
      <c r="J263" s="46"/>
      <c r="K263" s="46"/>
      <c r="L263" s="22"/>
      <c r="M263" s="58"/>
      <c r="N263" s="58"/>
    </row>
    <row r="264" spans="1:14" ht="15.75" customHeight="1">
      <c r="A264" s="14"/>
      <c r="B264" s="52"/>
      <c r="C264" s="64"/>
      <c r="D264" s="64"/>
      <c r="E264" s="52"/>
      <c r="F264" s="52"/>
      <c r="G264" s="52"/>
      <c r="H264" s="52"/>
      <c r="I264" s="67"/>
      <c r="J264" s="46"/>
      <c r="K264" s="46"/>
      <c r="L264" s="22"/>
      <c r="M264" s="58"/>
      <c r="N264" s="58"/>
    </row>
    <row r="265" spans="1:14" ht="15.75" customHeight="1">
      <c r="A265" s="14"/>
      <c r="B265" s="52"/>
      <c r="C265" s="64"/>
      <c r="D265" s="64"/>
      <c r="E265" s="52"/>
      <c r="F265" s="52"/>
      <c r="G265" s="52"/>
      <c r="H265" s="52"/>
      <c r="I265" s="67"/>
      <c r="J265" s="46"/>
      <c r="K265" s="46"/>
      <c r="L265" s="22"/>
      <c r="M265" s="58"/>
      <c r="N265" s="58"/>
    </row>
    <row r="266" spans="1:14" ht="15.75" customHeight="1">
      <c r="A266" s="14"/>
      <c r="B266" s="52"/>
      <c r="C266" s="64"/>
      <c r="D266" s="64"/>
      <c r="E266" s="52"/>
      <c r="F266" s="52"/>
      <c r="G266" s="52"/>
      <c r="H266" s="52"/>
      <c r="I266" s="67"/>
      <c r="J266" s="46"/>
      <c r="K266" s="46"/>
      <c r="L266" s="22"/>
      <c r="M266" s="58"/>
      <c r="N266" s="58"/>
    </row>
    <row r="267" spans="1:14" ht="15.75" customHeight="1">
      <c r="A267" s="14"/>
      <c r="B267" s="52"/>
      <c r="C267" s="64"/>
      <c r="D267" s="64"/>
      <c r="E267" s="52"/>
      <c r="F267" s="52"/>
      <c r="G267" s="52"/>
      <c r="H267" s="52"/>
      <c r="I267" s="67"/>
      <c r="J267" s="46"/>
      <c r="K267" s="46"/>
      <c r="L267" s="22"/>
      <c r="M267" s="58"/>
      <c r="N267" s="58"/>
    </row>
    <row r="268" spans="1:14" ht="15.75" customHeight="1">
      <c r="A268" s="14"/>
      <c r="B268" s="52"/>
      <c r="C268" s="64"/>
      <c r="D268" s="64"/>
      <c r="E268" s="52"/>
      <c r="F268" s="52"/>
      <c r="G268" s="52"/>
      <c r="H268" s="52"/>
      <c r="I268" s="67"/>
      <c r="J268" s="46"/>
      <c r="K268" s="46"/>
      <c r="L268" s="22"/>
      <c r="M268" s="58"/>
      <c r="N268" s="58"/>
    </row>
    <row r="269" spans="1:14" ht="15.75" customHeight="1">
      <c r="A269" s="14"/>
      <c r="B269" s="52"/>
      <c r="C269" s="64"/>
      <c r="D269" s="64"/>
      <c r="E269" s="52"/>
      <c r="F269" s="52"/>
      <c r="G269" s="52"/>
      <c r="H269" s="52"/>
      <c r="I269" s="67"/>
      <c r="J269" s="46"/>
      <c r="K269" s="46"/>
      <c r="L269" s="22"/>
      <c r="M269" s="58"/>
      <c r="N269" s="58"/>
    </row>
    <row r="270" spans="1:14" ht="15.75" customHeight="1">
      <c r="A270" s="14"/>
      <c r="B270" s="52"/>
      <c r="C270" s="64"/>
      <c r="D270" s="64"/>
      <c r="E270" s="52"/>
      <c r="F270" s="52"/>
      <c r="G270" s="52"/>
      <c r="H270" s="52"/>
      <c r="I270" s="67"/>
      <c r="J270" s="46"/>
      <c r="K270" s="46"/>
      <c r="L270" s="22"/>
      <c r="M270" s="58"/>
      <c r="N270" s="58"/>
    </row>
    <row r="271" spans="1:14" ht="15.75" customHeight="1">
      <c r="A271" s="14"/>
      <c r="B271" s="52"/>
      <c r="C271" s="64"/>
      <c r="D271" s="64"/>
      <c r="E271" s="52"/>
      <c r="F271" s="52"/>
      <c r="G271" s="52"/>
      <c r="H271" s="52"/>
      <c r="I271" s="67"/>
      <c r="J271" s="46"/>
      <c r="K271" s="46"/>
      <c r="L271" s="22"/>
      <c r="M271" s="58"/>
      <c r="N271" s="58"/>
    </row>
    <row r="272" spans="1:14" ht="15.75" customHeight="1">
      <c r="A272" s="14"/>
      <c r="B272" s="52"/>
      <c r="C272" s="64"/>
      <c r="D272" s="64"/>
      <c r="E272" s="52"/>
      <c r="F272" s="52"/>
      <c r="G272" s="52"/>
      <c r="H272" s="52"/>
      <c r="I272" s="67"/>
      <c r="J272" s="46"/>
      <c r="K272" s="46"/>
      <c r="L272" s="22"/>
      <c r="M272" s="58"/>
      <c r="N272" s="58"/>
    </row>
    <row r="273" spans="1:14" ht="15.75" customHeight="1">
      <c r="A273" s="14"/>
      <c r="B273" s="52"/>
      <c r="C273" s="64"/>
      <c r="D273" s="64"/>
      <c r="E273" s="52"/>
      <c r="F273" s="52"/>
      <c r="G273" s="52"/>
      <c r="H273" s="52"/>
      <c r="I273" s="67"/>
      <c r="J273" s="46"/>
      <c r="K273" s="46"/>
      <c r="L273" s="22"/>
      <c r="M273" s="58"/>
      <c r="N273" s="58"/>
    </row>
    <row r="274" spans="1:14" ht="15.75" customHeight="1">
      <c r="A274" s="14"/>
      <c r="B274" s="52"/>
      <c r="C274" s="64"/>
      <c r="D274" s="64"/>
      <c r="E274" s="52"/>
      <c r="F274" s="52"/>
      <c r="G274" s="52"/>
      <c r="H274" s="52"/>
      <c r="I274" s="67"/>
      <c r="J274" s="46"/>
      <c r="K274" s="46"/>
      <c r="L274" s="22"/>
      <c r="M274" s="58"/>
      <c r="N274" s="58"/>
    </row>
    <row r="275" spans="1:14" ht="15.75" customHeight="1">
      <c r="A275" s="14"/>
      <c r="B275" s="52"/>
      <c r="C275" s="64"/>
      <c r="D275" s="64"/>
      <c r="E275" s="52"/>
      <c r="F275" s="52"/>
      <c r="G275" s="52"/>
      <c r="H275" s="52"/>
      <c r="I275" s="67"/>
      <c r="J275" s="46"/>
      <c r="K275" s="46"/>
      <c r="L275" s="22"/>
      <c r="M275" s="58"/>
      <c r="N275" s="58"/>
    </row>
    <row r="276" spans="1:14" ht="15.75" customHeight="1">
      <c r="A276" s="14"/>
      <c r="B276" s="52"/>
      <c r="C276" s="64"/>
      <c r="D276" s="64"/>
      <c r="E276" s="52"/>
      <c r="F276" s="52"/>
      <c r="G276" s="52"/>
      <c r="H276" s="52"/>
      <c r="I276" s="67"/>
      <c r="J276" s="46"/>
      <c r="K276" s="46"/>
      <c r="L276" s="22"/>
      <c r="M276" s="58"/>
      <c r="N276" s="58"/>
    </row>
    <row r="277" spans="1:14" ht="15.75" customHeight="1">
      <c r="A277" s="14"/>
      <c r="B277" s="52"/>
      <c r="C277" s="64"/>
      <c r="D277" s="64"/>
      <c r="E277" s="52"/>
      <c r="F277" s="52"/>
      <c r="G277" s="52"/>
      <c r="H277" s="52"/>
      <c r="I277" s="67"/>
      <c r="J277" s="46"/>
      <c r="K277" s="46"/>
      <c r="L277" s="22"/>
      <c r="M277" s="58"/>
      <c r="N277" s="58"/>
    </row>
    <row r="278" spans="1:14" ht="15.75" customHeight="1">
      <c r="A278" s="14"/>
      <c r="B278" s="52"/>
      <c r="C278" s="64"/>
      <c r="D278" s="64"/>
      <c r="E278" s="52"/>
      <c r="F278" s="52"/>
      <c r="G278" s="52"/>
      <c r="H278" s="52"/>
      <c r="I278" s="67"/>
      <c r="J278" s="46"/>
      <c r="K278" s="46"/>
      <c r="L278" s="22"/>
      <c r="M278" s="58"/>
      <c r="N278" s="58"/>
    </row>
    <row r="279" spans="1:14" ht="15.75" customHeight="1">
      <c r="A279" s="14"/>
      <c r="B279" s="52"/>
      <c r="C279" s="64"/>
      <c r="D279" s="64"/>
      <c r="E279" s="52"/>
      <c r="F279" s="52"/>
      <c r="G279" s="52"/>
      <c r="H279" s="52"/>
      <c r="I279" s="67"/>
      <c r="J279" s="46"/>
      <c r="K279" s="46"/>
      <c r="L279" s="22"/>
      <c r="M279" s="58"/>
      <c r="N279" s="58"/>
    </row>
    <row r="280" spans="1:14" ht="15.75" customHeight="1">
      <c r="A280" s="14"/>
      <c r="B280" s="52"/>
      <c r="C280" s="64"/>
      <c r="D280" s="64"/>
      <c r="E280" s="52"/>
      <c r="F280" s="52"/>
      <c r="G280" s="52"/>
      <c r="H280" s="52"/>
      <c r="I280" s="67"/>
      <c r="J280" s="46"/>
      <c r="K280" s="46"/>
      <c r="L280" s="22"/>
      <c r="M280" s="58"/>
      <c r="N280" s="58"/>
    </row>
    <row r="281" spans="1:14" ht="15.75" customHeight="1">
      <c r="A281" s="14"/>
      <c r="B281" s="52"/>
      <c r="C281" s="64"/>
      <c r="D281" s="64"/>
      <c r="E281" s="52"/>
      <c r="F281" s="52"/>
      <c r="G281" s="52"/>
      <c r="H281" s="52"/>
      <c r="I281" s="67"/>
      <c r="J281" s="46"/>
      <c r="K281" s="46"/>
      <c r="L281" s="22"/>
      <c r="M281" s="58"/>
      <c r="N281" s="58"/>
    </row>
    <row r="282" spans="1:14" ht="15.75" customHeight="1">
      <c r="A282" s="14"/>
      <c r="B282" s="52"/>
      <c r="C282" s="64"/>
      <c r="D282" s="64"/>
      <c r="E282" s="52"/>
      <c r="F282" s="52"/>
      <c r="G282" s="52"/>
      <c r="H282" s="52"/>
      <c r="I282" s="67"/>
      <c r="J282" s="46"/>
      <c r="K282" s="46"/>
      <c r="L282" s="22"/>
      <c r="M282" s="58"/>
      <c r="N282" s="58"/>
    </row>
    <row r="283" spans="1:14" ht="15.75" customHeight="1">
      <c r="A283" s="14"/>
      <c r="B283" s="52"/>
      <c r="C283" s="64"/>
      <c r="D283" s="64"/>
      <c r="E283" s="52"/>
      <c r="F283" s="52"/>
      <c r="G283" s="52"/>
      <c r="H283" s="52"/>
      <c r="I283" s="67"/>
      <c r="J283" s="46"/>
      <c r="K283" s="46"/>
      <c r="L283" s="22"/>
      <c r="M283" s="58"/>
      <c r="N283" s="58"/>
    </row>
    <row r="284" spans="1:14" ht="15.75" customHeight="1">
      <c r="A284" s="14"/>
      <c r="B284" s="52"/>
      <c r="C284" s="64"/>
      <c r="D284" s="64"/>
      <c r="E284" s="52"/>
      <c r="F284" s="52"/>
      <c r="G284" s="52"/>
      <c r="H284" s="52"/>
      <c r="I284" s="67"/>
      <c r="J284" s="46"/>
      <c r="K284" s="46"/>
      <c r="L284" s="22"/>
      <c r="M284" s="58"/>
      <c r="N284" s="58"/>
    </row>
    <row r="285" spans="1:14" ht="15.75" customHeight="1">
      <c r="A285" s="14"/>
      <c r="B285" s="52"/>
      <c r="C285" s="64"/>
      <c r="D285" s="64"/>
      <c r="E285" s="52"/>
      <c r="F285" s="52"/>
      <c r="G285" s="52"/>
      <c r="H285" s="52"/>
      <c r="I285" s="67"/>
      <c r="J285" s="46"/>
      <c r="K285" s="46"/>
      <c r="L285" s="22"/>
      <c r="M285" s="58"/>
      <c r="N285" s="58"/>
    </row>
    <row r="286" spans="1:14" ht="15.75" customHeight="1">
      <c r="A286" s="14"/>
      <c r="B286" s="52"/>
      <c r="C286" s="64"/>
      <c r="D286" s="64"/>
      <c r="E286" s="52"/>
      <c r="F286" s="52"/>
      <c r="G286" s="52"/>
      <c r="H286" s="52"/>
      <c r="I286" s="67"/>
      <c r="J286" s="46"/>
      <c r="K286" s="46"/>
      <c r="L286" s="22"/>
      <c r="M286" s="58"/>
      <c r="N286" s="58"/>
    </row>
    <row r="287" spans="1:14" ht="15.75" customHeight="1">
      <c r="A287" s="14"/>
      <c r="B287" s="52"/>
      <c r="C287" s="64"/>
      <c r="D287" s="64"/>
      <c r="E287" s="52"/>
      <c r="F287" s="52"/>
      <c r="G287" s="52"/>
      <c r="H287" s="52"/>
      <c r="I287" s="67"/>
      <c r="J287" s="46"/>
      <c r="K287" s="46"/>
      <c r="L287" s="22"/>
      <c r="M287" s="58"/>
      <c r="N287" s="58"/>
    </row>
    <row r="288" spans="1:14" ht="15.75" customHeight="1">
      <c r="A288" s="14"/>
      <c r="B288" s="52"/>
      <c r="C288" s="64"/>
      <c r="D288" s="64"/>
      <c r="E288" s="52"/>
      <c r="F288" s="52"/>
      <c r="G288" s="52"/>
      <c r="H288" s="52"/>
      <c r="I288" s="67"/>
      <c r="J288" s="46"/>
      <c r="K288" s="46"/>
      <c r="L288" s="22"/>
      <c r="M288" s="58"/>
      <c r="N288" s="58"/>
    </row>
    <row r="289" spans="1:14" ht="15.75" customHeight="1">
      <c r="A289" s="14"/>
      <c r="B289" s="52"/>
      <c r="C289" s="64"/>
      <c r="D289" s="64"/>
      <c r="E289" s="52"/>
      <c r="F289" s="52"/>
      <c r="G289" s="52"/>
      <c r="H289" s="52"/>
      <c r="I289" s="67"/>
      <c r="J289" s="46"/>
      <c r="K289" s="46"/>
      <c r="L289" s="22"/>
      <c r="M289" s="58"/>
      <c r="N289" s="58"/>
    </row>
    <row r="290" spans="1:14" ht="15.75" customHeight="1">
      <c r="A290" s="14"/>
      <c r="B290" s="52"/>
      <c r="C290" s="64"/>
      <c r="D290" s="64"/>
      <c r="E290" s="52"/>
      <c r="F290" s="52"/>
      <c r="G290" s="52"/>
      <c r="H290" s="52"/>
      <c r="I290" s="67"/>
      <c r="J290" s="46"/>
      <c r="K290" s="46"/>
      <c r="L290" s="22"/>
      <c r="M290" s="58"/>
      <c r="N290" s="58"/>
    </row>
    <row r="291" spans="1:14" ht="15.75" customHeight="1">
      <c r="A291" s="14"/>
      <c r="B291" s="52"/>
      <c r="C291" s="64"/>
      <c r="D291" s="64"/>
      <c r="E291" s="52"/>
      <c r="F291" s="52"/>
      <c r="G291" s="52"/>
      <c r="H291" s="52"/>
      <c r="I291" s="67"/>
      <c r="J291" s="46"/>
      <c r="K291" s="46"/>
      <c r="L291" s="22"/>
      <c r="M291" s="58"/>
      <c r="N291" s="58"/>
    </row>
    <row r="292" spans="1:14" ht="15.75" customHeight="1">
      <c r="A292" s="14"/>
      <c r="B292" s="52"/>
      <c r="C292" s="64"/>
      <c r="D292" s="64"/>
      <c r="E292" s="52"/>
      <c r="F292" s="52"/>
      <c r="G292" s="52"/>
      <c r="H292" s="52"/>
      <c r="I292" s="67"/>
      <c r="J292" s="46"/>
      <c r="K292" s="46"/>
      <c r="L292" s="22"/>
      <c r="M292" s="58"/>
      <c r="N292" s="58"/>
    </row>
    <row r="293" spans="1:14" ht="15.75" customHeight="1">
      <c r="A293" s="14"/>
      <c r="B293" s="52"/>
      <c r="C293" s="64"/>
      <c r="D293" s="64"/>
      <c r="E293" s="52"/>
      <c r="F293" s="52"/>
      <c r="G293" s="52"/>
      <c r="H293" s="52"/>
      <c r="I293" s="67"/>
      <c r="J293" s="46"/>
      <c r="K293" s="46"/>
      <c r="L293" s="22"/>
      <c r="M293" s="58"/>
      <c r="N293" s="58"/>
    </row>
    <row r="294" spans="1:14" ht="15.75" customHeight="1">
      <c r="A294" s="14"/>
      <c r="B294" s="52"/>
      <c r="C294" s="64"/>
      <c r="D294" s="64"/>
      <c r="E294" s="52"/>
      <c r="F294" s="52"/>
      <c r="G294" s="52"/>
      <c r="H294" s="52"/>
      <c r="I294" s="67"/>
      <c r="J294" s="46"/>
      <c r="K294" s="46"/>
      <c r="L294" s="22"/>
      <c r="M294" s="58"/>
      <c r="N294" s="58"/>
    </row>
    <row r="295" spans="1:14" ht="15.75" customHeight="1">
      <c r="A295" s="14"/>
      <c r="B295" s="52"/>
      <c r="C295" s="64"/>
      <c r="D295" s="64"/>
      <c r="E295" s="52"/>
      <c r="F295" s="52"/>
      <c r="G295" s="52"/>
      <c r="H295" s="52"/>
      <c r="I295" s="67"/>
      <c r="J295" s="46"/>
      <c r="K295" s="46"/>
      <c r="L295" s="22"/>
      <c r="M295" s="58"/>
      <c r="N295" s="58"/>
    </row>
    <row r="296" spans="1:14" ht="15.75" customHeight="1">
      <c r="A296" s="14"/>
      <c r="B296" s="52"/>
      <c r="C296" s="64"/>
      <c r="D296" s="64"/>
      <c r="E296" s="52"/>
      <c r="F296" s="52"/>
      <c r="G296" s="52"/>
      <c r="H296" s="52"/>
      <c r="I296" s="67"/>
      <c r="J296" s="46"/>
      <c r="K296" s="46"/>
      <c r="L296" s="22"/>
      <c r="M296" s="58"/>
      <c r="N296" s="58"/>
    </row>
    <row r="297" spans="1:14" ht="15.75" customHeight="1">
      <c r="A297" s="14"/>
      <c r="B297" s="52"/>
      <c r="C297" s="64"/>
      <c r="D297" s="64"/>
      <c r="E297" s="52"/>
      <c r="F297" s="52"/>
      <c r="G297" s="52"/>
      <c r="H297" s="52"/>
      <c r="I297" s="67"/>
      <c r="J297" s="46"/>
      <c r="K297" s="46"/>
      <c r="L297" s="22"/>
      <c r="M297" s="58"/>
      <c r="N297" s="58"/>
    </row>
    <row r="298" spans="1:14" ht="15.75" customHeight="1">
      <c r="A298" s="14"/>
      <c r="B298" s="52"/>
      <c r="C298" s="64"/>
      <c r="D298" s="64"/>
      <c r="E298" s="52"/>
      <c r="F298" s="52"/>
      <c r="G298" s="52"/>
      <c r="H298" s="52"/>
      <c r="I298" s="67"/>
      <c r="J298" s="46"/>
      <c r="K298" s="46"/>
      <c r="L298" s="22"/>
      <c r="M298" s="58"/>
      <c r="N298" s="58"/>
    </row>
    <row r="299" spans="1:14" ht="15.75" customHeight="1">
      <c r="A299" s="14"/>
      <c r="B299" s="52"/>
      <c r="C299" s="64"/>
      <c r="D299" s="64"/>
      <c r="E299" s="52"/>
      <c r="F299" s="52"/>
      <c r="G299" s="52"/>
      <c r="H299" s="52"/>
      <c r="I299" s="67"/>
      <c r="J299" s="46"/>
      <c r="K299" s="46"/>
      <c r="L299" s="22"/>
      <c r="M299" s="58"/>
      <c r="N299" s="58"/>
    </row>
    <row r="300" spans="1:14" ht="15.75" customHeight="1">
      <c r="A300" s="14"/>
      <c r="B300" s="52"/>
      <c r="C300" s="64"/>
      <c r="D300" s="64"/>
      <c r="E300" s="52"/>
      <c r="F300" s="52"/>
      <c r="G300" s="52"/>
      <c r="H300" s="52"/>
      <c r="I300" s="67"/>
      <c r="J300" s="46"/>
      <c r="K300" s="46"/>
      <c r="L300" s="22"/>
      <c r="M300" s="58"/>
      <c r="N300" s="58"/>
    </row>
    <row r="301" spans="1:14" ht="15.75" customHeight="1">
      <c r="A301" s="14"/>
      <c r="B301" s="52"/>
      <c r="C301" s="64"/>
      <c r="D301" s="64"/>
      <c r="E301" s="52"/>
      <c r="F301" s="52"/>
      <c r="G301" s="52"/>
      <c r="H301" s="52"/>
      <c r="I301" s="67"/>
      <c r="J301" s="46"/>
      <c r="K301" s="46"/>
      <c r="L301" s="22"/>
      <c r="M301" s="58"/>
      <c r="N301" s="58"/>
    </row>
    <row r="302" spans="1:14" ht="15.75" customHeight="1">
      <c r="A302" s="14"/>
      <c r="B302" s="52"/>
      <c r="C302" s="64"/>
      <c r="D302" s="64"/>
      <c r="E302" s="52"/>
      <c r="F302" s="52"/>
      <c r="G302" s="52"/>
      <c r="H302" s="52"/>
      <c r="I302" s="67"/>
      <c r="J302" s="46"/>
      <c r="K302" s="46"/>
      <c r="L302" s="22"/>
      <c r="M302" s="58"/>
      <c r="N302" s="58"/>
    </row>
    <row r="303" spans="1:14" ht="15.75" customHeight="1">
      <c r="A303" s="14"/>
      <c r="B303" s="52"/>
      <c r="C303" s="64"/>
      <c r="D303" s="64"/>
      <c r="E303" s="52"/>
      <c r="F303" s="52"/>
      <c r="G303" s="52"/>
      <c r="H303" s="52"/>
      <c r="I303" s="67"/>
      <c r="J303" s="46"/>
      <c r="K303" s="46"/>
      <c r="L303" s="22"/>
      <c r="M303" s="58"/>
      <c r="N303" s="58"/>
    </row>
    <row r="304" spans="1:14" ht="15.75" customHeight="1">
      <c r="A304" s="14"/>
      <c r="B304" s="52"/>
      <c r="C304" s="64"/>
      <c r="D304" s="64"/>
      <c r="E304" s="52"/>
      <c r="F304" s="52"/>
      <c r="G304" s="52"/>
      <c r="H304" s="52"/>
      <c r="I304" s="67"/>
      <c r="J304" s="46"/>
      <c r="K304" s="46"/>
      <c r="L304" s="22"/>
      <c r="M304" s="58"/>
      <c r="N304" s="58"/>
    </row>
    <row r="305" spans="1:14" ht="15.75" customHeight="1">
      <c r="A305" s="14"/>
      <c r="B305" s="52"/>
      <c r="C305" s="64"/>
      <c r="D305" s="64"/>
      <c r="E305" s="52"/>
      <c r="F305" s="52"/>
      <c r="G305" s="52"/>
      <c r="H305" s="52"/>
      <c r="I305" s="67"/>
      <c r="J305" s="46"/>
      <c r="K305" s="46"/>
      <c r="L305" s="22"/>
      <c r="M305" s="58"/>
      <c r="N305" s="58"/>
    </row>
    <row r="306" spans="1:14" ht="15.75" customHeight="1">
      <c r="A306" s="14"/>
      <c r="B306" s="52"/>
      <c r="C306" s="64"/>
      <c r="D306" s="64"/>
      <c r="E306" s="52"/>
      <c r="F306" s="52"/>
      <c r="G306" s="52"/>
      <c r="H306" s="52"/>
      <c r="I306" s="67"/>
      <c r="J306" s="46"/>
      <c r="K306" s="46"/>
      <c r="L306" s="22"/>
      <c r="M306" s="58"/>
      <c r="N306" s="58"/>
    </row>
    <row r="307" spans="1:14" ht="15.75" customHeight="1">
      <c r="A307" s="14"/>
      <c r="B307" s="52"/>
      <c r="C307" s="64"/>
      <c r="D307" s="64"/>
      <c r="E307" s="52"/>
      <c r="F307" s="52"/>
      <c r="G307" s="52"/>
      <c r="H307" s="52"/>
      <c r="I307" s="67"/>
      <c r="J307" s="46"/>
      <c r="K307" s="46"/>
      <c r="L307" s="22"/>
      <c r="M307" s="58"/>
      <c r="N307" s="58"/>
    </row>
    <row r="308" spans="1:14" ht="15.75" customHeight="1">
      <c r="A308" s="14"/>
      <c r="B308" s="52"/>
      <c r="C308" s="64"/>
      <c r="D308" s="64"/>
      <c r="E308" s="52"/>
      <c r="F308" s="52"/>
      <c r="G308" s="52"/>
      <c r="H308" s="52"/>
      <c r="I308" s="67"/>
      <c r="J308" s="46"/>
      <c r="K308" s="46"/>
      <c r="L308" s="22"/>
      <c r="M308" s="58"/>
      <c r="N308" s="58"/>
    </row>
    <row r="309" spans="1:14" ht="15.75" customHeight="1">
      <c r="A309" s="14"/>
      <c r="B309" s="52"/>
      <c r="C309" s="64"/>
      <c r="D309" s="64"/>
      <c r="E309" s="52"/>
      <c r="F309" s="52"/>
      <c r="G309" s="52"/>
      <c r="H309" s="52"/>
      <c r="I309" s="67"/>
      <c r="J309" s="46"/>
      <c r="K309" s="46"/>
      <c r="L309" s="22"/>
      <c r="M309" s="58"/>
      <c r="N309" s="58"/>
    </row>
    <row r="310" spans="1:14" ht="15.75" customHeight="1">
      <c r="A310" s="14"/>
      <c r="B310" s="52"/>
      <c r="C310" s="64"/>
      <c r="D310" s="64"/>
      <c r="E310" s="52"/>
      <c r="F310" s="52"/>
      <c r="G310" s="52"/>
      <c r="H310" s="52"/>
      <c r="I310" s="67"/>
      <c r="J310" s="46"/>
      <c r="K310" s="46"/>
      <c r="L310" s="22"/>
      <c r="M310" s="58"/>
      <c r="N310" s="58"/>
    </row>
    <row r="311" spans="1:14" ht="15.75" customHeight="1">
      <c r="A311" s="14"/>
      <c r="B311" s="52"/>
      <c r="C311" s="64"/>
      <c r="D311" s="64"/>
      <c r="E311" s="52"/>
      <c r="F311" s="52"/>
      <c r="G311" s="52"/>
      <c r="H311" s="52"/>
      <c r="I311" s="67"/>
      <c r="J311" s="46"/>
      <c r="K311" s="46"/>
      <c r="L311" s="22"/>
      <c r="M311" s="58"/>
      <c r="N311" s="58"/>
    </row>
    <row r="312" spans="1:14" ht="15.75" customHeight="1">
      <c r="A312" s="14"/>
      <c r="B312" s="52"/>
      <c r="C312" s="64"/>
      <c r="D312" s="64"/>
      <c r="E312" s="52"/>
      <c r="F312" s="52"/>
      <c r="G312" s="52"/>
      <c r="H312" s="52"/>
      <c r="I312" s="67"/>
      <c r="J312" s="46"/>
      <c r="K312" s="46"/>
      <c r="L312" s="22"/>
      <c r="M312" s="58"/>
      <c r="N312" s="58"/>
    </row>
    <row r="313" spans="1:14" ht="15.75" customHeight="1">
      <c r="A313" s="14"/>
      <c r="B313" s="52"/>
      <c r="C313" s="64"/>
      <c r="D313" s="64"/>
      <c r="E313" s="52"/>
      <c r="F313" s="52"/>
      <c r="G313" s="52"/>
      <c r="H313" s="52"/>
      <c r="I313" s="67"/>
      <c r="J313" s="46"/>
      <c r="K313" s="46"/>
      <c r="L313" s="22"/>
      <c r="M313" s="58"/>
      <c r="N313" s="58"/>
    </row>
    <row r="314" spans="1:14" ht="15.75" customHeight="1">
      <c r="A314" s="14"/>
      <c r="B314" s="52"/>
      <c r="C314" s="64"/>
      <c r="D314" s="64"/>
      <c r="E314" s="52"/>
      <c r="F314" s="52"/>
      <c r="G314" s="52"/>
      <c r="H314" s="52"/>
      <c r="I314" s="67"/>
      <c r="J314" s="46"/>
      <c r="K314" s="46"/>
      <c r="L314" s="22"/>
      <c r="M314" s="58"/>
      <c r="N314" s="58"/>
    </row>
    <row r="315" spans="1:14" ht="15.75" customHeight="1">
      <c r="A315" s="14"/>
      <c r="B315" s="52"/>
      <c r="C315" s="64"/>
      <c r="D315" s="64"/>
      <c r="E315" s="52"/>
      <c r="F315" s="52"/>
      <c r="G315" s="52"/>
      <c r="H315" s="52"/>
      <c r="I315" s="67"/>
      <c r="J315" s="46"/>
      <c r="K315" s="46"/>
      <c r="L315" s="22"/>
      <c r="M315" s="58"/>
      <c r="N315" s="58"/>
    </row>
    <row r="316" spans="1:14" ht="15.75" customHeight="1">
      <c r="A316" s="14"/>
      <c r="B316" s="52"/>
      <c r="C316" s="64"/>
      <c r="D316" s="64"/>
      <c r="E316" s="52"/>
      <c r="F316" s="52"/>
      <c r="G316" s="52"/>
      <c r="H316" s="52"/>
      <c r="I316" s="67"/>
      <c r="J316" s="46"/>
      <c r="K316" s="46"/>
      <c r="L316" s="22"/>
      <c r="M316" s="58"/>
      <c r="N316" s="58"/>
    </row>
    <row r="317" spans="1:14" ht="15.75" customHeight="1">
      <c r="A317" s="14"/>
      <c r="B317" s="52"/>
      <c r="C317" s="64"/>
      <c r="D317" s="64"/>
      <c r="E317" s="52"/>
      <c r="F317" s="52"/>
      <c r="G317" s="52"/>
      <c r="H317" s="52"/>
      <c r="I317" s="67"/>
      <c r="J317" s="46"/>
      <c r="K317" s="46"/>
      <c r="L317" s="22"/>
      <c r="M317" s="58"/>
      <c r="N317" s="58"/>
    </row>
    <row r="318" spans="1:14" ht="15.75" customHeight="1">
      <c r="A318" s="14"/>
      <c r="B318" s="52"/>
      <c r="C318" s="64"/>
      <c r="D318" s="64"/>
      <c r="E318" s="52"/>
      <c r="F318" s="52"/>
      <c r="G318" s="52"/>
      <c r="H318" s="52"/>
      <c r="I318" s="67"/>
      <c r="J318" s="46"/>
      <c r="K318" s="46"/>
      <c r="L318" s="22"/>
      <c r="M318" s="58"/>
      <c r="N318" s="58"/>
    </row>
    <row r="319" spans="1:14" ht="15.75" customHeight="1">
      <c r="A319" s="14"/>
      <c r="B319" s="52"/>
      <c r="C319" s="64"/>
      <c r="D319" s="64"/>
      <c r="E319" s="52"/>
      <c r="F319" s="52"/>
      <c r="G319" s="52"/>
      <c r="H319" s="52"/>
      <c r="I319" s="67"/>
      <c r="J319" s="46"/>
      <c r="K319" s="46"/>
      <c r="L319" s="22"/>
      <c r="M319" s="58"/>
      <c r="N319" s="58"/>
    </row>
    <row r="320" spans="1:14" ht="15.75" customHeight="1">
      <c r="A320" s="14"/>
      <c r="B320" s="52"/>
      <c r="C320" s="64"/>
      <c r="D320" s="64"/>
      <c r="E320" s="52"/>
      <c r="F320" s="52"/>
      <c r="G320" s="52"/>
      <c r="H320" s="52"/>
      <c r="I320" s="67"/>
      <c r="J320" s="46"/>
      <c r="K320" s="46"/>
      <c r="L320" s="22"/>
      <c r="M320" s="58"/>
      <c r="N320" s="58"/>
    </row>
    <row r="321" spans="1:14" ht="15.75" customHeight="1">
      <c r="A321" s="14"/>
      <c r="B321" s="52"/>
      <c r="C321" s="64"/>
      <c r="D321" s="64"/>
      <c r="E321" s="52"/>
      <c r="F321" s="52"/>
      <c r="G321" s="52"/>
      <c r="H321" s="52"/>
      <c r="I321" s="67"/>
      <c r="J321" s="46"/>
      <c r="K321" s="46"/>
      <c r="L321" s="22"/>
      <c r="M321" s="58"/>
      <c r="N321" s="58"/>
    </row>
    <row r="322" spans="1:14" ht="15.75" customHeight="1">
      <c r="A322" s="14"/>
      <c r="B322" s="52"/>
      <c r="C322" s="64"/>
      <c r="D322" s="64"/>
      <c r="E322" s="52"/>
      <c r="F322" s="52"/>
      <c r="G322" s="52"/>
      <c r="H322" s="52"/>
      <c r="I322" s="67"/>
      <c r="J322" s="46"/>
      <c r="K322" s="46"/>
      <c r="L322" s="22"/>
      <c r="M322" s="58"/>
      <c r="N322" s="58"/>
    </row>
    <row r="323" spans="1:14" ht="15.75" customHeight="1">
      <c r="A323" s="14"/>
      <c r="B323" s="52"/>
      <c r="C323" s="64"/>
      <c r="D323" s="64"/>
      <c r="E323" s="52"/>
      <c r="F323" s="52"/>
      <c r="G323" s="52"/>
      <c r="H323" s="52"/>
      <c r="I323" s="67"/>
      <c r="J323" s="46"/>
      <c r="K323" s="46"/>
      <c r="L323" s="22"/>
      <c r="M323" s="58"/>
      <c r="N323" s="58"/>
    </row>
    <row r="324" spans="1:14" ht="15.75" customHeight="1">
      <c r="A324" s="14"/>
      <c r="B324" s="52"/>
      <c r="C324" s="64"/>
      <c r="D324" s="64"/>
      <c r="E324" s="52"/>
      <c r="F324" s="52"/>
      <c r="G324" s="52"/>
      <c r="H324" s="52"/>
      <c r="I324" s="67"/>
      <c r="J324" s="46"/>
      <c r="K324" s="46"/>
      <c r="L324" s="22"/>
      <c r="M324" s="58"/>
      <c r="N324" s="58"/>
    </row>
    <row r="325" spans="1:14" ht="15.75" customHeight="1">
      <c r="A325" s="14"/>
      <c r="B325" s="52"/>
      <c r="C325" s="64"/>
      <c r="D325" s="64"/>
      <c r="E325" s="52"/>
      <c r="F325" s="52"/>
      <c r="G325" s="52"/>
      <c r="H325" s="52"/>
      <c r="I325" s="67"/>
      <c r="J325" s="46"/>
      <c r="K325" s="46"/>
      <c r="L325" s="22"/>
      <c r="M325" s="58"/>
      <c r="N325" s="58"/>
    </row>
    <row r="326" spans="1:14" ht="15.75" customHeight="1">
      <c r="A326" s="14"/>
      <c r="B326" s="52"/>
      <c r="C326" s="64"/>
      <c r="D326" s="64"/>
      <c r="E326" s="52"/>
      <c r="F326" s="52"/>
      <c r="G326" s="52"/>
      <c r="H326" s="52"/>
      <c r="I326" s="67"/>
      <c r="J326" s="46"/>
      <c r="K326" s="46"/>
      <c r="L326" s="22"/>
      <c r="M326" s="58"/>
      <c r="N326" s="58"/>
    </row>
    <row r="327" spans="1:14" ht="15.75" customHeight="1">
      <c r="A327" s="14"/>
      <c r="B327" s="52"/>
      <c r="C327" s="64"/>
      <c r="D327" s="64"/>
      <c r="E327" s="52"/>
      <c r="F327" s="52"/>
      <c r="G327" s="52"/>
      <c r="H327" s="52"/>
      <c r="I327" s="67"/>
      <c r="J327" s="46"/>
      <c r="K327" s="46"/>
      <c r="L327" s="22"/>
      <c r="M327" s="58"/>
      <c r="N327" s="58"/>
    </row>
    <row r="328" spans="1:14" ht="15.75" customHeight="1">
      <c r="A328" s="14"/>
      <c r="B328" s="52"/>
      <c r="C328" s="64"/>
      <c r="D328" s="64"/>
      <c r="E328" s="52"/>
      <c r="F328" s="52"/>
      <c r="G328" s="52"/>
      <c r="H328" s="52"/>
      <c r="I328" s="67"/>
      <c r="J328" s="46"/>
      <c r="K328" s="46"/>
      <c r="L328" s="22"/>
      <c r="M328" s="58"/>
      <c r="N328" s="58"/>
    </row>
    <row r="329" spans="1:14" ht="15.75" customHeight="1">
      <c r="A329" s="14"/>
      <c r="B329" s="52"/>
      <c r="C329" s="64"/>
      <c r="D329" s="64"/>
      <c r="E329" s="52"/>
      <c r="F329" s="52"/>
      <c r="G329" s="52"/>
      <c r="H329" s="52"/>
      <c r="I329" s="67"/>
      <c r="J329" s="46"/>
      <c r="K329" s="46"/>
      <c r="L329" s="22"/>
      <c r="M329" s="58"/>
      <c r="N329" s="58"/>
    </row>
    <row r="330" spans="1:14" ht="15.75" customHeight="1">
      <c r="A330" s="14"/>
      <c r="B330" s="52"/>
      <c r="C330" s="64"/>
      <c r="D330" s="64"/>
      <c r="E330" s="52"/>
      <c r="F330" s="52"/>
      <c r="G330" s="52"/>
      <c r="H330" s="52"/>
      <c r="I330" s="67"/>
      <c r="J330" s="46"/>
      <c r="K330" s="46"/>
      <c r="L330" s="22"/>
      <c r="M330" s="58"/>
      <c r="N330" s="58"/>
    </row>
    <row r="331" spans="1:14" ht="15.75" customHeight="1">
      <c r="A331" s="14"/>
      <c r="B331" s="52"/>
      <c r="C331" s="64"/>
      <c r="D331" s="64"/>
      <c r="E331" s="52"/>
      <c r="F331" s="52"/>
      <c r="G331" s="52"/>
      <c r="H331" s="52"/>
      <c r="I331" s="67"/>
      <c r="J331" s="46"/>
      <c r="K331" s="46"/>
      <c r="L331" s="22"/>
      <c r="M331" s="58"/>
      <c r="N331" s="58"/>
    </row>
    <row r="332" spans="1:14" ht="15.75" customHeight="1">
      <c r="A332" s="14"/>
      <c r="B332" s="52"/>
      <c r="C332" s="64"/>
      <c r="D332" s="64"/>
      <c r="E332" s="52"/>
      <c r="F332" s="52"/>
      <c r="G332" s="52"/>
      <c r="H332" s="52"/>
      <c r="I332" s="67"/>
      <c r="J332" s="46"/>
      <c r="K332" s="46"/>
      <c r="L332" s="22"/>
      <c r="M332" s="58"/>
      <c r="N332" s="58"/>
    </row>
    <row r="333" spans="1:14" ht="15.75" customHeight="1">
      <c r="A333" s="14"/>
      <c r="B333" s="52"/>
      <c r="C333" s="64"/>
      <c r="D333" s="64"/>
      <c r="E333" s="52"/>
      <c r="F333" s="52"/>
      <c r="G333" s="52"/>
      <c r="H333" s="52"/>
      <c r="I333" s="67"/>
      <c r="J333" s="46"/>
      <c r="K333" s="46"/>
      <c r="L333" s="22"/>
      <c r="M333" s="58"/>
      <c r="N333" s="58"/>
    </row>
    <row r="334" spans="1:14" ht="15.75" customHeight="1">
      <c r="A334" s="14"/>
      <c r="B334" s="52"/>
      <c r="C334" s="64"/>
      <c r="D334" s="64"/>
      <c r="E334" s="52"/>
      <c r="F334" s="52"/>
      <c r="G334" s="52"/>
      <c r="H334" s="52"/>
      <c r="I334" s="67"/>
      <c r="J334" s="46"/>
      <c r="K334" s="46"/>
      <c r="L334" s="22"/>
      <c r="M334" s="58"/>
      <c r="N334" s="58"/>
    </row>
    <row r="335" spans="1:14" ht="15.75" customHeight="1">
      <c r="A335" s="14"/>
      <c r="B335" s="52"/>
      <c r="C335" s="64"/>
      <c r="D335" s="64"/>
      <c r="E335" s="52"/>
      <c r="F335" s="52"/>
      <c r="G335" s="52"/>
      <c r="H335" s="52"/>
      <c r="I335" s="67"/>
      <c r="J335" s="46"/>
      <c r="K335" s="46"/>
      <c r="L335" s="22"/>
      <c r="M335" s="58"/>
      <c r="N335" s="58"/>
    </row>
    <row r="336" spans="1:14" ht="15.75" customHeight="1">
      <c r="A336" s="14"/>
      <c r="B336" s="52"/>
      <c r="C336" s="64"/>
      <c r="D336" s="64"/>
      <c r="E336" s="52"/>
      <c r="F336" s="52"/>
      <c r="G336" s="52"/>
      <c r="H336" s="52"/>
      <c r="I336" s="67"/>
      <c r="J336" s="46"/>
      <c r="K336" s="46"/>
      <c r="L336" s="22"/>
      <c r="M336" s="58"/>
      <c r="N336" s="58"/>
    </row>
    <row r="337" spans="1:14" ht="15.75" customHeight="1">
      <c r="A337" s="14"/>
      <c r="B337" s="52"/>
      <c r="C337" s="64"/>
      <c r="D337" s="64"/>
      <c r="E337" s="52"/>
      <c r="F337" s="52"/>
      <c r="G337" s="52"/>
      <c r="H337" s="52"/>
      <c r="I337" s="67"/>
      <c r="J337" s="46"/>
      <c r="K337" s="46"/>
      <c r="L337" s="22"/>
      <c r="M337" s="58"/>
      <c r="N337" s="58"/>
    </row>
    <row r="338" spans="1:14" ht="15.75" customHeight="1">
      <c r="A338" s="14"/>
      <c r="B338" s="52"/>
      <c r="C338" s="64"/>
      <c r="D338" s="64"/>
      <c r="E338" s="52"/>
      <c r="F338" s="52"/>
      <c r="G338" s="52"/>
      <c r="H338" s="52"/>
      <c r="I338" s="67"/>
      <c r="J338" s="46"/>
      <c r="K338" s="46"/>
      <c r="L338" s="22"/>
      <c r="M338" s="58"/>
      <c r="N338" s="58"/>
    </row>
    <row r="339" spans="1:14" ht="15.75" customHeight="1">
      <c r="A339" s="14"/>
      <c r="B339" s="52"/>
      <c r="C339" s="64"/>
      <c r="D339" s="64"/>
      <c r="E339" s="52"/>
      <c r="F339" s="52"/>
      <c r="G339" s="52"/>
      <c r="H339" s="52"/>
      <c r="I339" s="67"/>
      <c r="J339" s="46"/>
      <c r="K339" s="46"/>
      <c r="L339" s="22"/>
      <c r="M339" s="58"/>
      <c r="N339" s="58"/>
    </row>
    <row r="340" spans="1:14" ht="15.75" customHeight="1">
      <c r="A340" s="14"/>
      <c r="B340" s="52"/>
      <c r="C340" s="64"/>
      <c r="D340" s="64"/>
      <c r="E340" s="52"/>
      <c r="F340" s="52"/>
      <c r="G340" s="52"/>
      <c r="H340" s="52"/>
      <c r="I340" s="67"/>
      <c r="J340" s="46"/>
      <c r="K340" s="46"/>
      <c r="L340" s="22"/>
      <c r="M340" s="58"/>
      <c r="N340" s="58"/>
    </row>
    <row r="341" spans="1:14" ht="15.75" customHeight="1">
      <c r="A341" s="14"/>
      <c r="B341" s="52"/>
      <c r="C341" s="64"/>
      <c r="D341" s="64"/>
      <c r="E341" s="52"/>
      <c r="F341" s="52"/>
      <c r="G341" s="52"/>
      <c r="H341" s="52"/>
      <c r="I341" s="67"/>
      <c r="J341" s="46"/>
      <c r="K341" s="46"/>
      <c r="L341" s="22"/>
      <c r="M341" s="58"/>
      <c r="N341" s="58"/>
    </row>
    <row r="342" spans="1:14" ht="15.75" customHeight="1">
      <c r="A342" s="14"/>
      <c r="B342" s="52"/>
      <c r="C342" s="64"/>
      <c r="D342" s="64"/>
      <c r="E342" s="52"/>
      <c r="F342" s="52"/>
      <c r="G342" s="52"/>
      <c r="H342" s="52"/>
      <c r="I342" s="67"/>
      <c r="J342" s="46"/>
      <c r="K342" s="46"/>
      <c r="L342" s="22"/>
      <c r="M342" s="58"/>
      <c r="N342" s="58"/>
    </row>
    <row r="343" spans="1:14" ht="15.75" customHeight="1">
      <c r="A343" s="14"/>
      <c r="B343" s="52"/>
      <c r="C343" s="64"/>
      <c r="D343" s="64"/>
      <c r="E343" s="52"/>
      <c r="F343" s="52"/>
      <c r="G343" s="52"/>
      <c r="H343" s="52"/>
      <c r="I343" s="67"/>
      <c r="J343" s="46"/>
      <c r="K343" s="46"/>
      <c r="L343" s="22"/>
      <c r="M343" s="58"/>
      <c r="N343" s="58"/>
    </row>
    <row r="344" spans="1:14" ht="15.75" customHeight="1">
      <c r="A344" s="14"/>
      <c r="B344" s="52"/>
      <c r="C344" s="64"/>
      <c r="D344" s="64"/>
      <c r="E344" s="52"/>
      <c r="F344" s="52"/>
      <c r="G344" s="52"/>
      <c r="H344" s="52"/>
      <c r="I344" s="67"/>
      <c r="J344" s="46"/>
      <c r="K344" s="46"/>
      <c r="L344" s="22"/>
      <c r="M344" s="58"/>
      <c r="N344" s="58"/>
    </row>
    <row r="345" spans="1:14" ht="15.75" customHeight="1">
      <c r="A345" s="14"/>
      <c r="B345" s="52"/>
      <c r="C345" s="64"/>
      <c r="D345" s="64"/>
      <c r="E345" s="52"/>
      <c r="F345" s="52"/>
      <c r="G345" s="52"/>
      <c r="H345" s="52"/>
      <c r="I345" s="67"/>
      <c r="J345" s="46"/>
      <c r="K345" s="46"/>
      <c r="L345" s="22"/>
      <c r="M345" s="58"/>
      <c r="N345" s="58"/>
    </row>
    <row r="346" spans="1:14" ht="15.75" customHeight="1">
      <c r="A346" s="14"/>
      <c r="B346" s="52"/>
      <c r="C346" s="64"/>
      <c r="D346" s="64"/>
      <c r="E346" s="52"/>
      <c r="F346" s="52"/>
      <c r="G346" s="52"/>
      <c r="H346" s="52"/>
      <c r="I346" s="67"/>
      <c r="J346" s="46"/>
      <c r="K346" s="46"/>
      <c r="L346" s="22"/>
      <c r="M346" s="58"/>
      <c r="N346" s="58"/>
    </row>
    <row r="347" spans="1:14" ht="15.75" customHeight="1">
      <c r="A347" s="14"/>
      <c r="B347" s="52"/>
      <c r="C347" s="64"/>
      <c r="D347" s="64"/>
      <c r="E347" s="52"/>
      <c r="F347" s="52"/>
      <c r="G347" s="52"/>
      <c r="H347" s="52"/>
      <c r="I347" s="67"/>
      <c r="J347" s="46"/>
      <c r="K347" s="46"/>
      <c r="L347" s="22"/>
      <c r="M347" s="58"/>
      <c r="N347" s="58"/>
    </row>
    <row r="348" spans="1:14" ht="15.75" customHeight="1">
      <c r="A348" s="14"/>
      <c r="B348" s="52"/>
      <c r="C348" s="64"/>
      <c r="D348" s="64"/>
      <c r="E348" s="52"/>
      <c r="F348" s="52"/>
      <c r="G348" s="52"/>
      <c r="H348" s="52"/>
      <c r="I348" s="67"/>
      <c r="J348" s="46"/>
      <c r="K348" s="46"/>
      <c r="L348" s="22"/>
      <c r="M348" s="58"/>
      <c r="N348" s="58"/>
    </row>
    <row r="349" spans="1:14" ht="15.75" customHeight="1">
      <c r="A349" s="14"/>
      <c r="B349" s="52"/>
      <c r="C349" s="64"/>
      <c r="D349" s="64"/>
      <c r="E349" s="52"/>
      <c r="F349" s="52"/>
      <c r="G349" s="52"/>
      <c r="H349" s="52"/>
      <c r="I349" s="67"/>
      <c r="J349" s="46"/>
      <c r="K349" s="46"/>
      <c r="L349" s="22"/>
      <c r="M349" s="58"/>
      <c r="N349" s="58"/>
    </row>
    <row r="350" spans="1:14" ht="15.75" customHeight="1">
      <c r="A350" s="14"/>
      <c r="B350" s="52"/>
      <c r="C350" s="64"/>
      <c r="D350" s="64"/>
      <c r="E350" s="52"/>
      <c r="F350" s="52"/>
      <c r="G350" s="52"/>
      <c r="H350" s="52"/>
      <c r="I350" s="67"/>
      <c r="J350" s="46"/>
      <c r="K350" s="46"/>
      <c r="L350" s="22"/>
      <c r="M350" s="58"/>
      <c r="N350" s="58"/>
    </row>
    <row r="351" spans="1:14" ht="15.75" customHeight="1">
      <c r="A351" s="14"/>
      <c r="B351" s="52"/>
      <c r="C351" s="64"/>
      <c r="D351" s="64"/>
      <c r="E351" s="52"/>
      <c r="F351" s="52"/>
      <c r="G351" s="52"/>
      <c r="H351" s="52"/>
      <c r="I351" s="67"/>
      <c r="J351" s="46"/>
      <c r="K351" s="46"/>
      <c r="L351" s="22"/>
      <c r="M351" s="58"/>
      <c r="N351" s="58"/>
    </row>
    <row r="352" spans="1:14" ht="15.75" customHeight="1">
      <c r="A352" s="14"/>
      <c r="B352" s="52"/>
      <c r="C352" s="64"/>
      <c r="D352" s="64"/>
      <c r="E352" s="52"/>
      <c r="F352" s="52"/>
      <c r="G352" s="52"/>
      <c r="H352" s="52"/>
      <c r="I352" s="67"/>
      <c r="J352" s="46"/>
      <c r="K352" s="46"/>
      <c r="L352" s="22"/>
      <c r="M352" s="58"/>
      <c r="N352" s="58"/>
    </row>
    <row r="353" spans="1:14" ht="15.75" customHeight="1">
      <c r="A353" s="14"/>
      <c r="B353" s="52"/>
      <c r="C353" s="64"/>
      <c r="D353" s="64"/>
      <c r="E353" s="52"/>
      <c r="F353" s="52"/>
      <c r="G353" s="52"/>
      <c r="H353" s="52"/>
      <c r="I353" s="67"/>
      <c r="J353" s="46"/>
      <c r="K353" s="46"/>
      <c r="L353" s="22"/>
      <c r="M353" s="58"/>
      <c r="N353" s="58"/>
    </row>
    <row r="354" spans="1:14" ht="15.75" customHeight="1">
      <c r="A354" s="14"/>
      <c r="B354" s="52"/>
      <c r="C354" s="64"/>
      <c r="D354" s="64"/>
      <c r="E354" s="52"/>
      <c r="F354" s="52"/>
      <c r="G354" s="52"/>
      <c r="H354" s="52"/>
      <c r="I354" s="67"/>
      <c r="J354" s="46"/>
      <c r="K354" s="46"/>
      <c r="L354" s="22"/>
      <c r="M354" s="58"/>
      <c r="N354" s="58"/>
    </row>
    <row r="355" spans="1:14" ht="15.75" customHeight="1">
      <c r="A355" s="14"/>
      <c r="B355" s="52"/>
      <c r="C355" s="64"/>
      <c r="D355" s="64"/>
      <c r="E355" s="52"/>
      <c r="F355" s="52"/>
      <c r="G355" s="52"/>
      <c r="H355" s="52"/>
      <c r="I355" s="67"/>
      <c r="J355" s="46"/>
      <c r="K355" s="46"/>
      <c r="L355" s="22"/>
      <c r="M355" s="58"/>
      <c r="N355" s="58"/>
    </row>
    <row r="356" spans="1:14" ht="15.75" customHeight="1">
      <c r="A356" s="14"/>
      <c r="B356" s="52"/>
      <c r="C356" s="64"/>
      <c r="D356" s="64"/>
      <c r="E356" s="52"/>
      <c r="F356" s="52"/>
      <c r="G356" s="52"/>
      <c r="H356" s="52"/>
      <c r="I356" s="67"/>
      <c r="J356" s="46"/>
      <c r="K356" s="46"/>
      <c r="L356" s="22"/>
      <c r="M356" s="58"/>
      <c r="N356" s="58"/>
    </row>
    <row r="357" spans="1:14" ht="15.75" customHeight="1">
      <c r="A357" s="14"/>
      <c r="B357" s="52"/>
      <c r="C357" s="64"/>
      <c r="D357" s="64"/>
      <c r="E357" s="52"/>
      <c r="F357" s="52"/>
      <c r="G357" s="52"/>
      <c r="H357" s="52"/>
      <c r="I357" s="67"/>
      <c r="J357" s="46"/>
      <c r="K357" s="46"/>
      <c r="L357" s="22"/>
      <c r="M357" s="58"/>
      <c r="N357" s="58"/>
    </row>
    <row r="358" spans="1:14" ht="15.75" customHeight="1">
      <c r="A358" s="14"/>
      <c r="B358" s="52"/>
      <c r="C358" s="64"/>
      <c r="D358" s="64"/>
      <c r="E358" s="52"/>
      <c r="F358" s="52"/>
      <c r="G358" s="52"/>
      <c r="H358" s="52"/>
      <c r="I358" s="67"/>
      <c r="J358" s="46"/>
      <c r="K358" s="46"/>
      <c r="L358" s="22"/>
      <c r="M358" s="58"/>
      <c r="N358" s="58"/>
    </row>
    <row r="359" spans="1:14" ht="15.75" customHeight="1">
      <c r="A359" s="14"/>
      <c r="B359" s="52"/>
      <c r="C359" s="64"/>
      <c r="D359" s="64"/>
      <c r="E359" s="52"/>
      <c r="F359" s="52"/>
      <c r="G359" s="52"/>
      <c r="H359" s="52"/>
      <c r="I359" s="67"/>
      <c r="J359" s="46"/>
      <c r="K359" s="46"/>
      <c r="L359" s="22"/>
      <c r="M359" s="58"/>
      <c r="N359" s="58"/>
    </row>
    <row r="360" spans="1:14" ht="15.75" customHeight="1">
      <c r="A360" s="14"/>
      <c r="B360" s="52"/>
      <c r="C360" s="64"/>
      <c r="D360" s="64"/>
      <c r="E360" s="52"/>
      <c r="F360" s="52"/>
      <c r="G360" s="52"/>
      <c r="H360" s="52"/>
      <c r="I360" s="67"/>
      <c r="J360" s="46"/>
      <c r="K360" s="46"/>
      <c r="L360" s="22"/>
      <c r="M360" s="58"/>
      <c r="N360" s="58"/>
    </row>
    <row r="361" spans="1:14" ht="15.75" customHeight="1">
      <c r="A361" s="14"/>
      <c r="B361" s="52"/>
      <c r="C361" s="64"/>
      <c r="D361" s="64"/>
      <c r="E361" s="52"/>
      <c r="F361" s="52"/>
      <c r="G361" s="52"/>
      <c r="H361" s="52"/>
      <c r="I361" s="67"/>
      <c r="J361" s="46"/>
      <c r="K361" s="46"/>
      <c r="L361" s="22"/>
      <c r="M361" s="58"/>
      <c r="N361" s="58"/>
    </row>
    <row r="362" spans="1:14" ht="15.75" customHeight="1">
      <c r="A362" s="14"/>
      <c r="B362" s="52"/>
      <c r="C362" s="64"/>
      <c r="D362" s="64"/>
      <c r="E362" s="52"/>
      <c r="F362" s="52"/>
      <c r="G362" s="52"/>
      <c r="H362" s="52"/>
      <c r="I362" s="67"/>
      <c r="J362" s="46"/>
      <c r="K362" s="46"/>
      <c r="L362" s="22"/>
      <c r="M362" s="58"/>
      <c r="N362" s="58"/>
    </row>
    <row r="363" spans="1:14" ht="15.75" customHeight="1">
      <c r="A363" s="14"/>
      <c r="B363" s="52"/>
      <c r="C363" s="64"/>
      <c r="D363" s="64"/>
      <c r="E363" s="52"/>
      <c r="F363" s="52"/>
      <c r="G363" s="52"/>
      <c r="H363" s="52"/>
      <c r="I363" s="67"/>
      <c r="J363" s="46"/>
      <c r="K363" s="46"/>
      <c r="L363" s="22"/>
      <c r="M363" s="58"/>
      <c r="N363" s="58"/>
    </row>
    <row r="364" spans="1:14" ht="15.75" customHeight="1">
      <c r="A364" s="14"/>
      <c r="B364" s="52"/>
      <c r="C364" s="64"/>
      <c r="D364" s="64"/>
      <c r="E364" s="52"/>
      <c r="F364" s="52"/>
      <c r="G364" s="52"/>
      <c r="H364" s="52"/>
      <c r="I364" s="67"/>
      <c r="J364" s="46"/>
      <c r="K364" s="46"/>
      <c r="L364" s="22"/>
      <c r="M364" s="58"/>
      <c r="N364" s="58"/>
    </row>
    <row r="365" spans="1:14" ht="15.75" customHeight="1">
      <c r="A365" s="14"/>
      <c r="B365" s="52"/>
      <c r="C365" s="64"/>
      <c r="D365" s="64"/>
      <c r="E365" s="52"/>
      <c r="F365" s="52"/>
      <c r="G365" s="52"/>
      <c r="H365" s="52"/>
      <c r="I365" s="67"/>
      <c r="J365" s="46"/>
      <c r="K365" s="46"/>
      <c r="L365" s="22"/>
      <c r="M365" s="58"/>
      <c r="N365" s="58"/>
    </row>
    <row r="366" spans="1:14" ht="15.75" customHeight="1">
      <c r="A366" s="14"/>
      <c r="B366" s="52"/>
      <c r="C366" s="64"/>
      <c r="D366" s="64"/>
      <c r="E366" s="52"/>
      <c r="F366" s="52"/>
      <c r="G366" s="52"/>
      <c r="H366" s="52"/>
      <c r="I366" s="67"/>
      <c r="J366" s="46"/>
      <c r="K366" s="46"/>
      <c r="L366" s="22"/>
      <c r="M366" s="58"/>
      <c r="N366" s="58"/>
    </row>
    <row r="367" spans="1:14" ht="15.75" customHeight="1">
      <c r="A367" s="14"/>
      <c r="B367" s="52"/>
      <c r="C367" s="64"/>
      <c r="D367" s="64"/>
      <c r="E367" s="52"/>
      <c r="F367" s="52"/>
      <c r="G367" s="52"/>
      <c r="H367" s="52"/>
      <c r="I367" s="67"/>
      <c r="J367" s="46"/>
      <c r="K367" s="46"/>
      <c r="L367" s="22"/>
      <c r="M367" s="58"/>
      <c r="N367" s="58"/>
    </row>
    <row r="368" spans="1:14" ht="15.75" customHeight="1">
      <c r="A368" s="14"/>
      <c r="B368" s="52"/>
      <c r="C368" s="64"/>
      <c r="D368" s="64"/>
      <c r="E368" s="52"/>
      <c r="F368" s="52"/>
      <c r="G368" s="52"/>
      <c r="H368" s="52"/>
      <c r="I368" s="67"/>
      <c r="J368" s="46"/>
      <c r="K368" s="46"/>
      <c r="L368" s="22"/>
      <c r="M368" s="58"/>
      <c r="N368" s="58"/>
    </row>
    <row r="369" spans="1:14" ht="15.75" customHeight="1">
      <c r="A369" s="14"/>
      <c r="B369" s="52"/>
      <c r="C369" s="64"/>
      <c r="D369" s="64"/>
      <c r="E369" s="52"/>
      <c r="F369" s="52"/>
      <c r="G369" s="52"/>
      <c r="H369" s="52"/>
      <c r="I369" s="67"/>
      <c r="J369" s="46"/>
      <c r="K369" s="46"/>
      <c r="L369" s="22"/>
      <c r="M369" s="58"/>
      <c r="N369" s="58"/>
    </row>
    <row r="370" spans="1:14" ht="15.75" customHeight="1">
      <c r="A370" s="14"/>
      <c r="B370" s="52"/>
      <c r="C370" s="64"/>
      <c r="D370" s="64"/>
      <c r="E370" s="52"/>
      <c r="F370" s="52"/>
      <c r="G370" s="52"/>
      <c r="H370" s="52"/>
      <c r="I370" s="67"/>
      <c r="J370" s="46"/>
      <c r="K370" s="46"/>
      <c r="L370" s="22"/>
      <c r="M370" s="58"/>
      <c r="N370" s="58"/>
    </row>
    <row r="371" spans="1:14" ht="15.75" customHeight="1">
      <c r="A371" s="14"/>
      <c r="B371" s="52"/>
      <c r="C371" s="64"/>
      <c r="D371" s="64"/>
      <c r="E371" s="52"/>
      <c r="F371" s="52"/>
      <c r="G371" s="52"/>
      <c r="H371" s="52"/>
      <c r="I371" s="67"/>
      <c r="J371" s="46"/>
      <c r="K371" s="46"/>
      <c r="L371" s="22"/>
      <c r="M371" s="58"/>
      <c r="N371" s="58"/>
    </row>
    <row r="372" spans="1:14" ht="15.75" customHeight="1">
      <c r="A372" s="14"/>
      <c r="B372" s="52"/>
      <c r="C372" s="64"/>
      <c r="D372" s="64"/>
      <c r="E372" s="52"/>
      <c r="F372" s="52"/>
      <c r="G372" s="52"/>
      <c r="H372" s="52"/>
      <c r="I372" s="67"/>
      <c r="J372" s="46"/>
      <c r="K372" s="46"/>
      <c r="L372" s="22"/>
      <c r="M372" s="58"/>
      <c r="N372" s="58"/>
    </row>
    <row r="373" spans="1:14" ht="15.75" customHeight="1">
      <c r="A373" s="14"/>
      <c r="B373" s="52"/>
      <c r="C373" s="64"/>
      <c r="D373" s="64"/>
      <c r="E373" s="52"/>
      <c r="F373" s="52"/>
      <c r="G373" s="52"/>
      <c r="H373" s="52"/>
      <c r="I373" s="67"/>
      <c r="J373" s="46"/>
      <c r="K373" s="46"/>
      <c r="L373" s="22"/>
      <c r="M373" s="58"/>
      <c r="N373" s="58"/>
    </row>
    <row r="374" spans="1:14" ht="15.75" customHeight="1">
      <c r="A374" s="14"/>
      <c r="B374" s="52"/>
      <c r="C374" s="64"/>
      <c r="D374" s="64"/>
      <c r="E374" s="52"/>
      <c r="F374" s="52"/>
      <c r="G374" s="52"/>
      <c r="H374" s="52"/>
      <c r="I374" s="67"/>
      <c r="J374" s="46"/>
      <c r="K374" s="46"/>
      <c r="L374" s="22"/>
      <c r="M374" s="58"/>
      <c r="N374" s="58"/>
    </row>
    <row r="375" spans="1:14" ht="15.75" customHeight="1">
      <c r="A375" s="14"/>
      <c r="B375" s="52"/>
      <c r="C375" s="64"/>
      <c r="D375" s="64"/>
      <c r="E375" s="52"/>
      <c r="F375" s="52"/>
      <c r="G375" s="52"/>
      <c r="H375" s="52"/>
      <c r="I375" s="67"/>
      <c r="J375" s="46"/>
      <c r="K375" s="46"/>
      <c r="L375" s="22"/>
      <c r="M375" s="58"/>
      <c r="N375" s="58"/>
    </row>
    <row r="376" spans="1:14" ht="15.75" customHeight="1">
      <c r="A376" s="14"/>
      <c r="B376" s="52"/>
      <c r="C376" s="64"/>
      <c r="D376" s="64"/>
      <c r="E376" s="52"/>
      <c r="F376" s="52"/>
      <c r="G376" s="52"/>
      <c r="H376" s="52"/>
      <c r="I376" s="67"/>
      <c r="J376" s="46"/>
      <c r="K376" s="46"/>
      <c r="L376" s="22"/>
      <c r="M376" s="58"/>
      <c r="N376" s="58"/>
    </row>
    <row r="377" spans="1:14" ht="15.75" customHeight="1">
      <c r="A377" s="14"/>
      <c r="B377" s="52"/>
      <c r="C377" s="64"/>
      <c r="D377" s="64"/>
      <c r="E377" s="52"/>
      <c r="F377" s="52"/>
      <c r="G377" s="52"/>
      <c r="H377" s="52"/>
      <c r="I377" s="67"/>
      <c r="J377" s="46"/>
      <c r="K377" s="46"/>
      <c r="L377" s="22"/>
      <c r="M377" s="58"/>
      <c r="N377" s="58"/>
    </row>
    <row r="378" spans="1:14" ht="15.75" customHeight="1">
      <c r="A378" s="14"/>
      <c r="B378" s="52"/>
      <c r="C378" s="64"/>
      <c r="D378" s="64"/>
      <c r="E378" s="52"/>
      <c r="F378" s="52"/>
      <c r="G378" s="52"/>
      <c r="H378" s="52"/>
      <c r="I378" s="67"/>
      <c r="J378" s="46"/>
      <c r="K378" s="46"/>
      <c r="L378" s="22"/>
      <c r="M378" s="58"/>
      <c r="N378" s="58"/>
    </row>
    <row r="379" spans="1:14" ht="15.75" customHeight="1">
      <c r="A379" s="14"/>
      <c r="B379" s="52"/>
      <c r="C379" s="64"/>
      <c r="D379" s="64"/>
      <c r="E379" s="52"/>
      <c r="F379" s="52"/>
      <c r="G379" s="52"/>
      <c r="H379" s="52"/>
      <c r="I379" s="67"/>
      <c r="J379" s="46"/>
      <c r="K379" s="46"/>
      <c r="L379" s="22"/>
      <c r="M379" s="58"/>
      <c r="N379" s="58"/>
    </row>
    <row r="380" spans="1:14" ht="15.75" customHeight="1">
      <c r="A380" s="14"/>
      <c r="B380" s="52"/>
      <c r="C380" s="64"/>
      <c r="D380" s="64"/>
      <c r="E380" s="52"/>
      <c r="F380" s="52"/>
      <c r="G380" s="52"/>
      <c r="H380" s="52"/>
      <c r="I380" s="67"/>
      <c r="J380" s="46"/>
      <c r="K380" s="46"/>
      <c r="L380" s="22"/>
      <c r="M380" s="58"/>
      <c r="N380" s="58"/>
    </row>
    <row r="381" spans="1:14" ht="15.75" customHeight="1">
      <c r="A381" s="14"/>
      <c r="B381" s="52"/>
      <c r="C381" s="64"/>
      <c r="D381" s="64"/>
      <c r="E381" s="52"/>
      <c r="F381" s="52"/>
      <c r="G381" s="52"/>
      <c r="H381" s="52"/>
      <c r="I381" s="67"/>
      <c r="J381" s="46"/>
      <c r="K381" s="46"/>
      <c r="L381" s="22"/>
      <c r="M381" s="58"/>
      <c r="N381" s="58"/>
    </row>
    <row r="382" spans="1:14" ht="15.75" customHeight="1">
      <c r="A382" s="14"/>
      <c r="B382" s="52"/>
      <c r="C382" s="64"/>
      <c r="D382" s="64"/>
      <c r="E382" s="52"/>
      <c r="F382" s="52"/>
      <c r="G382" s="52"/>
      <c r="H382" s="52"/>
      <c r="I382" s="67"/>
      <c r="J382" s="46"/>
      <c r="K382" s="46"/>
      <c r="L382" s="22"/>
      <c r="M382" s="58"/>
      <c r="N382" s="58"/>
    </row>
    <row r="383" spans="1:14" ht="15.75" customHeight="1">
      <c r="A383" s="14"/>
      <c r="B383" s="52"/>
      <c r="C383" s="64"/>
      <c r="D383" s="64"/>
      <c r="E383" s="52"/>
      <c r="F383" s="52"/>
      <c r="G383" s="52"/>
      <c r="H383" s="52"/>
      <c r="I383" s="67"/>
      <c r="J383" s="46"/>
      <c r="K383" s="46"/>
      <c r="L383" s="22"/>
      <c r="M383" s="58"/>
      <c r="N383" s="58"/>
    </row>
    <row r="384" spans="1:14" ht="15.75" customHeight="1">
      <c r="A384" s="14"/>
      <c r="B384" s="52"/>
      <c r="C384" s="64"/>
      <c r="D384" s="64"/>
      <c r="E384" s="52"/>
      <c r="F384" s="52"/>
      <c r="G384" s="52"/>
      <c r="H384" s="52"/>
      <c r="I384" s="67"/>
      <c r="J384" s="46"/>
      <c r="K384" s="46"/>
      <c r="L384" s="22"/>
      <c r="M384" s="58"/>
      <c r="N384" s="58"/>
    </row>
    <row r="385" spans="1:14" ht="15.75" customHeight="1">
      <c r="A385" s="14"/>
      <c r="B385" s="52"/>
      <c r="C385" s="64"/>
      <c r="D385" s="64"/>
      <c r="E385" s="52"/>
      <c r="F385" s="52"/>
      <c r="G385" s="52"/>
      <c r="H385" s="52"/>
      <c r="I385" s="67"/>
      <c r="J385" s="46"/>
      <c r="K385" s="46"/>
      <c r="L385" s="22"/>
      <c r="M385" s="58"/>
      <c r="N385" s="58"/>
    </row>
    <row r="386" spans="1:14" ht="15.75" customHeight="1">
      <c r="A386" s="14"/>
      <c r="B386" s="52"/>
      <c r="C386" s="64"/>
      <c r="D386" s="64"/>
      <c r="E386" s="52"/>
      <c r="F386" s="52"/>
      <c r="G386" s="52"/>
      <c r="H386" s="52"/>
      <c r="I386" s="67"/>
      <c r="J386" s="46"/>
      <c r="K386" s="46"/>
      <c r="L386" s="22"/>
      <c r="M386" s="58"/>
      <c r="N386" s="58"/>
    </row>
    <row r="387" spans="1:14" ht="15.75" customHeight="1">
      <c r="A387" s="14"/>
      <c r="B387" s="52"/>
      <c r="C387" s="64"/>
      <c r="D387" s="64"/>
      <c r="E387" s="52"/>
      <c r="F387" s="52"/>
      <c r="G387" s="52"/>
      <c r="H387" s="52"/>
      <c r="I387" s="67"/>
      <c r="J387" s="46"/>
      <c r="K387" s="46"/>
      <c r="L387" s="22"/>
      <c r="M387" s="58"/>
      <c r="N387" s="58"/>
    </row>
    <row r="388" spans="1:14" ht="15.75" customHeight="1">
      <c r="A388" s="14"/>
      <c r="B388" s="52"/>
      <c r="C388" s="64"/>
      <c r="D388" s="64"/>
      <c r="E388" s="52"/>
      <c r="F388" s="52"/>
      <c r="G388" s="52"/>
      <c r="H388" s="52"/>
      <c r="I388" s="67"/>
      <c r="J388" s="46"/>
      <c r="K388" s="46"/>
      <c r="L388" s="22"/>
      <c r="M388" s="58"/>
      <c r="N388" s="58"/>
    </row>
    <row r="389" spans="1:14" ht="15.75" customHeight="1">
      <c r="A389" s="14"/>
      <c r="B389" s="52"/>
      <c r="C389" s="64"/>
      <c r="D389" s="64"/>
      <c r="E389" s="52"/>
      <c r="F389" s="52"/>
      <c r="G389" s="52"/>
      <c r="H389" s="52"/>
      <c r="I389" s="67"/>
      <c r="J389" s="46"/>
      <c r="K389" s="46"/>
      <c r="L389" s="22"/>
      <c r="M389" s="58"/>
      <c r="N389" s="58"/>
    </row>
    <row r="390" spans="1:14" ht="15.75" customHeight="1">
      <c r="A390" s="14"/>
      <c r="B390" s="52"/>
      <c r="C390" s="64"/>
      <c r="D390" s="64"/>
      <c r="E390" s="52"/>
      <c r="F390" s="52"/>
      <c r="G390" s="52"/>
      <c r="H390" s="52"/>
      <c r="I390" s="67"/>
      <c r="J390" s="46"/>
      <c r="K390" s="46"/>
      <c r="L390" s="22"/>
      <c r="M390" s="58"/>
      <c r="N390" s="58"/>
    </row>
    <row r="391" spans="1:14" ht="15.75" customHeight="1">
      <c r="A391" s="14"/>
      <c r="B391" s="52"/>
      <c r="C391" s="64"/>
      <c r="D391" s="64"/>
      <c r="E391" s="52"/>
      <c r="F391" s="52"/>
      <c r="G391" s="52"/>
      <c r="H391" s="52"/>
      <c r="I391" s="67"/>
      <c r="J391" s="46"/>
      <c r="K391" s="46"/>
      <c r="L391" s="22"/>
      <c r="M391" s="58"/>
      <c r="N391" s="58"/>
    </row>
    <row r="392" spans="1:14" ht="15.75" customHeight="1">
      <c r="A392" s="14"/>
      <c r="B392" s="52"/>
      <c r="C392" s="64"/>
      <c r="D392" s="64"/>
      <c r="E392" s="52"/>
      <c r="F392" s="52"/>
      <c r="G392" s="52"/>
      <c r="H392" s="52"/>
      <c r="I392" s="67"/>
      <c r="J392" s="46"/>
      <c r="K392" s="46"/>
      <c r="L392" s="22"/>
      <c r="M392" s="58"/>
      <c r="N392" s="58"/>
    </row>
    <row r="393" spans="1:14" ht="15.75" customHeight="1">
      <c r="A393" s="14"/>
      <c r="B393" s="52"/>
      <c r="C393" s="64"/>
      <c r="D393" s="64"/>
      <c r="E393" s="52"/>
      <c r="F393" s="52"/>
      <c r="G393" s="52"/>
      <c r="H393" s="52"/>
      <c r="I393" s="67"/>
      <c r="J393" s="46"/>
      <c r="K393" s="46"/>
      <c r="L393" s="22"/>
      <c r="M393" s="58"/>
      <c r="N393" s="58"/>
    </row>
    <row r="394" spans="1:14" ht="15.75" customHeight="1">
      <c r="A394" s="14"/>
      <c r="B394" s="52"/>
      <c r="C394" s="64"/>
      <c r="D394" s="64"/>
      <c r="E394" s="52"/>
      <c r="F394" s="52"/>
      <c r="G394" s="52"/>
      <c r="H394" s="52"/>
      <c r="I394" s="67"/>
      <c r="J394" s="46"/>
      <c r="K394" s="46"/>
      <c r="L394" s="22"/>
      <c r="M394" s="58"/>
      <c r="N394" s="58"/>
    </row>
    <row r="395" spans="1:14" ht="15.75" customHeight="1">
      <c r="A395" s="14"/>
      <c r="B395" s="52"/>
      <c r="C395" s="64"/>
      <c r="D395" s="64"/>
      <c r="E395" s="52"/>
      <c r="F395" s="52"/>
      <c r="G395" s="52"/>
      <c r="H395" s="52"/>
      <c r="I395" s="67"/>
      <c r="J395" s="46"/>
      <c r="K395" s="46"/>
      <c r="L395" s="22"/>
      <c r="M395" s="58"/>
      <c r="N395" s="58"/>
    </row>
    <row r="396" spans="1:14" ht="15.75" customHeight="1">
      <c r="A396" s="14"/>
      <c r="B396" s="52"/>
      <c r="C396" s="64"/>
      <c r="D396" s="64"/>
      <c r="E396" s="52"/>
      <c r="F396" s="52"/>
      <c r="G396" s="52"/>
      <c r="H396" s="52"/>
      <c r="I396" s="67"/>
      <c r="J396" s="46"/>
      <c r="K396" s="46"/>
      <c r="L396" s="22"/>
      <c r="M396" s="58"/>
      <c r="N396" s="58"/>
    </row>
    <row r="397" spans="1:14" ht="15.75" customHeight="1">
      <c r="A397" s="14"/>
      <c r="B397" s="52"/>
      <c r="C397" s="64"/>
      <c r="D397" s="64"/>
      <c r="E397" s="52"/>
      <c r="F397" s="52"/>
      <c r="G397" s="52"/>
      <c r="H397" s="52"/>
      <c r="I397" s="67"/>
      <c r="J397" s="46"/>
      <c r="K397" s="46"/>
      <c r="L397" s="22"/>
      <c r="M397" s="58"/>
      <c r="N397" s="58"/>
    </row>
    <row r="398" spans="1:14" ht="15.75" customHeight="1">
      <c r="A398" s="14"/>
      <c r="B398" s="52"/>
      <c r="C398" s="64"/>
      <c r="D398" s="64"/>
      <c r="E398" s="52"/>
      <c r="F398" s="52"/>
      <c r="G398" s="52"/>
      <c r="H398" s="52"/>
      <c r="I398" s="67"/>
      <c r="J398" s="46"/>
      <c r="K398" s="46"/>
      <c r="L398" s="22"/>
      <c r="M398" s="58"/>
      <c r="N398" s="58"/>
    </row>
    <row r="399" spans="1:14" ht="15.75" customHeight="1">
      <c r="A399" s="14"/>
      <c r="B399" s="52"/>
      <c r="C399" s="64"/>
      <c r="D399" s="64"/>
      <c r="E399" s="52"/>
      <c r="F399" s="52"/>
      <c r="G399" s="52"/>
      <c r="H399" s="52"/>
      <c r="I399" s="67"/>
      <c r="J399" s="46"/>
      <c r="K399" s="46"/>
      <c r="L399" s="22"/>
      <c r="M399" s="58"/>
      <c r="N399" s="58"/>
    </row>
    <row r="400" spans="1:14" ht="15.75" customHeight="1">
      <c r="A400" s="14"/>
      <c r="B400" s="52"/>
      <c r="C400" s="64"/>
      <c r="D400" s="64"/>
      <c r="E400" s="52"/>
      <c r="F400" s="52"/>
      <c r="G400" s="52"/>
      <c r="H400" s="52"/>
      <c r="I400" s="67"/>
      <c r="J400" s="46"/>
      <c r="K400" s="46"/>
      <c r="L400" s="22"/>
      <c r="M400" s="58"/>
      <c r="N400" s="58"/>
    </row>
    <row r="401" spans="1:14" ht="15.75" customHeight="1">
      <c r="A401" s="14"/>
      <c r="B401" s="52"/>
      <c r="C401" s="64"/>
      <c r="D401" s="64"/>
      <c r="E401" s="52"/>
      <c r="F401" s="52"/>
      <c r="G401" s="52"/>
      <c r="H401" s="52"/>
      <c r="I401" s="67"/>
      <c r="J401" s="46"/>
      <c r="K401" s="46"/>
      <c r="L401" s="22"/>
      <c r="M401" s="58"/>
      <c r="N401" s="58"/>
    </row>
    <row r="402" spans="1:14" ht="15.75" customHeight="1">
      <c r="A402" s="14"/>
      <c r="B402" s="52"/>
      <c r="C402" s="64"/>
      <c r="D402" s="64"/>
      <c r="E402" s="52"/>
      <c r="F402" s="52"/>
      <c r="G402" s="52"/>
      <c r="H402" s="52"/>
      <c r="I402" s="67"/>
      <c r="J402" s="46"/>
      <c r="K402" s="46"/>
      <c r="L402" s="22"/>
      <c r="M402" s="58"/>
      <c r="N402" s="58"/>
    </row>
    <row r="403" spans="1:14" ht="15.75" customHeight="1">
      <c r="A403" s="14"/>
      <c r="B403" s="52"/>
      <c r="C403" s="64"/>
      <c r="D403" s="64"/>
      <c r="E403" s="52"/>
      <c r="F403" s="52"/>
      <c r="G403" s="52"/>
      <c r="H403" s="52"/>
      <c r="I403" s="67"/>
      <c r="J403" s="46"/>
      <c r="K403" s="46"/>
      <c r="L403" s="22"/>
      <c r="M403" s="58"/>
      <c r="N403" s="58"/>
    </row>
    <row r="404" spans="1:14" ht="15.75" customHeight="1">
      <c r="A404" s="14"/>
      <c r="B404" s="52"/>
      <c r="C404" s="64"/>
      <c r="D404" s="64"/>
      <c r="E404" s="52"/>
      <c r="F404" s="52"/>
      <c r="G404" s="52"/>
      <c r="H404" s="52"/>
      <c r="I404" s="67"/>
      <c r="J404" s="46"/>
      <c r="K404" s="46"/>
      <c r="L404" s="22"/>
      <c r="M404" s="58"/>
      <c r="N404" s="58"/>
    </row>
    <row r="405" spans="1:14" ht="15.75" customHeight="1">
      <c r="A405" s="14"/>
      <c r="B405" s="52"/>
      <c r="C405" s="64"/>
      <c r="D405" s="64"/>
      <c r="E405" s="52"/>
      <c r="F405" s="52"/>
      <c r="G405" s="52"/>
      <c r="H405" s="52"/>
      <c r="I405" s="67"/>
      <c r="J405" s="46"/>
      <c r="K405" s="46"/>
      <c r="L405" s="22"/>
      <c r="M405" s="58"/>
      <c r="N405" s="58"/>
    </row>
    <row r="406" spans="1:14" ht="15.75" customHeight="1">
      <c r="A406" s="14"/>
      <c r="B406" s="52"/>
      <c r="C406" s="64"/>
      <c r="D406" s="64"/>
      <c r="E406" s="52"/>
      <c r="F406" s="52"/>
      <c r="G406" s="52"/>
      <c r="H406" s="52"/>
      <c r="I406" s="67"/>
      <c r="J406" s="46"/>
      <c r="K406" s="46"/>
      <c r="L406" s="22"/>
      <c r="M406" s="58"/>
      <c r="N406" s="58"/>
    </row>
    <row r="407" spans="1:14" ht="15.75" customHeight="1">
      <c r="A407" s="14"/>
      <c r="B407" s="52"/>
      <c r="C407" s="64"/>
      <c r="D407" s="64"/>
      <c r="E407" s="52"/>
      <c r="F407" s="52"/>
      <c r="G407" s="52"/>
      <c r="H407" s="52"/>
      <c r="I407" s="67"/>
      <c r="J407" s="46"/>
      <c r="K407" s="46"/>
      <c r="L407" s="22"/>
      <c r="M407" s="58"/>
      <c r="N407" s="58"/>
    </row>
    <row r="408" spans="1:14" ht="15.75" customHeight="1">
      <c r="A408" s="14"/>
      <c r="B408" s="52"/>
      <c r="C408" s="64"/>
      <c r="D408" s="64"/>
      <c r="E408" s="52"/>
      <c r="F408" s="52"/>
      <c r="G408" s="52"/>
      <c r="H408" s="52"/>
      <c r="I408" s="67"/>
      <c r="J408" s="46"/>
      <c r="K408" s="46"/>
      <c r="L408" s="22"/>
      <c r="M408" s="58"/>
      <c r="N408" s="58"/>
    </row>
    <row r="409" spans="1:14" ht="15.75" customHeight="1">
      <c r="A409" s="14"/>
      <c r="B409" s="52"/>
      <c r="C409" s="64"/>
      <c r="D409" s="64"/>
      <c r="E409" s="52"/>
      <c r="F409" s="52"/>
      <c r="G409" s="52"/>
      <c r="H409" s="52"/>
      <c r="I409" s="67"/>
      <c r="J409" s="46"/>
      <c r="K409" s="46"/>
      <c r="L409" s="22"/>
      <c r="M409" s="58"/>
      <c r="N409" s="58"/>
    </row>
    <row r="410" spans="1:14" ht="15.75" customHeight="1">
      <c r="A410" s="14"/>
      <c r="B410" s="52"/>
      <c r="C410" s="64"/>
      <c r="D410" s="64"/>
      <c r="E410" s="52"/>
      <c r="F410" s="52"/>
      <c r="G410" s="52"/>
      <c r="H410" s="52"/>
      <c r="I410" s="67"/>
      <c r="J410" s="46"/>
      <c r="K410" s="46"/>
      <c r="L410" s="22"/>
      <c r="M410" s="58"/>
      <c r="N410" s="58"/>
    </row>
    <row r="411" spans="1:14" ht="15.75" customHeight="1">
      <c r="A411" s="14"/>
      <c r="B411" s="52"/>
      <c r="C411" s="64"/>
      <c r="D411" s="64"/>
      <c r="E411" s="52"/>
      <c r="F411" s="52"/>
      <c r="G411" s="52"/>
      <c r="H411" s="52"/>
      <c r="I411" s="67"/>
      <c r="J411" s="46"/>
      <c r="K411" s="46"/>
      <c r="L411" s="22"/>
      <c r="M411" s="58"/>
      <c r="N411" s="58"/>
    </row>
    <row r="412" spans="1:14" ht="15.75" customHeight="1">
      <c r="A412" s="14"/>
      <c r="B412" s="52"/>
      <c r="C412" s="64"/>
      <c r="D412" s="64"/>
      <c r="E412" s="52"/>
      <c r="F412" s="52"/>
      <c r="G412" s="52"/>
      <c r="H412" s="52"/>
      <c r="I412" s="67"/>
      <c r="J412" s="46"/>
      <c r="K412" s="46"/>
      <c r="L412" s="22"/>
      <c r="M412" s="58"/>
      <c r="N412" s="58"/>
    </row>
    <row r="413" spans="1:14" ht="15.75" customHeight="1">
      <c r="A413" s="14"/>
      <c r="B413" s="52"/>
      <c r="C413" s="64"/>
      <c r="D413" s="64"/>
      <c r="E413" s="52"/>
      <c r="F413" s="52"/>
      <c r="G413" s="52"/>
      <c r="H413" s="52"/>
      <c r="I413" s="67"/>
      <c r="J413" s="46"/>
      <c r="K413" s="46"/>
      <c r="L413" s="22"/>
      <c r="M413" s="58"/>
      <c r="N413" s="58"/>
    </row>
    <row r="414" spans="1:14" ht="15.75" customHeight="1">
      <c r="A414" s="14"/>
      <c r="B414" s="52"/>
      <c r="C414" s="64"/>
      <c r="D414" s="64"/>
      <c r="E414" s="52"/>
      <c r="F414" s="52"/>
      <c r="G414" s="52"/>
      <c r="H414" s="52"/>
      <c r="I414" s="67"/>
      <c r="J414" s="46"/>
      <c r="K414" s="46"/>
      <c r="L414" s="22"/>
      <c r="M414" s="58"/>
      <c r="N414" s="58"/>
    </row>
    <row r="415" spans="1:14" ht="15.75" customHeight="1">
      <c r="A415" s="14"/>
      <c r="B415" s="52"/>
      <c r="C415" s="64"/>
      <c r="D415" s="64"/>
      <c r="E415" s="52"/>
      <c r="F415" s="52"/>
      <c r="G415" s="52"/>
      <c r="H415" s="52"/>
      <c r="I415" s="67"/>
      <c r="J415" s="46"/>
      <c r="K415" s="46"/>
      <c r="L415" s="22"/>
      <c r="M415" s="58"/>
      <c r="N415" s="58"/>
    </row>
    <row r="416" spans="1:14" ht="15.75" customHeight="1">
      <c r="A416" s="14"/>
      <c r="B416" s="52"/>
      <c r="C416" s="64"/>
      <c r="D416" s="64"/>
      <c r="E416" s="52"/>
      <c r="F416" s="52"/>
      <c r="G416" s="52"/>
      <c r="H416" s="52"/>
      <c r="I416" s="67"/>
      <c r="J416" s="46"/>
      <c r="K416" s="46"/>
      <c r="L416" s="22"/>
      <c r="M416" s="58"/>
      <c r="N416" s="58"/>
    </row>
    <row r="417" spans="1:14" ht="15.75" customHeight="1">
      <c r="A417" s="14"/>
      <c r="B417" s="52"/>
      <c r="C417" s="64"/>
      <c r="D417" s="64"/>
      <c r="E417" s="52"/>
      <c r="F417" s="52"/>
      <c r="G417" s="52"/>
      <c r="H417" s="52"/>
      <c r="I417" s="67"/>
      <c r="J417" s="46"/>
      <c r="K417" s="46"/>
      <c r="L417" s="22"/>
      <c r="M417" s="58"/>
      <c r="N417" s="58"/>
    </row>
    <row r="418" spans="1:14" ht="15.75" customHeight="1">
      <c r="A418" s="14"/>
      <c r="B418" s="52"/>
      <c r="C418" s="64"/>
      <c r="D418" s="64"/>
      <c r="E418" s="52"/>
      <c r="F418" s="52"/>
      <c r="G418" s="52"/>
      <c r="H418" s="52"/>
      <c r="I418" s="67"/>
      <c r="J418" s="46"/>
      <c r="K418" s="46"/>
      <c r="L418" s="22"/>
      <c r="M418" s="58"/>
      <c r="N418" s="58"/>
    </row>
    <row r="419" spans="1:14" ht="15.75" customHeight="1">
      <c r="A419" s="14"/>
      <c r="B419" s="52"/>
      <c r="C419" s="64"/>
      <c r="D419" s="64"/>
      <c r="E419" s="52"/>
      <c r="F419" s="52"/>
      <c r="G419" s="52"/>
      <c r="H419" s="52"/>
      <c r="I419" s="67"/>
      <c r="J419" s="46"/>
      <c r="K419" s="46"/>
      <c r="L419" s="22"/>
      <c r="M419" s="58"/>
      <c r="N419" s="58"/>
    </row>
    <row r="420" spans="1:14" ht="15.75" customHeight="1">
      <c r="A420" s="14"/>
      <c r="B420" s="52"/>
      <c r="C420" s="64"/>
      <c r="D420" s="64"/>
      <c r="E420" s="52"/>
      <c r="F420" s="52"/>
      <c r="G420" s="52"/>
      <c r="H420" s="52"/>
      <c r="I420" s="67"/>
      <c r="J420" s="46"/>
      <c r="K420" s="46"/>
      <c r="L420" s="22"/>
      <c r="M420" s="58"/>
      <c r="N420" s="58"/>
    </row>
    <row r="421" spans="1:14" ht="15.75" customHeight="1">
      <c r="A421" s="14"/>
      <c r="B421" s="52"/>
      <c r="C421" s="64"/>
      <c r="D421" s="64"/>
      <c r="E421" s="52"/>
      <c r="F421" s="52"/>
      <c r="G421" s="52"/>
      <c r="H421" s="52"/>
      <c r="I421" s="67"/>
      <c r="J421" s="46"/>
      <c r="K421" s="46"/>
      <c r="L421" s="22"/>
      <c r="M421" s="58"/>
      <c r="N421" s="58"/>
    </row>
    <row r="422" spans="1:14" ht="15.75" customHeight="1">
      <c r="A422" s="14"/>
      <c r="B422" s="52"/>
      <c r="C422" s="64"/>
      <c r="D422" s="64"/>
      <c r="E422" s="52"/>
      <c r="F422" s="52"/>
      <c r="G422" s="52"/>
      <c r="H422" s="52"/>
      <c r="I422" s="67"/>
      <c r="J422" s="46"/>
      <c r="K422" s="46"/>
      <c r="L422" s="22"/>
      <c r="M422" s="58"/>
      <c r="N422" s="58"/>
    </row>
    <row r="423" spans="1:14" ht="15.75" customHeight="1">
      <c r="A423" s="14"/>
      <c r="B423" s="52"/>
      <c r="C423" s="64"/>
      <c r="D423" s="64"/>
      <c r="E423" s="52"/>
      <c r="F423" s="52"/>
      <c r="G423" s="52"/>
      <c r="H423" s="52"/>
      <c r="I423" s="67"/>
      <c r="J423" s="46"/>
      <c r="K423" s="46"/>
      <c r="L423" s="22"/>
      <c r="M423" s="58"/>
      <c r="N423" s="58"/>
    </row>
    <row r="424" spans="1:14" ht="15.75" customHeight="1">
      <c r="A424" s="14"/>
      <c r="B424" s="52"/>
      <c r="C424" s="64"/>
      <c r="D424" s="64"/>
      <c r="E424" s="52"/>
      <c r="F424" s="52"/>
      <c r="G424" s="52"/>
      <c r="H424" s="52"/>
      <c r="I424" s="67"/>
      <c r="J424" s="46"/>
      <c r="K424" s="46"/>
      <c r="L424" s="22"/>
      <c r="M424" s="58"/>
      <c r="N424" s="58"/>
    </row>
    <row r="425" spans="1:14" ht="15.75" customHeight="1">
      <c r="A425" s="14"/>
      <c r="B425" s="52"/>
      <c r="C425" s="64"/>
      <c r="D425" s="64"/>
      <c r="E425" s="52"/>
      <c r="F425" s="52"/>
      <c r="G425" s="52"/>
      <c r="H425" s="52"/>
      <c r="I425" s="67"/>
      <c r="J425" s="46"/>
      <c r="K425" s="46"/>
      <c r="L425" s="22"/>
      <c r="M425" s="58"/>
      <c r="N425" s="58"/>
    </row>
    <row r="426" spans="1:14" ht="15.75" customHeight="1">
      <c r="A426" s="14"/>
      <c r="B426" s="52"/>
      <c r="C426" s="64"/>
      <c r="D426" s="64"/>
      <c r="E426" s="52"/>
      <c r="F426" s="52"/>
      <c r="G426" s="52"/>
      <c r="H426" s="52"/>
      <c r="I426" s="67"/>
      <c r="J426" s="46"/>
      <c r="K426" s="46"/>
      <c r="L426" s="22"/>
      <c r="M426" s="58"/>
      <c r="N426" s="58"/>
    </row>
    <row r="427" spans="1:14" ht="15.75" customHeight="1">
      <c r="A427" s="14"/>
      <c r="B427" s="52"/>
      <c r="C427" s="64"/>
      <c r="D427" s="64"/>
      <c r="E427" s="52"/>
      <c r="F427" s="52"/>
      <c r="G427" s="52"/>
      <c r="H427" s="52"/>
      <c r="I427" s="67"/>
      <c r="J427" s="46"/>
      <c r="K427" s="46"/>
      <c r="L427" s="22"/>
      <c r="M427" s="58"/>
      <c r="N427" s="58"/>
    </row>
    <row r="428" spans="1:14" ht="15.75" customHeight="1">
      <c r="A428" s="14"/>
      <c r="B428" s="52"/>
      <c r="C428" s="64"/>
      <c r="D428" s="64"/>
      <c r="E428" s="52"/>
      <c r="F428" s="52"/>
      <c r="G428" s="52"/>
      <c r="H428" s="52"/>
      <c r="I428" s="67"/>
      <c r="J428" s="46"/>
      <c r="K428" s="46"/>
      <c r="L428" s="22"/>
      <c r="M428" s="58"/>
      <c r="N428" s="58"/>
    </row>
    <row r="429" spans="1:14" ht="15.75" customHeight="1">
      <c r="A429" s="14"/>
      <c r="B429" s="52"/>
      <c r="C429" s="64"/>
      <c r="D429" s="64"/>
      <c r="E429" s="52"/>
      <c r="F429" s="52"/>
      <c r="G429" s="52"/>
      <c r="H429" s="52"/>
      <c r="I429" s="67"/>
      <c r="J429" s="46"/>
      <c r="K429" s="46"/>
      <c r="L429" s="22"/>
      <c r="M429" s="58"/>
      <c r="N429" s="58"/>
    </row>
    <row r="430" spans="1:14" ht="15.75" customHeight="1">
      <c r="A430" s="14"/>
      <c r="B430" s="52"/>
      <c r="C430" s="64"/>
      <c r="D430" s="64"/>
      <c r="E430" s="52"/>
      <c r="F430" s="52"/>
      <c r="G430" s="52"/>
      <c r="H430" s="52"/>
      <c r="I430" s="67"/>
      <c r="J430" s="46"/>
      <c r="K430" s="46"/>
      <c r="L430" s="22"/>
      <c r="M430" s="58"/>
      <c r="N430" s="58"/>
    </row>
    <row r="431" spans="1:14" ht="15.75" customHeight="1">
      <c r="A431" s="14"/>
      <c r="B431" s="52"/>
      <c r="C431" s="64"/>
      <c r="D431" s="64"/>
      <c r="E431" s="52"/>
      <c r="F431" s="52"/>
      <c r="G431" s="52"/>
      <c r="H431" s="52"/>
      <c r="I431" s="67"/>
      <c r="J431" s="46"/>
      <c r="K431" s="46"/>
      <c r="L431" s="22"/>
      <c r="M431" s="58"/>
      <c r="N431" s="58"/>
    </row>
    <row r="432" spans="1:14" ht="15.75" customHeight="1">
      <c r="A432" s="14"/>
      <c r="B432" s="52"/>
      <c r="C432" s="64"/>
      <c r="D432" s="64"/>
      <c r="E432" s="52"/>
      <c r="F432" s="52"/>
      <c r="G432" s="52"/>
      <c r="H432" s="52"/>
      <c r="I432" s="67"/>
      <c r="J432" s="46"/>
      <c r="K432" s="46"/>
      <c r="L432" s="22"/>
      <c r="M432" s="58"/>
      <c r="N432" s="58"/>
    </row>
    <row r="433" spans="1:14" ht="15.75" customHeight="1">
      <c r="A433" s="14"/>
      <c r="B433" s="52"/>
      <c r="C433" s="64"/>
      <c r="D433" s="64"/>
      <c r="E433" s="52"/>
      <c r="F433" s="52"/>
      <c r="G433" s="52"/>
      <c r="H433" s="52"/>
      <c r="I433" s="67"/>
      <c r="J433" s="46"/>
      <c r="K433" s="46"/>
      <c r="L433" s="22"/>
      <c r="M433" s="58"/>
      <c r="N433" s="58"/>
    </row>
    <row r="434" spans="1:14" ht="15.75" customHeight="1">
      <c r="A434" s="14"/>
      <c r="B434" s="52"/>
      <c r="C434" s="64"/>
      <c r="D434" s="64"/>
      <c r="E434" s="52"/>
      <c r="F434" s="52"/>
      <c r="G434" s="52"/>
      <c r="H434" s="52"/>
      <c r="I434" s="67"/>
      <c r="J434" s="46"/>
      <c r="K434" s="46"/>
      <c r="L434" s="22"/>
      <c r="M434" s="58"/>
      <c r="N434" s="58"/>
    </row>
    <row r="435" spans="1:14" ht="15.75" customHeight="1">
      <c r="A435" s="14"/>
      <c r="B435" s="52"/>
      <c r="C435" s="64"/>
      <c r="D435" s="64"/>
      <c r="E435" s="52"/>
      <c r="F435" s="52"/>
      <c r="G435" s="52"/>
      <c r="H435" s="52"/>
      <c r="I435" s="67"/>
      <c r="J435" s="46"/>
      <c r="K435" s="46"/>
      <c r="L435" s="22"/>
      <c r="M435" s="58"/>
      <c r="N435" s="58"/>
    </row>
    <row r="436" spans="1:14" ht="15.75" customHeight="1">
      <c r="A436" s="14"/>
      <c r="B436" s="52"/>
      <c r="C436" s="64"/>
      <c r="D436" s="64"/>
      <c r="E436" s="52"/>
      <c r="F436" s="52"/>
      <c r="G436" s="52"/>
      <c r="H436" s="52"/>
      <c r="I436" s="67"/>
      <c r="J436" s="46"/>
      <c r="K436" s="46"/>
      <c r="L436" s="22"/>
      <c r="M436" s="58"/>
      <c r="N436" s="58"/>
    </row>
    <row r="437" spans="1:14" ht="15.75" customHeight="1">
      <c r="A437" s="14"/>
      <c r="B437" s="52"/>
      <c r="C437" s="64"/>
      <c r="D437" s="64"/>
      <c r="E437" s="52"/>
      <c r="F437" s="52"/>
      <c r="G437" s="52"/>
      <c r="H437" s="52"/>
      <c r="I437" s="67"/>
      <c r="J437" s="46"/>
      <c r="K437" s="46"/>
      <c r="L437" s="22"/>
      <c r="M437" s="58"/>
      <c r="N437" s="58"/>
    </row>
    <row r="438" spans="1:14" ht="15.75" customHeight="1">
      <c r="A438" s="14"/>
      <c r="B438" s="52"/>
      <c r="C438" s="64"/>
      <c r="D438" s="64"/>
      <c r="E438" s="52"/>
      <c r="F438" s="52"/>
      <c r="G438" s="52"/>
      <c r="H438" s="52"/>
      <c r="I438" s="67"/>
      <c r="J438" s="46"/>
      <c r="K438" s="46"/>
      <c r="L438" s="22"/>
      <c r="M438" s="58"/>
      <c r="N438" s="58"/>
    </row>
    <row r="439" spans="1:14" ht="15.75" customHeight="1">
      <c r="A439" s="14"/>
      <c r="B439" s="52"/>
      <c r="C439" s="64"/>
      <c r="D439" s="64"/>
      <c r="E439" s="52"/>
      <c r="F439" s="52"/>
      <c r="G439" s="52"/>
      <c r="H439" s="52"/>
      <c r="I439" s="67"/>
      <c r="J439" s="46"/>
      <c r="K439" s="46"/>
      <c r="L439" s="22"/>
      <c r="M439" s="58"/>
      <c r="N439" s="58"/>
    </row>
    <row r="440" spans="1:14" ht="15.75" customHeight="1">
      <c r="A440" s="14"/>
      <c r="B440" s="52"/>
      <c r="C440" s="64"/>
      <c r="D440" s="64"/>
      <c r="E440" s="52"/>
      <c r="F440" s="52"/>
      <c r="G440" s="52"/>
      <c r="H440" s="52"/>
      <c r="I440" s="67"/>
      <c r="J440" s="46"/>
      <c r="K440" s="46"/>
      <c r="L440" s="22"/>
      <c r="M440" s="58"/>
      <c r="N440" s="58"/>
    </row>
    <row r="441" spans="1:14" ht="15.75" customHeight="1">
      <c r="A441" s="14"/>
      <c r="B441" s="52"/>
      <c r="C441" s="64"/>
      <c r="D441" s="64"/>
      <c r="E441" s="52"/>
      <c r="F441" s="52"/>
      <c r="G441" s="52"/>
      <c r="H441" s="52"/>
      <c r="I441" s="67"/>
      <c r="J441" s="46"/>
      <c r="K441" s="46"/>
      <c r="L441" s="22"/>
      <c r="M441" s="58"/>
      <c r="N441" s="58"/>
    </row>
    <row r="442" spans="1:14" ht="15.75" customHeight="1">
      <c r="A442" s="14"/>
      <c r="B442" s="52"/>
      <c r="C442" s="64"/>
      <c r="D442" s="64"/>
      <c r="E442" s="52"/>
      <c r="F442" s="52"/>
      <c r="G442" s="52"/>
      <c r="H442" s="52"/>
      <c r="I442" s="67"/>
      <c r="J442" s="46"/>
      <c r="K442" s="46"/>
      <c r="L442" s="22"/>
      <c r="M442" s="58"/>
      <c r="N442" s="58"/>
    </row>
    <row r="443" spans="1:14" ht="15.75" customHeight="1">
      <c r="A443" s="14"/>
      <c r="B443" s="52"/>
      <c r="C443" s="64"/>
      <c r="D443" s="64"/>
      <c r="E443" s="52"/>
      <c r="F443" s="52"/>
      <c r="G443" s="52"/>
      <c r="H443" s="52"/>
      <c r="I443" s="67"/>
      <c r="J443" s="46"/>
      <c r="K443" s="46"/>
      <c r="L443" s="22"/>
      <c r="M443" s="58"/>
      <c r="N443" s="58"/>
    </row>
    <row r="444" spans="1:14" ht="15.75" customHeight="1">
      <c r="A444" s="14"/>
      <c r="B444" s="52"/>
      <c r="C444" s="64"/>
      <c r="D444" s="64"/>
      <c r="E444" s="52"/>
      <c r="F444" s="52"/>
      <c r="G444" s="52"/>
      <c r="H444" s="52"/>
      <c r="I444" s="67"/>
      <c r="J444" s="46"/>
      <c r="K444" s="46"/>
      <c r="L444" s="22"/>
      <c r="M444" s="58"/>
      <c r="N444" s="58"/>
    </row>
    <row r="445" spans="1:14" ht="15.75" customHeight="1">
      <c r="A445" s="14"/>
      <c r="B445" s="52"/>
      <c r="C445" s="64"/>
      <c r="D445" s="64"/>
      <c r="E445" s="52"/>
      <c r="F445" s="52"/>
      <c r="G445" s="52"/>
      <c r="H445" s="52"/>
      <c r="I445" s="67"/>
      <c r="J445" s="46"/>
      <c r="K445" s="46"/>
      <c r="L445" s="22"/>
      <c r="M445" s="58"/>
      <c r="N445" s="58"/>
    </row>
    <row r="446" spans="1:14" ht="15.75" customHeight="1">
      <c r="A446" s="14"/>
      <c r="B446" s="52"/>
      <c r="C446" s="64"/>
      <c r="D446" s="64"/>
      <c r="E446" s="52"/>
      <c r="F446" s="52"/>
      <c r="G446" s="52"/>
      <c r="H446" s="52"/>
      <c r="I446" s="67"/>
      <c r="J446" s="46"/>
      <c r="K446" s="46"/>
      <c r="L446" s="22"/>
      <c r="M446" s="58"/>
      <c r="N446" s="58"/>
    </row>
    <row r="447" spans="1:14" ht="15.75" customHeight="1">
      <c r="A447" s="14"/>
      <c r="B447" s="52"/>
      <c r="C447" s="64"/>
      <c r="D447" s="64"/>
      <c r="E447" s="52"/>
      <c r="F447" s="52"/>
      <c r="G447" s="52"/>
      <c r="H447" s="52"/>
      <c r="I447" s="67"/>
      <c r="J447" s="46"/>
      <c r="K447" s="46"/>
      <c r="L447" s="22"/>
      <c r="M447" s="58"/>
      <c r="N447" s="58"/>
    </row>
    <row r="448" spans="1:14" ht="15.75" customHeight="1">
      <c r="A448" s="14"/>
      <c r="B448" s="52"/>
      <c r="C448" s="64"/>
      <c r="D448" s="64"/>
      <c r="E448" s="52"/>
      <c r="F448" s="52"/>
      <c r="G448" s="52"/>
      <c r="H448" s="52"/>
      <c r="I448" s="67"/>
      <c r="J448" s="46"/>
      <c r="K448" s="46"/>
      <c r="L448" s="22"/>
      <c r="M448" s="58"/>
      <c r="N448" s="58"/>
    </row>
    <row r="449" spans="1:14" ht="15.75" customHeight="1">
      <c r="A449" s="14"/>
      <c r="B449" s="52"/>
      <c r="C449" s="64"/>
      <c r="D449" s="64"/>
      <c r="E449" s="52"/>
      <c r="F449" s="52"/>
      <c r="G449" s="52"/>
      <c r="H449" s="52"/>
      <c r="I449" s="67"/>
      <c r="J449" s="46"/>
      <c r="K449" s="46"/>
      <c r="L449" s="22"/>
      <c r="M449" s="58"/>
      <c r="N449" s="58"/>
    </row>
    <row r="450" spans="1:14" ht="15.75" customHeight="1">
      <c r="A450" s="14"/>
      <c r="B450" s="52"/>
      <c r="C450" s="64"/>
      <c r="D450" s="64"/>
      <c r="E450" s="52"/>
      <c r="F450" s="52"/>
      <c r="G450" s="52"/>
      <c r="H450" s="52"/>
      <c r="I450" s="67"/>
      <c r="J450" s="46"/>
      <c r="K450" s="46"/>
      <c r="L450" s="22"/>
      <c r="M450" s="58"/>
      <c r="N450" s="58"/>
    </row>
    <row r="451" spans="1:14" ht="15.75" customHeight="1">
      <c r="A451" s="14"/>
      <c r="B451" s="52"/>
      <c r="C451" s="64"/>
      <c r="D451" s="64"/>
      <c r="E451" s="52"/>
      <c r="F451" s="52"/>
      <c r="G451" s="52"/>
      <c r="H451" s="52"/>
      <c r="I451" s="67"/>
      <c r="J451" s="46"/>
      <c r="K451" s="46"/>
      <c r="L451" s="22"/>
      <c r="M451" s="58"/>
      <c r="N451" s="58"/>
    </row>
    <row r="452" spans="1:14" ht="15.75" customHeight="1">
      <c r="A452" s="14"/>
      <c r="B452" s="52"/>
      <c r="C452" s="64"/>
      <c r="D452" s="64"/>
      <c r="E452" s="52"/>
      <c r="F452" s="52"/>
      <c r="G452" s="52"/>
      <c r="H452" s="52"/>
      <c r="I452" s="67"/>
      <c r="J452" s="46"/>
      <c r="K452" s="46"/>
      <c r="L452" s="22"/>
      <c r="M452" s="58"/>
      <c r="N452" s="58"/>
    </row>
    <row r="453" spans="1:14" ht="15.75" customHeight="1">
      <c r="A453" s="14"/>
      <c r="B453" s="52"/>
      <c r="C453" s="64"/>
      <c r="D453" s="64"/>
      <c r="E453" s="52"/>
      <c r="F453" s="52"/>
      <c r="G453" s="52"/>
      <c r="H453" s="52"/>
      <c r="I453" s="67"/>
      <c r="J453" s="46"/>
      <c r="K453" s="46"/>
      <c r="L453" s="22"/>
      <c r="M453" s="58"/>
      <c r="N453" s="58"/>
    </row>
    <row r="454" spans="1:14" ht="15.75" customHeight="1">
      <c r="A454" s="14"/>
      <c r="B454" s="52"/>
      <c r="C454" s="64"/>
      <c r="D454" s="64"/>
      <c r="E454" s="52"/>
      <c r="F454" s="52"/>
      <c r="G454" s="52"/>
      <c r="H454" s="52"/>
      <c r="I454" s="67"/>
      <c r="J454" s="46"/>
      <c r="K454" s="46"/>
      <c r="L454" s="22"/>
      <c r="M454" s="58"/>
      <c r="N454" s="58"/>
    </row>
    <row r="455" spans="1:14" ht="15.75" customHeight="1">
      <c r="A455" s="14"/>
      <c r="B455" s="52"/>
      <c r="C455" s="64"/>
      <c r="D455" s="64"/>
      <c r="E455" s="52"/>
      <c r="F455" s="52"/>
      <c r="G455" s="52"/>
      <c r="H455" s="52"/>
      <c r="I455" s="67"/>
      <c r="J455" s="46"/>
      <c r="K455" s="46"/>
      <c r="L455" s="22"/>
      <c r="M455" s="58"/>
      <c r="N455" s="58"/>
    </row>
    <row r="456" spans="1:14" ht="15.75" customHeight="1">
      <c r="A456" s="14"/>
      <c r="B456" s="52"/>
      <c r="C456" s="64"/>
      <c r="D456" s="64"/>
      <c r="E456" s="52"/>
      <c r="F456" s="52"/>
      <c r="G456" s="52"/>
      <c r="H456" s="52"/>
      <c r="I456" s="67"/>
      <c r="J456" s="46"/>
      <c r="K456" s="46"/>
      <c r="L456" s="22"/>
      <c r="M456" s="58"/>
      <c r="N456" s="58"/>
    </row>
    <row r="457" spans="1:14" ht="15.75" customHeight="1">
      <c r="A457" s="14"/>
      <c r="B457" s="52"/>
      <c r="C457" s="64"/>
      <c r="D457" s="64"/>
      <c r="E457" s="52"/>
      <c r="F457" s="52"/>
      <c r="G457" s="52"/>
      <c r="H457" s="52"/>
      <c r="I457" s="67"/>
      <c r="J457" s="46"/>
      <c r="K457" s="46"/>
      <c r="L457" s="22"/>
      <c r="M457" s="58"/>
      <c r="N457" s="58"/>
    </row>
    <row r="458" spans="1:14" ht="15.75" customHeight="1">
      <c r="A458" s="14"/>
      <c r="B458" s="52"/>
      <c r="C458" s="64"/>
      <c r="D458" s="64"/>
      <c r="E458" s="52"/>
      <c r="F458" s="52"/>
      <c r="G458" s="52"/>
      <c r="H458" s="52"/>
      <c r="I458" s="67"/>
      <c r="J458" s="46"/>
      <c r="K458" s="46"/>
      <c r="L458" s="22"/>
      <c r="M458" s="58"/>
      <c r="N458" s="58"/>
    </row>
    <row r="459" spans="1:14" ht="15.75" customHeight="1">
      <c r="A459" s="14"/>
      <c r="B459" s="52"/>
      <c r="C459" s="64"/>
      <c r="D459" s="64"/>
      <c r="E459" s="52"/>
      <c r="F459" s="52"/>
      <c r="G459" s="52"/>
      <c r="H459" s="52"/>
      <c r="I459" s="67"/>
      <c r="J459" s="46"/>
      <c r="K459" s="46"/>
      <c r="L459" s="22"/>
      <c r="M459" s="58"/>
      <c r="N459" s="58"/>
    </row>
    <row r="460" spans="1:14" ht="15.75" customHeight="1">
      <c r="A460" s="14"/>
      <c r="B460" s="52"/>
      <c r="C460" s="64"/>
      <c r="D460" s="64"/>
      <c r="E460" s="52"/>
      <c r="F460" s="52"/>
      <c r="G460" s="52"/>
      <c r="H460" s="52"/>
      <c r="I460" s="67"/>
      <c r="J460" s="46"/>
      <c r="K460" s="46"/>
      <c r="L460" s="22"/>
      <c r="M460" s="58"/>
      <c r="N460" s="58"/>
    </row>
    <row r="461" spans="1:14" ht="15.75" customHeight="1">
      <c r="A461" s="14"/>
      <c r="B461" s="52"/>
      <c r="C461" s="64"/>
      <c r="D461" s="64"/>
      <c r="E461" s="52"/>
      <c r="F461" s="52"/>
      <c r="G461" s="52"/>
      <c r="H461" s="52"/>
      <c r="I461" s="67"/>
      <c r="J461" s="46"/>
      <c r="K461" s="46"/>
      <c r="L461" s="22"/>
      <c r="M461" s="58"/>
      <c r="N461" s="58"/>
    </row>
    <row r="462" spans="1:14" ht="15.75" customHeight="1">
      <c r="A462" s="14"/>
      <c r="B462" s="52"/>
      <c r="C462" s="64"/>
      <c r="D462" s="64"/>
      <c r="E462" s="52"/>
      <c r="F462" s="52"/>
      <c r="G462" s="52"/>
      <c r="H462" s="52"/>
      <c r="I462" s="67"/>
      <c r="J462" s="46"/>
      <c r="K462" s="46"/>
      <c r="L462" s="22"/>
      <c r="M462" s="58"/>
      <c r="N462" s="58"/>
    </row>
    <row r="463" spans="1:14" ht="15.75" customHeight="1">
      <c r="A463" s="14"/>
      <c r="B463" s="52"/>
      <c r="C463" s="64"/>
      <c r="D463" s="64"/>
      <c r="E463" s="52"/>
      <c r="F463" s="52"/>
      <c r="G463" s="52"/>
      <c r="H463" s="52"/>
      <c r="I463" s="67"/>
      <c r="J463" s="46"/>
      <c r="K463" s="46"/>
      <c r="L463" s="22"/>
      <c r="M463" s="58"/>
      <c r="N463" s="58"/>
    </row>
    <row r="464" spans="1:14" ht="15.75" customHeight="1">
      <c r="A464" s="14"/>
      <c r="B464" s="52"/>
      <c r="C464" s="64"/>
      <c r="D464" s="64"/>
      <c r="E464" s="52"/>
      <c r="F464" s="52"/>
      <c r="G464" s="52"/>
      <c r="H464" s="52"/>
      <c r="I464" s="67"/>
      <c r="J464" s="46"/>
      <c r="K464" s="46"/>
      <c r="L464" s="22"/>
      <c r="M464" s="58"/>
      <c r="N464" s="58"/>
    </row>
    <row r="465" spans="1:14" ht="15.75" customHeight="1">
      <c r="A465" s="14"/>
      <c r="B465" s="52"/>
      <c r="C465" s="64"/>
      <c r="D465" s="64"/>
      <c r="E465" s="52"/>
      <c r="F465" s="52"/>
      <c r="G465" s="52"/>
      <c r="H465" s="52"/>
      <c r="I465" s="67"/>
      <c r="J465" s="46"/>
      <c r="K465" s="46"/>
      <c r="L465" s="22"/>
      <c r="M465" s="58"/>
      <c r="N465" s="58"/>
    </row>
    <row r="466" spans="1:14" ht="15.75" customHeight="1">
      <c r="A466" s="14"/>
      <c r="B466" s="52"/>
      <c r="C466" s="64"/>
      <c r="D466" s="64"/>
      <c r="E466" s="52"/>
      <c r="F466" s="52"/>
      <c r="G466" s="52"/>
      <c r="H466" s="52"/>
      <c r="I466" s="67"/>
      <c r="J466" s="46"/>
      <c r="K466" s="46"/>
      <c r="L466" s="22"/>
      <c r="M466" s="58"/>
      <c r="N466" s="58"/>
    </row>
    <row r="467" spans="1:14" ht="15.75" customHeight="1">
      <c r="A467" s="14"/>
      <c r="B467" s="52"/>
      <c r="C467" s="64"/>
      <c r="D467" s="64"/>
      <c r="E467" s="52"/>
      <c r="F467" s="52"/>
      <c r="G467" s="52"/>
      <c r="H467" s="52"/>
      <c r="I467" s="67"/>
      <c r="J467" s="46"/>
      <c r="K467" s="46"/>
      <c r="L467" s="22"/>
      <c r="M467" s="58"/>
      <c r="N467" s="58"/>
    </row>
    <row r="468" spans="1:14" ht="15.75" customHeight="1">
      <c r="A468" s="14"/>
      <c r="B468" s="52"/>
      <c r="C468" s="64"/>
      <c r="D468" s="64"/>
      <c r="E468" s="52"/>
      <c r="F468" s="52"/>
      <c r="G468" s="52"/>
      <c r="H468" s="52"/>
      <c r="I468" s="67"/>
      <c r="J468" s="46"/>
      <c r="K468" s="46"/>
      <c r="L468" s="22"/>
      <c r="M468" s="58"/>
      <c r="N468" s="58"/>
    </row>
    <row r="469" spans="1:14" ht="15.75" customHeight="1">
      <c r="A469" s="14"/>
      <c r="B469" s="52"/>
      <c r="C469" s="64"/>
      <c r="D469" s="64"/>
      <c r="E469" s="52"/>
      <c r="F469" s="52"/>
      <c r="G469" s="52"/>
      <c r="H469" s="52"/>
      <c r="I469" s="67"/>
      <c r="J469" s="46"/>
      <c r="K469" s="46"/>
      <c r="L469" s="22"/>
      <c r="M469" s="58"/>
      <c r="N469" s="58"/>
    </row>
    <row r="470" spans="1:14" ht="15.75" customHeight="1">
      <c r="A470" s="14"/>
      <c r="B470" s="52"/>
      <c r="C470" s="64"/>
      <c r="D470" s="64"/>
      <c r="E470" s="52"/>
      <c r="F470" s="52"/>
      <c r="G470" s="52"/>
      <c r="H470" s="52"/>
      <c r="I470" s="67"/>
      <c r="J470" s="46"/>
      <c r="K470" s="46"/>
      <c r="L470" s="22"/>
      <c r="M470" s="58"/>
      <c r="N470" s="58"/>
    </row>
    <row r="471" spans="1:14" ht="15.75" customHeight="1">
      <c r="A471" s="14"/>
      <c r="B471" s="52"/>
      <c r="C471" s="64"/>
      <c r="D471" s="64"/>
      <c r="E471" s="52"/>
      <c r="F471" s="52"/>
      <c r="G471" s="52"/>
      <c r="H471" s="52"/>
      <c r="I471" s="67"/>
      <c r="J471" s="46"/>
      <c r="K471" s="46"/>
      <c r="L471" s="22"/>
      <c r="M471" s="58"/>
      <c r="N471" s="58"/>
    </row>
    <row r="472" spans="1:14" ht="15.75" customHeight="1">
      <c r="A472" s="14"/>
      <c r="B472" s="52"/>
      <c r="C472" s="64"/>
      <c r="D472" s="64"/>
      <c r="E472" s="52"/>
      <c r="F472" s="52"/>
      <c r="G472" s="52"/>
      <c r="H472" s="52"/>
      <c r="I472" s="67"/>
      <c r="J472" s="46"/>
      <c r="K472" s="46"/>
      <c r="L472" s="22"/>
      <c r="M472" s="58"/>
      <c r="N472" s="58"/>
    </row>
    <row r="473" spans="1:14" ht="15.75" customHeight="1">
      <c r="A473" s="14"/>
      <c r="B473" s="52"/>
      <c r="C473" s="64"/>
      <c r="D473" s="64"/>
      <c r="E473" s="52"/>
      <c r="F473" s="52"/>
      <c r="G473" s="52"/>
      <c r="H473" s="52"/>
      <c r="I473" s="67"/>
      <c r="J473" s="46"/>
      <c r="K473" s="46"/>
      <c r="L473" s="22"/>
      <c r="M473" s="58"/>
      <c r="N473" s="58"/>
    </row>
    <row r="474" spans="1:14" ht="15.75" customHeight="1">
      <c r="A474" s="14"/>
      <c r="B474" s="52"/>
      <c r="C474" s="64"/>
      <c r="D474" s="64"/>
      <c r="E474" s="52"/>
      <c r="F474" s="52"/>
      <c r="G474" s="52"/>
      <c r="H474" s="52"/>
      <c r="I474" s="67"/>
      <c r="J474" s="46"/>
      <c r="K474" s="46"/>
      <c r="L474" s="22"/>
      <c r="M474" s="58"/>
      <c r="N474" s="58"/>
    </row>
    <row r="475" spans="1:14" ht="15.75" customHeight="1">
      <c r="A475" s="14"/>
      <c r="B475" s="52"/>
      <c r="C475" s="64"/>
      <c r="D475" s="64"/>
      <c r="E475" s="52"/>
      <c r="F475" s="52"/>
      <c r="G475" s="52"/>
      <c r="H475" s="52"/>
      <c r="I475" s="67"/>
      <c r="J475" s="46"/>
      <c r="K475" s="46"/>
      <c r="L475" s="22"/>
      <c r="M475" s="58"/>
      <c r="N475" s="58"/>
    </row>
    <row r="476" spans="1:14" ht="15.75" customHeight="1">
      <c r="A476" s="14"/>
      <c r="B476" s="52"/>
      <c r="C476" s="64"/>
      <c r="D476" s="64"/>
      <c r="E476" s="52"/>
      <c r="F476" s="52"/>
      <c r="G476" s="52"/>
      <c r="H476" s="52"/>
      <c r="I476" s="67"/>
      <c r="J476" s="46"/>
      <c r="K476" s="46"/>
      <c r="L476" s="22"/>
      <c r="M476" s="58"/>
      <c r="N476" s="58"/>
    </row>
    <row r="477" spans="1:14" ht="15.75" customHeight="1">
      <c r="A477" s="14"/>
      <c r="B477" s="52"/>
      <c r="C477" s="64"/>
      <c r="D477" s="64"/>
      <c r="E477" s="52"/>
      <c r="F477" s="52"/>
      <c r="G477" s="52"/>
      <c r="H477" s="52"/>
      <c r="I477" s="67"/>
      <c r="J477" s="46"/>
      <c r="K477" s="46"/>
      <c r="L477" s="22"/>
      <c r="M477" s="58"/>
      <c r="N477" s="58"/>
    </row>
    <row r="478" spans="1:14" ht="15.75" customHeight="1">
      <c r="A478" s="14"/>
      <c r="B478" s="52"/>
      <c r="C478" s="64"/>
      <c r="D478" s="64"/>
      <c r="E478" s="52"/>
      <c r="F478" s="52"/>
      <c r="G478" s="52"/>
      <c r="H478" s="52"/>
      <c r="I478" s="67"/>
      <c r="J478" s="46"/>
      <c r="K478" s="46"/>
      <c r="L478" s="22"/>
      <c r="M478" s="58"/>
      <c r="N478" s="58"/>
    </row>
    <row r="479" spans="1:14" ht="15.75" customHeight="1">
      <c r="A479" s="14"/>
      <c r="B479" s="52"/>
      <c r="C479" s="64"/>
      <c r="D479" s="64"/>
      <c r="E479" s="52"/>
      <c r="F479" s="52"/>
      <c r="G479" s="52"/>
      <c r="H479" s="52"/>
      <c r="I479" s="67"/>
      <c r="J479" s="46"/>
      <c r="K479" s="46"/>
      <c r="L479" s="22"/>
      <c r="M479" s="58"/>
      <c r="N479" s="58"/>
    </row>
    <row r="480" spans="1:14" ht="15.75" customHeight="1">
      <c r="A480" s="14"/>
      <c r="B480" s="52"/>
      <c r="C480" s="64"/>
      <c r="D480" s="64"/>
      <c r="E480" s="52"/>
      <c r="F480" s="52"/>
      <c r="G480" s="52"/>
      <c r="H480" s="52"/>
      <c r="I480" s="67"/>
      <c r="J480" s="46"/>
      <c r="K480" s="46"/>
      <c r="L480" s="22"/>
      <c r="M480" s="58"/>
      <c r="N480" s="58"/>
    </row>
    <row r="481" spans="1:14" ht="15.75" customHeight="1">
      <c r="A481" s="14"/>
      <c r="B481" s="52"/>
      <c r="C481" s="64"/>
      <c r="D481" s="64"/>
      <c r="E481" s="52"/>
      <c r="F481" s="52"/>
      <c r="G481" s="52"/>
      <c r="H481" s="52"/>
      <c r="I481" s="67"/>
      <c r="J481" s="46"/>
      <c r="K481" s="46"/>
      <c r="L481" s="22"/>
      <c r="M481" s="58"/>
      <c r="N481" s="58"/>
    </row>
    <row r="482" spans="1:14" ht="15.75" customHeight="1">
      <c r="A482" s="14"/>
      <c r="B482" s="52"/>
      <c r="C482" s="64"/>
      <c r="D482" s="64"/>
      <c r="E482" s="52"/>
      <c r="F482" s="52"/>
      <c r="G482" s="52"/>
      <c r="H482" s="52"/>
      <c r="I482" s="67"/>
      <c r="J482" s="46"/>
      <c r="K482" s="46"/>
      <c r="L482" s="22"/>
      <c r="M482" s="58"/>
      <c r="N482" s="58"/>
    </row>
    <row r="483" spans="1:14" ht="15.75" customHeight="1">
      <c r="A483" s="14"/>
      <c r="B483" s="52"/>
      <c r="C483" s="64"/>
      <c r="D483" s="64"/>
      <c r="E483" s="52"/>
      <c r="F483" s="52"/>
      <c r="G483" s="52"/>
      <c r="H483" s="52"/>
      <c r="I483" s="67"/>
      <c r="J483" s="46"/>
      <c r="K483" s="46"/>
      <c r="L483" s="22"/>
      <c r="M483" s="58"/>
      <c r="N483" s="58"/>
    </row>
    <row r="484" spans="1:14" ht="15.75" customHeight="1">
      <c r="A484" s="14"/>
      <c r="B484" s="52"/>
      <c r="C484" s="64"/>
      <c r="D484" s="64"/>
      <c r="E484" s="52"/>
      <c r="F484" s="52"/>
      <c r="G484" s="52"/>
      <c r="H484" s="52"/>
      <c r="I484" s="67"/>
      <c r="J484" s="46"/>
      <c r="K484" s="46"/>
      <c r="L484" s="22"/>
      <c r="M484" s="58"/>
      <c r="N484" s="58"/>
    </row>
    <row r="485" spans="1:14" ht="15.75" customHeight="1">
      <c r="A485" s="14"/>
      <c r="B485" s="52"/>
      <c r="C485" s="64"/>
      <c r="D485" s="64"/>
      <c r="E485" s="52"/>
      <c r="F485" s="52"/>
      <c r="G485" s="52"/>
      <c r="H485" s="52"/>
      <c r="I485" s="67"/>
      <c r="J485" s="46"/>
      <c r="K485" s="46"/>
      <c r="L485" s="22"/>
      <c r="M485" s="58"/>
      <c r="N485" s="58"/>
    </row>
    <row r="486" spans="1:14" ht="15.75" customHeight="1">
      <c r="A486" s="14"/>
      <c r="B486" s="52"/>
      <c r="C486" s="64"/>
      <c r="D486" s="64"/>
      <c r="E486" s="52"/>
      <c r="F486" s="52"/>
      <c r="G486" s="52"/>
      <c r="H486" s="52"/>
      <c r="I486" s="67"/>
      <c r="J486" s="46"/>
      <c r="K486" s="46"/>
      <c r="L486" s="22"/>
      <c r="M486" s="58"/>
      <c r="N486" s="58"/>
    </row>
    <row r="487" spans="1:14" ht="15.75" customHeight="1">
      <c r="A487" s="14"/>
      <c r="B487" s="52"/>
      <c r="C487" s="64"/>
      <c r="D487" s="64"/>
      <c r="E487" s="52"/>
      <c r="F487" s="52"/>
      <c r="G487" s="52"/>
      <c r="H487" s="52"/>
      <c r="I487" s="67"/>
      <c r="J487" s="46"/>
      <c r="K487" s="46"/>
      <c r="L487" s="22"/>
      <c r="M487" s="58"/>
      <c r="N487" s="58"/>
    </row>
    <row r="488" spans="1:14" ht="15.75" customHeight="1">
      <c r="A488" s="14"/>
      <c r="B488" s="52"/>
      <c r="C488" s="64"/>
      <c r="D488" s="64"/>
      <c r="E488" s="52"/>
      <c r="F488" s="52"/>
      <c r="G488" s="52"/>
      <c r="H488" s="52"/>
      <c r="I488" s="67"/>
      <c r="J488" s="46"/>
      <c r="K488" s="46"/>
      <c r="L488" s="22"/>
      <c r="M488" s="58"/>
      <c r="N488" s="58"/>
    </row>
    <row r="489" spans="1:14" ht="15.75" customHeight="1">
      <c r="A489" s="14"/>
      <c r="B489" s="52"/>
      <c r="C489" s="64"/>
      <c r="D489" s="64"/>
      <c r="E489" s="52"/>
      <c r="F489" s="52"/>
      <c r="G489" s="52"/>
      <c r="H489" s="52"/>
      <c r="I489" s="67"/>
      <c r="J489" s="46"/>
      <c r="K489" s="46"/>
      <c r="L489" s="22"/>
      <c r="M489" s="58"/>
      <c r="N489" s="58"/>
    </row>
    <row r="490" spans="1:14" ht="15.75" customHeight="1">
      <c r="A490" s="14"/>
      <c r="B490" s="52"/>
      <c r="C490" s="64"/>
      <c r="D490" s="64"/>
      <c r="E490" s="52"/>
      <c r="F490" s="52"/>
      <c r="G490" s="52"/>
      <c r="H490" s="52"/>
      <c r="I490" s="67"/>
      <c r="J490" s="46"/>
      <c r="K490" s="46"/>
      <c r="L490" s="22"/>
      <c r="M490" s="58"/>
      <c r="N490" s="58"/>
    </row>
    <row r="491" spans="1:14" ht="15.75" customHeight="1">
      <c r="A491" s="14"/>
      <c r="B491" s="52"/>
      <c r="C491" s="64"/>
      <c r="D491" s="64"/>
      <c r="E491" s="52"/>
      <c r="F491" s="52"/>
      <c r="G491" s="52"/>
      <c r="H491" s="52"/>
      <c r="I491" s="67"/>
      <c r="J491" s="46"/>
      <c r="K491" s="46"/>
      <c r="L491" s="22"/>
      <c r="M491" s="58"/>
      <c r="N491" s="58"/>
    </row>
    <row r="492" spans="1:14" ht="15.75" customHeight="1">
      <c r="A492" s="14"/>
      <c r="B492" s="52"/>
      <c r="C492" s="64"/>
      <c r="D492" s="64"/>
      <c r="E492" s="52"/>
      <c r="F492" s="52"/>
      <c r="G492" s="52"/>
      <c r="H492" s="52"/>
      <c r="I492" s="67"/>
      <c r="J492" s="46"/>
      <c r="K492" s="46"/>
      <c r="L492" s="22"/>
      <c r="M492" s="58"/>
      <c r="N492" s="58"/>
    </row>
    <row r="493" spans="1:14" ht="15.75" customHeight="1">
      <c r="A493" s="14"/>
      <c r="B493" s="52"/>
      <c r="C493" s="64"/>
      <c r="D493" s="64"/>
      <c r="E493" s="52"/>
      <c r="F493" s="52"/>
      <c r="G493" s="52"/>
      <c r="H493" s="52"/>
      <c r="I493" s="67"/>
      <c r="J493" s="46"/>
      <c r="K493" s="46"/>
      <c r="L493" s="22"/>
      <c r="M493" s="58"/>
      <c r="N493" s="58"/>
    </row>
    <row r="494" spans="1:14" ht="15.75" customHeight="1">
      <c r="A494" s="14"/>
      <c r="B494" s="52"/>
      <c r="C494" s="64"/>
      <c r="D494" s="64"/>
      <c r="E494" s="52"/>
      <c r="F494" s="52"/>
      <c r="G494" s="52"/>
      <c r="H494" s="52"/>
      <c r="I494" s="67"/>
      <c r="J494" s="46"/>
      <c r="K494" s="46"/>
      <c r="L494" s="22"/>
      <c r="M494" s="58"/>
      <c r="N494" s="58"/>
    </row>
    <row r="495" spans="1:14" ht="15.75" customHeight="1">
      <c r="A495" s="14"/>
      <c r="B495" s="52"/>
      <c r="C495" s="64"/>
      <c r="D495" s="64"/>
      <c r="E495" s="52"/>
      <c r="F495" s="52"/>
      <c r="G495" s="52"/>
      <c r="H495" s="52"/>
      <c r="I495" s="67"/>
      <c r="J495" s="46"/>
      <c r="K495" s="46"/>
      <c r="L495" s="22"/>
      <c r="M495" s="58"/>
      <c r="N495" s="58"/>
    </row>
    <row r="496" spans="1:14" ht="15.75" customHeight="1">
      <c r="A496" s="14"/>
      <c r="B496" s="52"/>
      <c r="C496" s="64"/>
      <c r="D496" s="64"/>
      <c r="E496" s="52"/>
      <c r="F496" s="52"/>
      <c r="G496" s="52"/>
      <c r="H496" s="52"/>
      <c r="I496" s="67"/>
      <c r="J496" s="46"/>
      <c r="K496" s="46"/>
      <c r="L496" s="22"/>
      <c r="M496" s="58"/>
      <c r="N496" s="58"/>
    </row>
    <row r="497" spans="1:14" ht="15.75" customHeight="1">
      <c r="A497" s="14"/>
      <c r="B497" s="52"/>
      <c r="C497" s="64"/>
      <c r="D497" s="64"/>
      <c r="E497" s="52"/>
      <c r="F497" s="52"/>
      <c r="G497" s="52"/>
      <c r="H497" s="52"/>
      <c r="I497" s="67"/>
      <c r="J497" s="46"/>
      <c r="K497" s="46"/>
      <c r="L497" s="22"/>
      <c r="M497" s="58"/>
      <c r="N497" s="58"/>
    </row>
    <row r="498" spans="1:14" ht="15.75" customHeight="1">
      <c r="A498" s="14"/>
      <c r="B498" s="52"/>
      <c r="C498" s="64"/>
      <c r="D498" s="64"/>
      <c r="E498" s="52"/>
      <c r="F498" s="52"/>
      <c r="G498" s="52"/>
      <c r="H498" s="52"/>
      <c r="I498" s="67"/>
      <c r="J498" s="46"/>
      <c r="K498" s="46"/>
      <c r="L498" s="22"/>
      <c r="M498" s="58"/>
      <c r="N498" s="58"/>
    </row>
    <row r="499" spans="1:14" ht="15.75" customHeight="1">
      <c r="A499" s="14"/>
      <c r="B499" s="52"/>
      <c r="C499" s="64"/>
      <c r="D499" s="64"/>
      <c r="E499" s="52"/>
      <c r="F499" s="52"/>
      <c r="G499" s="52"/>
      <c r="H499" s="52"/>
      <c r="I499" s="67"/>
      <c r="J499" s="46"/>
      <c r="K499" s="46"/>
      <c r="L499" s="22"/>
      <c r="M499" s="58"/>
      <c r="N499" s="58"/>
    </row>
    <row r="500" spans="1:14" ht="15.75" customHeight="1">
      <c r="A500" s="14"/>
      <c r="B500" s="52"/>
      <c r="C500" s="64"/>
      <c r="D500" s="64"/>
      <c r="E500" s="52"/>
      <c r="F500" s="52"/>
      <c r="G500" s="52"/>
      <c r="H500" s="52"/>
      <c r="I500" s="67"/>
      <c r="J500" s="46"/>
      <c r="K500" s="46"/>
      <c r="L500" s="22"/>
      <c r="M500" s="58"/>
      <c r="N500" s="58"/>
    </row>
    <row r="501" spans="1:14" ht="15.75" customHeight="1">
      <c r="A501" s="14"/>
      <c r="B501" s="52"/>
      <c r="C501" s="64"/>
      <c r="D501" s="64"/>
      <c r="E501" s="52"/>
      <c r="F501" s="52"/>
      <c r="G501" s="52"/>
      <c r="H501" s="52"/>
      <c r="I501" s="67"/>
      <c r="J501" s="46"/>
      <c r="K501" s="46"/>
      <c r="L501" s="22"/>
      <c r="M501" s="58"/>
      <c r="N501" s="58"/>
    </row>
    <row r="502" spans="1:14" ht="15.75" customHeight="1">
      <c r="A502" s="14"/>
      <c r="B502" s="52"/>
      <c r="C502" s="64"/>
      <c r="D502" s="64"/>
      <c r="E502" s="52"/>
      <c r="F502" s="52"/>
      <c r="G502" s="52"/>
      <c r="H502" s="52"/>
      <c r="I502" s="67"/>
      <c r="J502" s="46"/>
      <c r="K502" s="46"/>
      <c r="L502" s="22"/>
      <c r="M502" s="58"/>
      <c r="N502" s="58"/>
    </row>
    <row r="503" spans="1:14" ht="15.75" customHeight="1">
      <c r="A503" s="14"/>
      <c r="B503" s="52"/>
      <c r="C503" s="64"/>
      <c r="D503" s="64"/>
      <c r="E503" s="52"/>
      <c r="F503" s="52"/>
      <c r="G503" s="52"/>
      <c r="H503" s="52"/>
      <c r="I503" s="67"/>
      <c r="J503" s="46"/>
      <c r="K503" s="46"/>
      <c r="L503" s="22"/>
      <c r="M503" s="58"/>
      <c r="N503" s="58"/>
    </row>
    <row r="504" spans="1:14" ht="15.75" customHeight="1">
      <c r="A504" s="14"/>
      <c r="B504" s="52"/>
      <c r="C504" s="64"/>
      <c r="D504" s="64"/>
      <c r="E504" s="52"/>
      <c r="F504" s="52"/>
      <c r="G504" s="52"/>
      <c r="H504" s="52"/>
      <c r="I504" s="67"/>
      <c r="J504" s="46"/>
      <c r="K504" s="46"/>
      <c r="L504" s="22"/>
      <c r="M504" s="58"/>
      <c r="N504" s="58"/>
    </row>
    <row r="505" spans="1:14" ht="15.75" customHeight="1">
      <c r="A505" s="14"/>
      <c r="B505" s="52"/>
      <c r="C505" s="64"/>
      <c r="D505" s="64"/>
      <c r="E505" s="52"/>
      <c r="F505" s="52"/>
      <c r="G505" s="52"/>
      <c r="H505" s="52"/>
      <c r="I505" s="67"/>
      <c r="J505" s="46"/>
      <c r="K505" s="46"/>
      <c r="L505" s="22"/>
      <c r="M505" s="58"/>
      <c r="N505" s="58"/>
    </row>
    <row r="506" spans="1:14" ht="15.75" customHeight="1">
      <c r="A506" s="14"/>
      <c r="B506" s="52"/>
      <c r="C506" s="64"/>
      <c r="D506" s="64"/>
      <c r="E506" s="52"/>
      <c r="F506" s="52"/>
      <c r="G506" s="52"/>
      <c r="H506" s="52"/>
      <c r="I506" s="67"/>
      <c r="J506" s="46"/>
      <c r="K506" s="46"/>
      <c r="L506" s="22"/>
      <c r="M506" s="58"/>
      <c r="N506" s="58"/>
    </row>
    <row r="507" spans="1:14" ht="15.75" customHeight="1">
      <c r="A507" s="14"/>
      <c r="B507" s="52"/>
      <c r="C507" s="64"/>
      <c r="D507" s="64"/>
      <c r="E507" s="52"/>
      <c r="F507" s="52"/>
      <c r="G507" s="52"/>
      <c r="H507" s="52"/>
      <c r="I507" s="67"/>
      <c r="J507" s="46"/>
      <c r="K507" s="46"/>
      <c r="L507" s="22"/>
      <c r="M507" s="58"/>
      <c r="N507" s="58"/>
    </row>
    <row r="508" spans="1:14" ht="15.75" customHeight="1">
      <c r="A508" s="14"/>
      <c r="B508" s="52"/>
      <c r="C508" s="64"/>
      <c r="D508" s="64"/>
      <c r="E508" s="52"/>
      <c r="F508" s="52"/>
      <c r="G508" s="52"/>
      <c r="H508" s="52"/>
      <c r="I508" s="67"/>
      <c r="J508" s="46"/>
      <c r="K508" s="46"/>
      <c r="L508" s="22"/>
      <c r="M508" s="58"/>
      <c r="N508" s="58"/>
    </row>
    <row r="509" spans="1:14" ht="15.75" customHeight="1">
      <c r="A509" s="14"/>
      <c r="B509" s="52"/>
      <c r="C509" s="64"/>
      <c r="D509" s="64"/>
      <c r="E509" s="52"/>
      <c r="F509" s="52"/>
      <c r="G509" s="52"/>
      <c r="H509" s="52"/>
      <c r="I509" s="67"/>
      <c r="J509" s="46"/>
      <c r="K509" s="46"/>
      <c r="L509" s="22"/>
      <c r="M509" s="58"/>
      <c r="N509" s="58"/>
    </row>
    <row r="510" spans="1:14" ht="15.75" customHeight="1">
      <c r="A510" s="14"/>
      <c r="B510" s="52"/>
      <c r="C510" s="64"/>
      <c r="D510" s="64"/>
      <c r="E510" s="52"/>
      <c r="F510" s="52"/>
      <c r="G510" s="52"/>
      <c r="H510" s="52"/>
      <c r="I510" s="67"/>
      <c r="J510" s="46"/>
      <c r="K510" s="46"/>
      <c r="L510" s="22"/>
      <c r="M510" s="58"/>
      <c r="N510" s="58"/>
    </row>
    <row r="511" spans="1:14" ht="15.75" customHeight="1">
      <c r="A511" s="14"/>
      <c r="B511" s="52"/>
      <c r="C511" s="64"/>
      <c r="D511" s="64"/>
      <c r="E511" s="52"/>
      <c r="F511" s="52"/>
      <c r="G511" s="52"/>
      <c r="H511" s="52"/>
      <c r="I511" s="67"/>
      <c r="J511" s="46"/>
      <c r="K511" s="46"/>
      <c r="L511" s="22"/>
      <c r="M511" s="58"/>
      <c r="N511" s="58"/>
    </row>
    <row r="512" spans="1:14" ht="15.75" customHeight="1">
      <c r="A512" s="14"/>
      <c r="B512" s="52"/>
      <c r="C512" s="64"/>
      <c r="D512" s="64"/>
      <c r="E512" s="52"/>
      <c r="F512" s="52"/>
      <c r="G512" s="52"/>
      <c r="H512" s="52"/>
      <c r="I512" s="67"/>
      <c r="J512" s="46"/>
      <c r="K512" s="46"/>
      <c r="L512" s="22"/>
      <c r="M512" s="58"/>
      <c r="N512" s="58"/>
    </row>
    <row r="513" spans="1:14" ht="15.75" customHeight="1">
      <c r="A513" s="14"/>
      <c r="B513" s="52"/>
      <c r="C513" s="64"/>
      <c r="D513" s="64"/>
      <c r="E513" s="52"/>
      <c r="F513" s="52"/>
      <c r="G513" s="52"/>
      <c r="H513" s="52"/>
      <c r="I513" s="67"/>
      <c r="J513" s="46"/>
      <c r="K513" s="46"/>
      <c r="L513" s="22"/>
      <c r="M513" s="58"/>
      <c r="N513" s="58"/>
    </row>
    <row r="514" spans="1:14" ht="15.75" customHeight="1">
      <c r="A514" s="14"/>
      <c r="B514" s="52"/>
      <c r="C514" s="64"/>
      <c r="D514" s="64"/>
      <c r="E514" s="52"/>
      <c r="F514" s="52"/>
      <c r="G514" s="52"/>
      <c r="H514" s="52"/>
      <c r="I514" s="67"/>
      <c r="J514" s="46"/>
      <c r="K514" s="46"/>
      <c r="L514" s="22"/>
      <c r="M514" s="58"/>
      <c r="N514" s="58"/>
    </row>
    <row r="515" spans="1:14" ht="15.75" customHeight="1">
      <c r="A515" s="14"/>
      <c r="B515" s="52"/>
      <c r="C515" s="64"/>
      <c r="D515" s="64"/>
      <c r="E515" s="52"/>
      <c r="F515" s="52"/>
      <c r="G515" s="52"/>
      <c r="H515" s="52"/>
      <c r="I515" s="67"/>
      <c r="J515" s="46"/>
      <c r="K515" s="46"/>
      <c r="L515" s="22"/>
      <c r="M515" s="58"/>
      <c r="N515" s="58"/>
    </row>
    <row r="516" spans="1:14" ht="15.75" customHeight="1">
      <c r="A516" s="14"/>
      <c r="B516" s="52"/>
      <c r="C516" s="64"/>
      <c r="D516" s="64"/>
      <c r="E516" s="52"/>
      <c r="F516" s="52"/>
      <c r="G516" s="52"/>
      <c r="H516" s="52"/>
      <c r="I516" s="67"/>
      <c r="J516" s="46"/>
      <c r="K516" s="46"/>
      <c r="L516" s="22"/>
      <c r="M516" s="58"/>
      <c r="N516" s="58"/>
    </row>
    <row r="517" spans="1:14" ht="15.75" customHeight="1">
      <c r="A517" s="14"/>
      <c r="B517" s="52"/>
      <c r="C517" s="64"/>
      <c r="D517" s="64"/>
      <c r="E517" s="52"/>
      <c r="F517" s="52"/>
      <c r="G517" s="52"/>
      <c r="H517" s="52"/>
      <c r="I517" s="67"/>
      <c r="J517" s="46"/>
      <c r="K517" s="46"/>
      <c r="L517" s="22"/>
      <c r="M517" s="58"/>
      <c r="N517" s="58"/>
    </row>
    <row r="518" spans="1:14" ht="15.75" customHeight="1">
      <c r="A518" s="14"/>
      <c r="B518" s="52"/>
      <c r="C518" s="64"/>
      <c r="D518" s="64"/>
      <c r="E518" s="52"/>
      <c r="F518" s="52"/>
      <c r="G518" s="52"/>
      <c r="H518" s="52"/>
      <c r="I518" s="67"/>
      <c r="J518" s="46"/>
      <c r="K518" s="46"/>
      <c r="L518" s="22"/>
      <c r="M518" s="58"/>
      <c r="N518" s="58"/>
    </row>
    <row r="519" spans="1:14" ht="15.75" customHeight="1">
      <c r="A519" s="14"/>
      <c r="B519" s="52"/>
      <c r="C519" s="64"/>
      <c r="D519" s="64"/>
      <c r="E519" s="52"/>
      <c r="F519" s="52"/>
      <c r="G519" s="52"/>
      <c r="H519" s="52"/>
      <c r="I519" s="67"/>
      <c r="J519" s="46"/>
      <c r="K519" s="46"/>
      <c r="L519" s="22"/>
      <c r="M519" s="58"/>
      <c r="N519" s="58"/>
    </row>
    <row r="520" spans="1:14" ht="15.75" customHeight="1">
      <c r="A520" s="14"/>
      <c r="B520" s="52"/>
      <c r="C520" s="64"/>
      <c r="D520" s="64"/>
      <c r="E520" s="52"/>
      <c r="F520" s="52"/>
      <c r="G520" s="52"/>
      <c r="H520" s="52"/>
      <c r="I520" s="67"/>
      <c r="J520" s="46"/>
      <c r="K520" s="46"/>
      <c r="L520" s="22"/>
      <c r="M520" s="58"/>
      <c r="N520" s="58"/>
    </row>
    <row r="521" spans="1:14" ht="15.75" customHeight="1">
      <c r="A521" s="14"/>
      <c r="B521" s="52"/>
      <c r="C521" s="64"/>
      <c r="D521" s="64"/>
      <c r="E521" s="52"/>
      <c r="F521" s="52"/>
      <c r="G521" s="52"/>
      <c r="H521" s="52"/>
      <c r="I521" s="67"/>
      <c r="J521" s="46"/>
      <c r="K521" s="46"/>
      <c r="L521" s="22"/>
      <c r="M521" s="58"/>
      <c r="N521" s="58"/>
    </row>
    <row r="522" spans="1:14" ht="15.75" customHeight="1">
      <c r="A522" s="14"/>
      <c r="B522" s="52"/>
      <c r="C522" s="64"/>
      <c r="D522" s="64"/>
      <c r="E522" s="52"/>
      <c r="F522" s="52"/>
      <c r="G522" s="52"/>
      <c r="H522" s="52"/>
      <c r="I522" s="67"/>
      <c r="J522" s="46"/>
      <c r="K522" s="46"/>
      <c r="L522" s="22"/>
      <c r="M522" s="58"/>
      <c r="N522" s="58"/>
    </row>
    <row r="523" spans="1:14" ht="15.75" customHeight="1">
      <c r="A523" s="14"/>
      <c r="B523" s="52"/>
      <c r="C523" s="64"/>
      <c r="D523" s="64"/>
      <c r="E523" s="52"/>
      <c r="F523" s="52"/>
      <c r="G523" s="52"/>
      <c r="H523" s="52"/>
      <c r="I523" s="67"/>
      <c r="J523" s="46"/>
      <c r="K523" s="46"/>
      <c r="L523" s="22"/>
      <c r="M523" s="58"/>
      <c r="N523" s="58"/>
    </row>
    <row r="524" spans="1:14" ht="15.75" customHeight="1">
      <c r="A524" s="14"/>
      <c r="B524" s="52"/>
      <c r="C524" s="64"/>
      <c r="D524" s="64"/>
      <c r="E524" s="52"/>
      <c r="F524" s="52"/>
      <c r="G524" s="52"/>
      <c r="H524" s="52"/>
      <c r="I524" s="67"/>
      <c r="J524" s="46"/>
      <c r="K524" s="46"/>
      <c r="L524" s="22"/>
      <c r="M524" s="58"/>
      <c r="N524" s="58"/>
    </row>
    <row r="525" spans="1:14" ht="15.75" customHeight="1">
      <c r="A525" s="14"/>
      <c r="B525" s="52"/>
      <c r="C525" s="64"/>
      <c r="D525" s="64"/>
      <c r="E525" s="52"/>
      <c r="F525" s="52"/>
      <c r="G525" s="52"/>
      <c r="H525" s="52"/>
      <c r="I525" s="67"/>
      <c r="J525" s="46"/>
      <c r="K525" s="46"/>
      <c r="L525" s="22"/>
      <c r="M525" s="58"/>
      <c r="N525" s="58"/>
    </row>
    <row r="526" spans="1:14" ht="15.75" customHeight="1">
      <c r="A526" s="14"/>
      <c r="B526" s="52"/>
      <c r="C526" s="64"/>
      <c r="D526" s="64"/>
      <c r="E526" s="52"/>
      <c r="F526" s="52"/>
      <c r="G526" s="52"/>
      <c r="H526" s="52"/>
      <c r="I526" s="67"/>
      <c r="J526" s="46"/>
      <c r="K526" s="46"/>
      <c r="L526" s="22"/>
      <c r="M526" s="58"/>
      <c r="N526" s="58"/>
    </row>
    <row r="527" spans="1:14" ht="15.75" customHeight="1">
      <c r="A527" s="14"/>
      <c r="B527" s="52"/>
      <c r="C527" s="64"/>
      <c r="D527" s="64"/>
      <c r="E527" s="52"/>
      <c r="F527" s="52"/>
      <c r="G527" s="52"/>
      <c r="H527" s="52"/>
      <c r="I527" s="67"/>
      <c r="J527" s="46"/>
      <c r="K527" s="46"/>
      <c r="L527" s="22"/>
      <c r="M527" s="58"/>
      <c r="N527" s="58"/>
    </row>
    <row r="528" spans="1:14" ht="15.75" customHeight="1">
      <c r="A528" s="14"/>
      <c r="B528" s="52"/>
      <c r="C528" s="64"/>
      <c r="D528" s="64"/>
      <c r="E528" s="52"/>
      <c r="F528" s="52"/>
      <c r="G528" s="52"/>
      <c r="H528" s="52"/>
      <c r="I528" s="67"/>
      <c r="J528" s="46"/>
      <c r="K528" s="46"/>
      <c r="L528" s="22"/>
      <c r="M528" s="58"/>
      <c r="N528" s="58"/>
    </row>
    <row r="529" spans="1:14" ht="15.75" customHeight="1">
      <c r="A529" s="14"/>
      <c r="B529" s="52"/>
      <c r="C529" s="64"/>
      <c r="D529" s="64"/>
      <c r="E529" s="52"/>
      <c r="F529" s="52"/>
      <c r="G529" s="52"/>
      <c r="H529" s="52"/>
      <c r="I529" s="67"/>
      <c r="J529" s="46"/>
      <c r="K529" s="46"/>
      <c r="L529" s="22"/>
      <c r="M529" s="58"/>
      <c r="N529" s="58"/>
    </row>
    <row r="530" spans="1:14" ht="15.75" customHeight="1">
      <c r="A530" s="14"/>
      <c r="B530" s="52"/>
      <c r="C530" s="64"/>
      <c r="D530" s="64"/>
      <c r="E530" s="52"/>
      <c r="F530" s="52"/>
      <c r="G530" s="52"/>
      <c r="H530" s="52"/>
      <c r="I530" s="67"/>
      <c r="J530" s="46"/>
      <c r="K530" s="46"/>
      <c r="L530" s="22"/>
      <c r="M530" s="58"/>
      <c r="N530" s="58"/>
    </row>
    <row r="531" spans="1:14" ht="15.75" customHeight="1">
      <c r="A531" s="14"/>
      <c r="B531" s="52"/>
      <c r="C531" s="64"/>
      <c r="D531" s="64"/>
      <c r="E531" s="52"/>
      <c r="F531" s="52"/>
      <c r="G531" s="52"/>
      <c r="H531" s="52"/>
      <c r="I531" s="67"/>
      <c r="J531" s="46"/>
      <c r="K531" s="46"/>
      <c r="L531" s="22"/>
      <c r="M531" s="58"/>
      <c r="N531" s="58"/>
    </row>
    <row r="532" spans="1:14" ht="15.75" customHeight="1">
      <c r="A532" s="14"/>
      <c r="B532" s="52"/>
      <c r="C532" s="64"/>
      <c r="D532" s="64"/>
      <c r="E532" s="52"/>
      <c r="F532" s="52"/>
      <c r="G532" s="52"/>
      <c r="H532" s="52"/>
      <c r="I532" s="67"/>
      <c r="J532" s="46"/>
      <c r="K532" s="46"/>
      <c r="L532" s="22"/>
      <c r="M532" s="58"/>
      <c r="N532" s="58"/>
    </row>
    <row r="533" spans="1:14" ht="15.75" customHeight="1">
      <c r="A533" s="14"/>
      <c r="B533" s="52"/>
      <c r="C533" s="64"/>
      <c r="D533" s="64"/>
      <c r="E533" s="52"/>
      <c r="F533" s="52"/>
      <c r="G533" s="52"/>
      <c r="H533" s="52"/>
      <c r="I533" s="67"/>
      <c r="J533" s="46"/>
      <c r="K533" s="46"/>
      <c r="L533" s="22"/>
      <c r="M533" s="58"/>
      <c r="N533" s="58"/>
    </row>
    <row r="534" spans="1:14" ht="15.75" customHeight="1">
      <c r="A534" s="14"/>
      <c r="B534" s="52"/>
      <c r="C534" s="64"/>
      <c r="D534" s="64"/>
      <c r="E534" s="52"/>
      <c r="F534" s="52"/>
      <c r="G534" s="52"/>
      <c r="H534" s="52"/>
      <c r="I534" s="67"/>
      <c r="J534" s="46"/>
      <c r="K534" s="46"/>
      <c r="L534" s="22"/>
      <c r="M534" s="58"/>
      <c r="N534" s="58"/>
    </row>
    <row r="535" spans="1:14" ht="15.75" customHeight="1">
      <c r="A535" s="14"/>
      <c r="B535" s="52"/>
      <c r="C535" s="64"/>
      <c r="D535" s="64"/>
      <c r="E535" s="52"/>
      <c r="F535" s="52"/>
      <c r="G535" s="52"/>
      <c r="H535" s="52"/>
      <c r="I535" s="67"/>
      <c r="J535" s="46"/>
      <c r="K535" s="46"/>
      <c r="L535" s="22"/>
      <c r="M535" s="58"/>
      <c r="N535" s="58"/>
    </row>
    <row r="536" spans="1:14" ht="15.75" customHeight="1">
      <c r="A536" s="14"/>
      <c r="B536" s="52"/>
      <c r="C536" s="64"/>
      <c r="D536" s="64"/>
      <c r="E536" s="52"/>
      <c r="F536" s="52"/>
      <c r="G536" s="52"/>
      <c r="H536" s="52"/>
      <c r="I536" s="67"/>
      <c r="J536" s="46"/>
      <c r="K536" s="46"/>
      <c r="L536" s="22"/>
      <c r="M536" s="58"/>
      <c r="N536" s="58"/>
    </row>
    <row r="537" spans="1:14" ht="15.75" customHeight="1">
      <c r="A537" s="14"/>
      <c r="B537" s="52"/>
      <c r="C537" s="64"/>
      <c r="D537" s="64"/>
      <c r="E537" s="52"/>
      <c r="F537" s="52"/>
      <c r="G537" s="52"/>
      <c r="H537" s="52"/>
      <c r="I537" s="67"/>
      <c r="J537" s="46"/>
      <c r="K537" s="46"/>
      <c r="L537" s="22"/>
      <c r="M537" s="58"/>
      <c r="N537" s="58"/>
    </row>
    <row r="538" spans="1:14" ht="15.75" customHeight="1">
      <c r="A538" s="14"/>
      <c r="B538" s="52"/>
      <c r="C538" s="64"/>
      <c r="D538" s="64"/>
      <c r="E538" s="52"/>
      <c r="F538" s="52"/>
      <c r="G538" s="52"/>
      <c r="H538" s="52"/>
      <c r="I538" s="67"/>
      <c r="J538" s="46"/>
      <c r="K538" s="46"/>
      <c r="L538" s="22"/>
      <c r="M538" s="58"/>
      <c r="N538" s="58"/>
    </row>
    <row r="539" spans="1:14" ht="15.75" customHeight="1">
      <c r="A539" s="14"/>
      <c r="B539" s="52"/>
      <c r="C539" s="64"/>
      <c r="D539" s="64"/>
      <c r="E539" s="52"/>
      <c r="F539" s="52"/>
      <c r="G539" s="52"/>
      <c r="H539" s="52"/>
      <c r="I539" s="67"/>
      <c r="J539" s="46"/>
      <c r="K539" s="46"/>
      <c r="L539" s="22"/>
      <c r="M539" s="58"/>
      <c r="N539" s="58"/>
    </row>
    <row r="540" spans="1:14" ht="15.75" customHeight="1">
      <c r="A540" s="14"/>
      <c r="B540" s="52"/>
      <c r="C540" s="64"/>
      <c r="D540" s="64"/>
      <c r="E540" s="52"/>
      <c r="F540" s="52"/>
      <c r="G540" s="52"/>
      <c r="H540" s="52"/>
      <c r="I540" s="67"/>
      <c r="J540" s="46"/>
      <c r="K540" s="46"/>
      <c r="L540" s="22"/>
      <c r="M540" s="58"/>
      <c r="N540" s="58"/>
    </row>
    <row r="541" spans="1:14" ht="15.75" customHeight="1">
      <c r="A541" s="14"/>
      <c r="B541" s="52"/>
      <c r="C541" s="64"/>
      <c r="D541" s="64"/>
      <c r="E541" s="52"/>
      <c r="F541" s="52"/>
      <c r="G541" s="52"/>
      <c r="H541" s="52"/>
      <c r="I541" s="67"/>
      <c r="J541" s="46"/>
      <c r="K541" s="46"/>
      <c r="L541" s="22"/>
      <c r="M541" s="58"/>
      <c r="N541" s="58"/>
    </row>
    <row r="542" spans="1:14" ht="15.75" customHeight="1">
      <c r="A542" s="14"/>
      <c r="B542" s="52"/>
      <c r="C542" s="64"/>
      <c r="D542" s="64"/>
      <c r="E542" s="52"/>
      <c r="F542" s="52"/>
      <c r="G542" s="52"/>
      <c r="H542" s="52"/>
      <c r="I542" s="67"/>
      <c r="J542" s="46"/>
      <c r="K542" s="46"/>
      <c r="L542" s="22"/>
      <c r="M542" s="58"/>
      <c r="N542" s="58"/>
    </row>
    <row r="543" spans="1:14" ht="15.75" customHeight="1">
      <c r="A543" s="14"/>
      <c r="B543" s="52"/>
      <c r="C543" s="64"/>
      <c r="D543" s="64"/>
      <c r="E543" s="52"/>
      <c r="F543" s="52"/>
      <c r="G543" s="52"/>
      <c r="H543" s="52"/>
      <c r="I543" s="67"/>
      <c r="J543" s="46"/>
      <c r="K543" s="46"/>
      <c r="L543" s="22"/>
      <c r="M543" s="58"/>
      <c r="N543" s="58"/>
    </row>
    <row r="544" spans="1:14" ht="15.75" customHeight="1">
      <c r="A544" s="14"/>
      <c r="B544" s="52"/>
      <c r="C544" s="64"/>
      <c r="D544" s="64"/>
      <c r="E544" s="52"/>
      <c r="F544" s="52"/>
      <c r="G544" s="52"/>
      <c r="H544" s="52"/>
      <c r="I544" s="67"/>
      <c r="J544" s="46"/>
      <c r="K544" s="46"/>
      <c r="L544" s="22"/>
      <c r="M544" s="58"/>
      <c r="N544" s="58"/>
    </row>
    <row r="545" spans="1:14" ht="15.75" customHeight="1">
      <c r="A545" s="14"/>
      <c r="B545" s="52"/>
      <c r="C545" s="64"/>
      <c r="D545" s="64"/>
      <c r="E545" s="52"/>
      <c r="F545" s="52"/>
      <c r="G545" s="52"/>
      <c r="H545" s="52"/>
      <c r="I545" s="67"/>
      <c r="J545" s="46"/>
      <c r="K545" s="46"/>
      <c r="L545" s="22"/>
      <c r="M545" s="58"/>
      <c r="N545" s="58"/>
    </row>
    <row r="546" spans="1:14" ht="15.75" customHeight="1">
      <c r="A546" s="14"/>
      <c r="B546" s="52"/>
      <c r="C546" s="64"/>
      <c r="D546" s="64"/>
      <c r="E546" s="52"/>
      <c r="F546" s="52"/>
      <c r="G546" s="52"/>
      <c r="H546" s="52"/>
      <c r="I546" s="67"/>
      <c r="J546" s="46"/>
      <c r="K546" s="46"/>
      <c r="L546" s="22"/>
      <c r="M546" s="58"/>
      <c r="N546" s="58"/>
    </row>
    <row r="547" spans="1:14" ht="15.75" customHeight="1">
      <c r="A547" s="14"/>
      <c r="B547" s="52"/>
      <c r="C547" s="64"/>
      <c r="D547" s="64"/>
      <c r="E547" s="52"/>
      <c r="F547" s="52"/>
      <c r="G547" s="52"/>
      <c r="H547" s="52"/>
      <c r="I547" s="67"/>
      <c r="J547" s="46"/>
      <c r="K547" s="46"/>
      <c r="L547" s="22"/>
      <c r="M547" s="58"/>
      <c r="N547" s="58"/>
    </row>
    <row r="548" spans="1:14" ht="15.75" customHeight="1">
      <c r="A548" s="14"/>
      <c r="B548" s="52"/>
      <c r="C548" s="64"/>
      <c r="D548" s="64"/>
      <c r="E548" s="52"/>
      <c r="F548" s="52"/>
      <c r="G548" s="52"/>
      <c r="H548" s="52"/>
      <c r="I548" s="67"/>
      <c r="J548" s="46"/>
      <c r="K548" s="46"/>
      <c r="L548" s="22"/>
      <c r="M548" s="58"/>
      <c r="N548" s="58"/>
    </row>
    <row r="549" spans="1:14" ht="15.75" customHeight="1">
      <c r="A549" s="14"/>
      <c r="B549" s="52"/>
      <c r="C549" s="64"/>
      <c r="D549" s="64"/>
      <c r="E549" s="52"/>
      <c r="F549" s="52"/>
      <c r="G549" s="52"/>
      <c r="H549" s="52"/>
      <c r="I549" s="67"/>
      <c r="J549" s="46"/>
      <c r="K549" s="46"/>
      <c r="L549" s="22"/>
      <c r="M549" s="58"/>
      <c r="N549" s="58"/>
    </row>
    <row r="550" spans="1:14" ht="15.75" customHeight="1">
      <c r="A550" s="14"/>
      <c r="B550" s="52"/>
      <c r="C550" s="64"/>
      <c r="D550" s="64"/>
      <c r="E550" s="52"/>
      <c r="F550" s="52"/>
      <c r="G550" s="52"/>
      <c r="H550" s="52"/>
      <c r="I550" s="67"/>
      <c r="J550" s="46"/>
      <c r="K550" s="46"/>
      <c r="L550" s="22"/>
      <c r="M550" s="58"/>
      <c r="N550" s="58"/>
    </row>
    <row r="551" spans="1:14" ht="15.75" customHeight="1">
      <c r="A551" s="14"/>
      <c r="B551" s="52"/>
      <c r="C551" s="64"/>
      <c r="D551" s="64"/>
      <c r="E551" s="52"/>
      <c r="F551" s="52"/>
      <c r="G551" s="52"/>
      <c r="H551" s="52"/>
      <c r="I551" s="67"/>
      <c r="J551" s="46"/>
      <c r="K551" s="46"/>
      <c r="L551" s="22"/>
      <c r="M551" s="58"/>
      <c r="N551" s="58"/>
    </row>
    <row r="552" spans="1:14" ht="15.75" customHeight="1">
      <c r="A552" s="14"/>
      <c r="B552" s="52"/>
      <c r="C552" s="64"/>
      <c r="D552" s="64"/>
      <c r="E552" s="52"/>
      <c r="F552" s="52"/>
      <c r="G552" s="52"/>
      <c r="H552" s="52"/>
      <c r="I552" s="67"/>
      <c r="J552" s="46"/>
      <c r="K552" s="46"/>
      <c r="L552" s="22"/>
      <c r="M552" s="58"/>
      <c r="N552" s="58"/>
    </row>
    <row r="553" spans="1:14" ht="15.75" customHeight="1">
      <c r="A553" s="14"/>
      <c r="B553" s="52"/>
      <c r="C553" s="64"/>
      <c r="D553" s="64"/>
      <c r="E553" s="52"/>
      <c r="F553" s="52"/>
      <c r="G553" s="52"/>
      <c r="H553" s="52"/>
      <c r="I553" s="67"/>
      <c r="J553" s="46"/>
      <c r="K553" s="46"/>
      <c r="L553" s="22"/>
      <c r="M553" s="58"/>
      <c r="N553" s="58"/>
    </row>
    <row r="554" spans="1:14" ht="15.75" customHeight="1">
      <c r="A554" s="14"/>
      <c r="B554" s="52"/>
      <c r="C554" s="64"/>
      <c r="D554" s="64"/>
      <c r="E554" s="52"/>
      <c r="F554" s="52"/>
      <c r="G554" s="52"/>
      <c r="H554" s="52"/>
      <c r="I554" s="67"/>
      <c r="J554" s="46"/>
      <c r="K554" s="46"/>
      <c r="L554" s="22"/>
      <c r="M554" s="58"/>
      <c r="N554" s="58"/>
    </row>
    <row r="555" spans="1:14" ht="15.75" customHeight="1">
      <c r="A555" s="14"/>
      <c r="B555" s="52"/>
      <c r="C555" s="64"/>
      <c r="D555" s="64"/>
      <c r="E555" s="52"/>
      <c r="F555" s="52"/>
      <c r="G555" s="52"/>
      <c r="H555" s="52"/>
      <c r="I555" s="67"/>
      <c r="J555" s="46"/>
      <c r="K555" s="46"/>
      <c r="L555" s="22"/>
      <c r="M555" s="58"/>
      <c r="N555" s="58"/>
    </row>
    <row r="556" spans="1:14" ht="15.75" customHeight="1">
      <c r="A556" s="14"/>
      <c r="B556" s="52"/>
      <c r="C556" s="64"/>
      <c r="D556" s="64"/>
      <c r="E556" s="52"/>
      <c r="F556" s="52"/>
      <c r="G556" s="52"/>
      <c r="H556" s="52"/>
      <c r="I556" s="67"/>
      <c r="J556" s="46"/>
      <c r="K556" s="46"/>
      <c r="L556" s="22"/>
      <c r="M556" s="58"/>
      <c r="N556" s="58"/>
    </row>
    <row r="557" spans="1:14" ht="15.75" customHeight="1">
      <c r="A557" s="14"/>
      <c r="B557" s="52"/>
      <c r="C557" s="64"/>
      <c r="D557" s="64"/>
      <c r="E557" s="52"/>
      <c r="F557" s="52"/>
      <c r="G557" s="52"/>
      <c r="H557" s="52"/>
      <c r="I557" s="67"/>
      <c r="J557" s="46"/>
      <c r="K557" s="46"/>
      <c r="L557" s="22"/>
      <c r="M557" s="58"/>
      <c r="N557" s="58"/>
    </row>
    <row r="558" spans="1:14" ht="15.75" customHeight="1">
      <c r="A558" s="14"/>
      <c r="B558" s="52"/>
      <c r="C558" s="64"/>
      <c r="D558" s="64"/>
      <c r="E558" s="52"/>
      <c r="F558" s="52"/>
      <c r="G558" s="52"/>
      <c r="H558" s="52"/>
      <c r="I558" s="67"/>
      <c r="J558" s="46"/>
      <c r="K558" s="46"/>
      <c r="L558" s="22"/>
      <c r="M558" s="58"/>
      <c r="N558" s="58"/>
    </row>
    <row r="559" spans="1:14" ht="15.75" customHeight="1">
      <c r="A559" s="14"/>
      <c r="B559" s="52"/>
      <c r="C559" s="64"/>
      <c r="D559" s="64"/>
      <c r="E559" s="52"/>
      <c r="F559" s="52"/>
      <c r="G559" s="52"/>
      <c r="H559" s="52"/>
      <c r="I559" s="67"/>
      <c r="J559" s="46"/>
      <c r="K559" s="46"/>
      <c r="L559" s="22"/>
      <c r="M559" s="58"/>
      <c r="N559" s="58"/>
    </row>
    <row r="560" spans="1:14" ht="15.75" customHeight="1">
      <c r="A560" s="14"/>
      <c r="B560" s="52"/>
      <c r="C560" s="64"/>
      <c r="D560" s="64"/>
      <c r="E560" s="52"/>
      <c r="F560" s="52"/>
      <c r="G560" s="52"/>
      <c r="H560" s="52"/>
      <c r="I560" s="67"/>
      <c r="J560" s="46"/>
      <c r="K560" s="46"/>
      <c r="L560" s="22"/>
      <c r="M560" s="58"/>
      <c r="N560" s="58"/>
    </row>
    <row r="561" spans="1:14" ht="15.75" customHeight="1">
      <c r="A561" s="14"/>
      <c r="B561" s="52"/>
      <c r="C561" s="64"/>
      <c r="D561" s="64"/>
      <c r="E561" s="52"/>
      <c r="F561" s="52"/>
      <c r="G561" s="52"/>
      <c r="H561" s="52"/>
      <c r="I561" s="67"/>
      <c r="J561" s="46"/>
      <c r="K561" s="46"/>
      <c r="L561" s="22"/>
      <c r="M561" s="58"/>
      <c r="N561" s="58"/>
    </row>
    <row r="562" spans="1:14" ht="15.75" customHeight="1">
      <c r="A562" s="14"/>
      <c r="B562" s="52"/>
      <c r="C562" s="64"/>
      <c r="D562" s="64"/>
      <c r="E562" s="52"/>
      <c r="F562" s="52"/>
      <c r="G562" s="52"/>
      <c r="H562" s="52"/>
      <c r="I562" s="67"/>
      <c r="J562" s="46"/>
      <c r="K562" s="46"/>
      <c r="L562" s="22"/>
      <c r="M562" s="58"/>
      <c r="N562" s="58"/>
    </row>
    <row r="563" spans="1:14" ht="15.75" customHeight="1">
      <c r="A563" s="14"/>
      <c r="B563" s="52"/>
      <c r="C563" s="64"/>
      <c r="D563" s="64"/>
      <c r="E563" s="52"/>
      <c r="F563" s="52"/>
      <c r="G563" s="52"/>
      <c r="H563" s="52"/>
      <c r="I563" s="67"/>
      <c r="J563" s="46"/>
      <c r="K563" s="46"/>
      <c r="L563" s="22"/>
      <c r="M563" s="58"/>
      <c r="N563" s="58"/>
    </row>
    <row r="564" spans="1:14" ht="15.75" customHeight="1">
      <c r="A564" s="14"/>
      <c r="B564" s="52"/>
      <c r="C564" s="64"/>
      <c r="D564" s="64"/>
      <c r="E564" s="52"/>
      <c r="F564" s="52"/>
      <c r="G564" s="52"/>
      <c r="H564" s="52"/>
      <c r="I564" s="67"/>
      <c r="J564" s="46"/>
      <c r="K564" s="46"/>
      <c r="L564" s="22"/>
      <c r="M564" s="58"/>
      <c r="N564" s="58"/>
    </row>
    <row r="565" spans="1:14" ht="15.75" customHeight="1">
      <c r="A565" s="14"/>
      <c r="B565" s="52"/>
      <c r="C565" s="64"/>
      <c r="D565" s="64"/>
      <c r="E565" s="52"/>
      <c r="F565" s="52"/>
      <c r="G565" s="52"/>
      <c r="H565" s="52"/>
      <c r="I565" s="67"/>
      <c r="J565" s="46"/>
      <c r="K565" s="46"/>
      <c r="L565" s="22"/>
      <c r="M565" s="58"/>
      <c r="N565" s="58"/>
    </row>
    <row r="566" spans="1:14" ht="15.75" customHeight="1">
      <c r="A566" s="14"/>
      <c r="B566" s="52"/>
      <c r="C566" s="64"/>
      <c r="D566" s="64"/>
      <c r="E566" s="52"/>
      <c r="F566" s="52"/>
      <c r="G566" s="52"/>
      <c r="H566" s="52"/>
      <c r="I566" s="67"/>
      <c r="J566" s="46"/>
      <c r="K566" s="46"/>
      <c r="L566" s="22"/>
      <c r="M566" s="58"/>
      <c r="N566" s="58"/>
    </row>
    <row r="567" spans="1:14" ht="15.75" customHeight="1">
      <c r="A567" s="14"/>
      <c r="B567" s="52"/>
      <c r="C567" s="64"/>
      <c r="D567" s="64"/>
      <c r="E567" s="52"/>
      <c r="F567" s="52"/>
      <c r="G567" s="52"/>
      <c r="H567" s="52"/>
      <c r="I567" s="67"/>
      <c r="J567" s="46"/>
      <c r="K567" s="46"/>
      <c r="L567" s="22"/>
      <c r="M567" s="58"/>
      <c r="N567" s="58"/>
    </row>
    <row r="568" spans="1:14" ht="15.75" customHeight="1">
      <c r="A568" s="14"/>
      <c r="B568" s="52"/>
      <c r="C568" s="64"/>
      <c r="D568" s="64"/>
      <c r="E568" s="52"/>
      <c r="F568" s="52"/>
      <c r="G568" s="52"/>
      <c r="H568" s="52"/>
      <c r="I568" s="67"/>
      <c r="J568" s="46"/>
      <c r="K568" s="46"/>
      <c r="L568" s="22"/>
      <c r="M568" s="58"/>
      <c r="N568" s="58"/>
    </row>
    <row r="569" spans="1:14" ht="15.75" customHeight="1">
      <c r="A569" s="14"/>
      <c r="B569" s="52"/>
      <c r="C569" s="64"/>
      <c r="D569" s="64"/>
      <c r="E569" s="52"/>
      <c r="F569" s="52"/>
      <c r="G569" s="52"/>
      <c r="H569" s="52"/>
      <c r="I569" s="67"/>
      <c r="J569" s="46"/>
      <c r="K569" s="46"/>
      <c r="L569" s="22"/>
      <c r="M569" s="58"/>
      <c r="N569" s="58"/>
    </row>
    <row r="570" spans="1:14" ht="15.75" customHeight="1">
      <c r="A570" s="14"/>
      <c r="B570" s="52"/>
      <c r="C570" s="64"/>
      <c r="D570" s="64"/>
      <c r="E570" s="52"/>
      <c r="F570" s="52"/>
      <c r="G570" s="52"/>
      <c r="H570" s="52"/>
      <c r="I570" s="67"/>
      <c r="J570" s="46"/>
      <c r="K570" s="46"/>
      <c r="L570" s="22"/>
      <c r="M570" s="58"/>
      <c r="N570" s="58"/>
    </row>
    <row r="571" spans="1:14" ht="15.75" customHeight="1">
      <c r="A571" s="14"/>
      <c r="B571" s="52"/>
      <c r="C571" s="64"/>
      <c r="D571" s="64"/>
      <c r="E571" s="52"/>
      <c r="F571" s="52"/>
      <c r="G571" s="52"/>
      <c r="H571" s="52"/>
      <c r="I571" s="67"/>
      <c r="J571" s="46"/>
      <c r="K571" s="46"/>
      <c r="L571" s="22"/>
      <c r="M571" s="58"/>
      <c r="N571" s="58"/>
    </row>
    <row r="572" spans="1:14" ht="15.75" customHeight="1">
      <c r="A572" s="14"/>
      <c r="B572" s="52"/>
      <c r="C572" s="64"/>
      <c r="D572" s="64"/>
      <c r="E572" s="52"/>
      <c r="F572" s="52"/>
      <c r="G572" s="52"/>
      <c r="H572" s="52"/>
      <c r="I572" s="67"/>
      <c r="J572" s="46"/>
      <c r="K572" s="46"/>
      <c r="L572" s="22"/>
      <c r="M572" s="58"/>
      <c r="N572" s="58"/>
    </row>
    <row r="573" spans="1:14" ht="15.75" customHeight="1">
      <c r="A573" s="14"/>
      <c r="B573" s="52"/>
      <c r="C573" s="64"/>
      <c r="D573" s="64"/>
      <c r="E573" s="52"/>
      <c r="F573" s="52"/>
      <c r="G573" s="52"/>
      <c r="H573" s="52"/>
      <c r="I573" s="67"/>
      <c r="J573" s="46"/>
      <c r="K573" s="46"/>
      <c r="L573" s="22"/>
      <c r="M573" s="58"/>
      <c r="N573" s="58"/>
    </row>
    <row r="574" spans="1:14" ht="15.75" customHeight="1">
      <c r="A574" s="14"/>
      <c r="B574" s="52"/>
      <c r="C574" s="64"/>
      <c r="D574" s="64"/>
      <c r="E574" s="52"/>
      <c r="F574" s="52"/>
      <c r="G574" s="52"/>
      <c r="H574" s="52"/>
      <c r="I574" s="67"/>
      <c r="J574" s="46"/>
      <c r="K574" s="46"/>
      <c r="L574" s="22"/>
      <c r="M574" s="58"/>
      <c r="N574" s="58"/>
    </row>
    <row r="575" spans="1:14" ht="15.75" customHeight="1">
      <c r="A575" s="14"/>
      <c r="B575" s="52"/>
      <c r="C575" s="64"/>
      <c r="D575" s="64"/>
      <c r="E575" s="52"/>
      <c r="F575" s="52"/>
      <c r="G575" s="52"/>
      <c r="H575" s="52"/>
      <c r="I575" s="67"/>
      <c r="J575" s="46"/>
      <c r="K575" s="46"/>
      <c r="L575" s="22"/>
      <c r="M575" s="58"/>
      <c r="N575" s="58"/>
    </row>
    <row r="576" spans="1:14" ht="15.75" customHeight="1">
      <c r="A576" s="14"/>
      <c r="B576" s="52"/>
      <c r="C576" s="64"/>
      <c r="D576" s="64"/>
      <c r="E576" s="52"/>
      <c r="F576" s="52"/>
      <c r="G576" s="52"/>
      <c r="H576" s="52"/>
      <c r="I576" s="67"/>
      <c r="J576" s="46"/>
      <c r="K576" s="46"/>
      <c r="L576" s="22"/>
      <c r="M576" s="58"/>
      <c r="N576" s="58"/>
    </row>
    <row r="577" spans="1:14" ht="15.75" customHeight="1">
      <c r="A577" s="14"/>
      <c r="B577" s="52"/>
      <c r="C577" s="64"/>
      <c r="D577" s="64"/>
      <c r="E577" s="52"/>
      <c r="F577" s="52"/>
      <c r="G577" s="52"/>
      <c r="H577" s="52"/>
      <c r="I577" s="67"/>
      <c r="J577" s="46"/>
      <c r="K577" s="46"/>
      <c r="L577" s="22"/>
      <c r="M577" s="58"/>
      <c r="N577" s="58"/>
    </row>
    <row r="578" spans="1:14" ht="15.75" customHeight="1">
      <c r="A578" s="14"/>
      <c r="B578" s="52"/>
      <c r="C578" s="64"/>
      <c r="D578" s="64"/>
      <c r="E578" s="52"/>
      <c r="F578" s="52"/>
      <c r="G578" s="52"/>
      <c r="H578" s="52"/>
      <c r="I578" s="67"/>
      <c r="J578" s="46"/>
      <c r="K578" s="46"/>
      <c r="L578" s="22"/>
      <c r="M578" s="58"/>
      <c r="N578" s="58"/>
    </row>
    <row r="579" spans="1:14" ht="15.75" customHeight="1">
      <c r="A579" s="14"/>
      <c r="B579" s="52"/>
      <c r="C579" s="64"/>
      <c r="D579" s="64"/>
      <c r="E579" s="52"/>
      <c r="F579" s="52"/>
      <c r="G579" s="52"/>
      <c r="H579" s="52"/>
      <c r="I579" s="67"/>
      <c r="J579" s="46"/>
      <c r="K579" s="46"/>
      <c r="L579" s="22"/>
      <c r="M579" s="58"/>
      <c r="N579" s="58"/>
    </row>
    <row r="580" spans="1:14" ht="15.75" customHeight="1">
      <c r="A580" s="14"/>
      <c r="B580" s="52"/>
      <c r="C580" s="64"/>
      <c r="D580" s="64"/>
      <c r="E580" s="52"/>
      <c r="F580" s="52"/>
      <c r="G580" s="52"/>
      <c r="H580" s="52"/>
      <c r="I580" s="67"/>
      <c r="J580" s="46"/>
      <c r="K580" s="46"/>
      <c r="L580" s="22"/>
      <c r="M580" s="58"/>
      <c r="N580" s="58"/>
    </row>
    <row r="581" spans="1:14" ht="15.75" customHeight="1">
      <c r="A581" s="14"/>
      <c r="B581" s="52"/>
      <c r="C581" s="64"/>
      <c r="D581" s="64"/>
      <c r="E581" s="52"/>
      <c r="F581" s="52"/>
      <c r="G581" s="52"/>
      <c r="H581" s="52"/>
      <c r="I581" s="67"/>
      <c r="J581" s="46"/>
      <c r="K581" s="46"/>
      <c r="L581" s="22"/>
      <c r="M581" s="58"/>
      <c r="N581" s="58"/>
    </row>
    <row r="582" spans="1:14" ht="15.75" customHeight="1">
      <c r="A582" s="14"/>
      <c r="B582" s="52"/>
      <c r="C582" s="64"/>
      <c r="D582" s="64"/>
      <c r="E582" s="52"/>
      <c r="F582" s="52"/>
      <c r="G582" s="52"/>
      <c r="H582" s="52"/>
      <c r="I582" s="67"/>
      <c r="J582" s="46"/>
      <c r="K582" s="46"/>
      <c r="L582" s="22"/>
      <c r="M582" s="58"/>
      <c r="N582" s="58"/>
    </row>
    <row r="583" spans="1:14" ht="15.75" customHeight="1">
      <c r="A583" s="14"/>
      <c r="B583" s="52"/>
      <c r="C583" s="64"/>
      <c r="D583" s="64"/>
      <c r="E583" s="52"/>
      <c r="F583" s="52"/>
      <c r="G583" s="52"/>
      <c r="H583" s="52"/>
      <c r="I583" s="67"/>
      <c r="J583" s="46"/>
      <c r="K583" s="46"/>
      <c r="L583" s="22"/>
      <c r="M583" s="58"/>
      <c r="N583" s="58"/>
    </row>
    <row r="584" spans="1:14" ht="15.75" customHeight="1">
      <c r="A584" s="14"/>
      <c r="B584" s="52"/>
      <c r="C584" s="64"/>
      <c r="D584" s="64"/>
      <c r="E584" s="52"/>
      <c r="F584" s="52"/>
      <c r="G584" s="52"/>
      <c r="H584" s="52"/>
      <c r="I584" s="67"/>
      <c r="J584" s="46"/>
      <c r="K584" s="46"/>
      <c r="L584" s="22"/>
      <c r="M584" s="58"/>
      <c r="N584" s="58"/>
    </row>
    <row r="585" spans="1:14" ht="15.75" customHeight="1">
      <c r="A585" s="14"/>
      <c r="B585" s="52"/>
      <c r="C585" s="64"/>
      <c r="D585" s="64"/>
      <c r="E585" s="52"/>
      <c r="F585" s="52"/>
      <c r="G585" s="52"/>
      <c r="H585" s="52"/>
      <c r="I585" s="67"/>
      <c r="J585" s="46"/>
      <c r="K585" s="46"/>
      <c r="L585" s="22"/>
      <c r="M585" s="58"/>
      <c r="N585" s="58"/>
    </row>
    <row r="586" spans="1:14" ht="15.75" customHeight="1">
      <c r="A586" s="14"/>
      <c r="B586" s="52"/>
      <c r="C586" s="64"/>
      <c r="D586" s="64"/>
      <c r="E586" s="52"/>
      <c r="F586" s="52"/>
      <c r="G586" s="52"/>
      <c r="H586" s="52"/>
      <c r="I586" s="67"/>
      <c r="J586" s="46"/>
      <c r="K586" s="46"/>
      <c r="L586" s="22"/>
      <c r="M586" s="58"/>
      <c r="N586" s="58"/>
    </row>
    <row r="587" spans="1:14" ht="15.75" customHeight="1">
      <c r="A587" s="14"/>
      <c r="B587" s="52"/>
      <c r="C587" s="64"/>
      <c r="D587" s="64"/>
      <c r="E587" s="52"/>
      <c r="F587" s="52"/>
      <c r="G587" s="52"/>
      <c r="H587" s="52"/>
      <c r="I587" s="67"/>
      <c r="J587" s="46"/>
      <c r="K587" s="46"/>
      <c r="L587" s="22"/>
      <c r="M587" s="58"/>
      <c r="N587" s="58"/>
    </row>
    <row r="588" spans="1:14" ht="15.75" customHeight="1">
      <c r="A588" s="14"/>
      <c r="B588" s="52"/>
      <c r="C588" s="64"/>
      <c r="D588" s="64"/>
      <c r="E588" s="52"/>
      <c r="F588" s="52"/>
      <c r="G588" s="52"/>
      <c r="H588" s="52"/>
      <c r="I588" s="67"/>
      <c r="J588" s="46"/>
      <c r="K588" s="46"/>
      <c r="L588" s="22"/>
      <c r="M588" s="58"/>
      <c r="N588" s="58"/>
    </row>
    <row r="589" spans="1:14" ht="15.75" customHeight="1">
      <c r="A589" s="14"/>
      <c r="B589" s="52"/>
      <c r="C589" s="64"/>
      <c r="D589" s="64"/>
      <c r="E589" s="52"/>
      <c r="F589" s="52"/>
      <c r="G589" s="52"/>
      <c r="H589" s="52"/>
      <c r="I589" s="67"/>
      <c r="J589" s="46"/>
      <c r="K589" s="46"/>
      <c r="L589" s="22"/>
      <c r="M589" s="58"/>
      <c r="N589" s="58"/>
    </row>
    <row r="590" spans="1:14" ht="15.75" customHeight="1">
      <c r="A590" s="14"/>
      <c r="B590" s="52"/>
      <c r="C590" s="64"/>
      <c r="D590" s="64"/>
      <c r="E590" s="52"/>
      <c r="F590" s="52"/>
      <c r="G590" s="52"/>
      <c r="H590" s="52"/>
      <c r="I590" s="67"/>
      <c r="J590" s="46"/>
      <c r="K590" s="46"/>
      <c r="L590" s="22"/>
      <c r="M590" s="58"/>
      <c r="N590" s="58"/>
    </row>
    <row r="591" spans="1:14" ht="15.75" customHeight="1">
      <c r="A591" s="14"/>
      <c r="B591" s="52"/>
      <c r="C591" s="64"/>
      <c r="D591" s="64"/>
      <c r="E591" s="52"/>
      <c r="F591" s="52"/>
      <c r="G591" s="52"/>
      <c r="H591" s="52"/>
      <c r="I591" s="67"/>
      <c r="J591" s="46"/>
      <c r="K591" s="46"/>
      <c r="L591" s="22"/>
      <c r="M591" s="58"/>
      <c r="N591" s="58"/>
    </row>
    <row r="592" spans="1:14" ht="15.75" customHeight="1">
      <c r="A592" s="14"/>
      <c r="B592" s="52"/>
      <c r="C592" s="64"/>
      <c r="D592" s="64"/>
      <c r="E592" s="52"/>
      <c r="F592" s="52"/>
      <c r="G592" s="52"/>
      <c r="H592" s="52"/>
      <c r="I592" s="67"/>
      <c r="J592" s="46"/>
      <c r="K592" s="46"/>
      <c r="L592" s="22"/>
      <c r="M592" s="58"/>
      <c r="N592" s="58"/>
    </row>
    <row r="593" spans="1:14" ht="15.75" customHeight="1">
      <c r="A593" s="14"/>
      <c r="B593" s="52"/>
      <c r="C593" s="64"/>
      <c r="D593" s="64"/>
      <c r="E593" s="52"/>
      <c r="F593" s="52"/>
      <c r="G593" s="52"/>
      <c r="H593" s="52"/>
      <c r="I593" s="67"/>
      <c r="J593" s="46"/>
      <c r="K593" s="46"/>
      <c r="L593" s="22"/>
      <c r="M593" s="58"/>
      <c r="N593" s="58"/>
    </row>
    <row r="594" spans="1:14" ht="15.75" customHeight="1">
      <c r="A594" s="14"/>
      <c r="B594" s="52"/>
      <c r="C594" s="64"/>
      <c r="D594" s="64"/>
      <c r="E594" s="52"/>
      <c r="F594" s="52"/>
      <c r="G594" s="52"/>
      <c r="H594" s="52"/>
      <c r="I594" s="67"/>
      <c r="J594" s="46"/>
      <c r="K594" s="46"/>
      <c r="L594" s="22"/>
      <c r="M594" s="58"/>
      <c r="N594" s="58"/>
    </row>
    <row r="595" spans="1:14" ht="15.75" customHeight="1">
      <c r="A595" s="14"/>
      <c r="B595" s="52"/>
      <c r="C595" s="64"/>
      <c r="D595" s="64"/>
      <c r="E595" s="52"/>
      <c r="F595" s="52"/>
      <c r="G595" s="52"/>
      <c r="H595" s="52"/>
      <c r="I595" s="67"/>
      <c r="J595" s="46"/>
      <c r="K595" s="46"/>
      <c r="L595" s="22"/>
      <c r="M595" s="58"/>
      <c r="N595" s="58"/>
    </row>
    <row r="596" spans="1:14" ht="15.75" customHeight="1">
      <c r="A596" s="14"/>
      <c r="B596" s="52"/>
      <c r="C596" s="64"/>
      <c r="D596" s="64"/>
      <c r="E596" s="52"/>
      <c r="F596" s="52"/>
      <c r="G596" s="52"/>
      <c r="H596" s="52"/>
      <c r="I596" s="67"/>
      <c r="J596" s="46"/>
      <c r="K596" s="46"/>
      <c r="L596" s="22"/>
      <c r="M596" s="58"/>
      <c r="N596" s="58"/>
    </row>
    <row r="597" spans="1:14" ht="15.75" customHeight="1">
      <c r="A597" s="14"/>
      <c r="B597" s="52"/>
      <c r="C597" s="64"/>
      <c r="D597" s="64"/>
      <c r="E597" s="52"/>
      <c r="F597" s="52"/>
      <c r="G597" s="52"/>
      <c r="H597" s="52"/>
      <c r="I597" s="67"/>
      <c r="J597" s="46"/>
      <c r="K597" s="46"/>
      <c r="L597" s="22"/>
      <c r="M597" s="58"/>
      <c r="N597" s="58"/>
    </row>
    <row r="598" spans="1:14" ht="15.75" customHeight="1">
      <c r="A598" s="14"/>
      <c r="B598" s="52"/>
      <c r="C598" s="64"/>
      <c r="D598" s="64"/>
      <c r="E598" s="52"/>
      <c r="F598" s="52"/>
      <c r="G598" s="52"/>
      <c r="H598" s="52"/>
      <c r="I598" s="67"/>
      <c r="J598" s="46"/>
      <c r="K598" s="46"/>
      <c r="L598" s="22"/>
      <c r="M598" s="58"/>
      <c r="N598" s="58"/>
    </row>
    <row r="599" spans="1:14" ht="15.75" customHeight="1">
      <c r="A599" s="14"/>
      <c r="B599" s="52"/>
      <c r="C599" s="64"/>
      <c r="D599" s="64"/>
      <c r="E599" s="52"/>
      <c r="F599" s="52"/>
      <c r="G599" s="52"/>
      <c r="H599" s="52"/>
      <c r="I599" s="67"/>
      <c r="J599" s="46"/>
      <c r="K599" s="46"/>
      <c r="L599" s="22"/>
      <c r="M599" s="58"/>
      <c r="N599" s="58"/>
    </row>
    <row r="600" spans="1:14" ht="15.75" customHeight="1">
      <c r="A600" s="14"/>
      <c r="B600" s="52"/>
      <c r="C600" s="64"/>
      <c r="D600" s="64"/>
      <c r="E600" s="52"/>
      <c r="F600" s="52"/>
      <c r="G600" s="52"/>
      <c r="H600" s="52"/>
      <c r="I600" s="67"/>
      <c r="J600" s="46"/>
      <c r="K600" s="46"/>
      <c r="L600" s="22"/>
      <c r="M600" s="58"/>
      <c r="N600" s="58"/>
    </row>
    <row r="601" spans="1:14" ht="15.75" customHeight="1">
      <c r="A601" s="14"/>
      <c r="B601" s="52"/>
      <c r="C601" s="64"/>
      <c r="D601" s="64"/>
      <c r="E601" s="52"/>
      <c r="F601" s="52"/>
      <c r="G601" s="52"/>
      <c r="H601" s="52"/>
      <c r="I601" s="67"/>
      <c r="J601" s="46"/>
      <c r="K601" s="46"/>
      <c r="L601" s="22"/>
      <c r="M601" s="58"/>
      <c r="N601" s="58"/>
    </row>
    <row r="602" spans="1:14" ht="15.75" customHeight="1">
      <c r="A602" s="14"/>
      <c r="B602" s="52"/>
      <c r="C602" s="64"/>
      <c r="D602" s="64"/>
      <c r="E602" s="52"/>
      <c r="F602" s="52"/>
      <c r="G602" s="52"/>
      <c r="H602" s="52"/>
      <c r="I602" s="67"/>
      <c r="J602" s="46"/>
      <c r="K602" s="46"/>
      <c r="L602" s="22"/>
      <c r="M602" s="58"/>
      <c r="N602" s="58"/>
    </row>
    <row r="603" spans="1:14" ht="15.75" customHeight="1">
      <c r="A603" s="14"/>
      <c r="B603" s="52"/>
      <c r="C603" s="64"/>
      <c r="D603" s="64"/>
      <c r="E603" s="52"/>
      <c r="F603" s="52"/>
      <c r="G603" s="52"/>
      <c r="H603" s="52"/>
      <c r="I603" s="67"/>
      <c r="J603" s="46"/>
      <c r="K603" s="46"/>
      <c r="L603" s="22"/>
      <c r="M603" s="58"/>
      <c r="N603" s="58"/>
    </row>
    <row r="604" spans="1:14" ht="15.75" customHeight="1">
      <c r="A604" s="14"/>
      <c r="B604" s="52"/>
      <c r="C604" s="64"/>
      <c r="D604" s="64"/>
      <c r="E604" s="52"/>
      <c r="F604" s="52"/>
      <c r="G604" s="52"/>
      <c r="H604" s="52"/>
      <c r="I604" s="67"/>
      <c r="J604" s="46"/>
      <c r="K604" s="46"/>
      <c r="L604" s="22"/>
      <c r="M604" s="58"/>
      <c r="N604" s="58"/>
    </row>
    <row r="605" spans="1:14" ht="15.75" customHeight="1">
      <c r="A605" s="14"/>
      <c r="B605" s="52"/>
      <c r="C605" s="64"/>
      <c r="D605" s="64"/>
      <c r="E605" s="52"/>
      <c r="F605" s="52"/>
      <c r="G605" s="52"/>
      <c r="H605" s="52"/>
      <c r="I605" s="67"/>
      <c r="J605" s="46"/>
      <c r="K605" s="46"/>
      <c r="L605" s="22"/>
      <c r="M605" s="58"/>
      <c r="N605" s="58"/>
    </row>
    <row r="606" spans="1:14" ht="15.75" customHeight="1">
      <c r="A606" s="14"/>
      <c r="B606" s="52"/>
      <c r="C606" s="64"/>
      <c r="D606" s="64"/>
      <c r="E606" s="52"/>
      <c r="F606" s="52"/>
      <c r="G606" s="52"/>
      <c r="H606" s="52"/>
      <c r="I606" s="67"/>
      <c r="J606" s="46"/>
      <c r="K606" s="46"/>
      <c r="L606" s="22"/>
      <c r="M606" s="58"/>
      <c r="N606" s="58"/>
    </row>
    <row r="607" spans="1:14" ht="15.75" customHeight="1">
      <c r="A607" s="14"/>
      <c r="B607" s="52"/>
      <c r="C607" s="64"/>
      <c r="D607" s="64"/>
      <c r="E607" s="52"/>
      <c r="F607" s="52"/>
      <c r="G607" s="52"/>
      <c r="H607" s="52"/>
      <c r="I607" s="67"/>
      <c r="J607" s="46"/>
      <c r="K607" s="46"/>
      <c r="L607" s="22"/>
      <c r="M607" s="58"/>
      <c r="N607" s="58"/>
    </row>
    <row r="608" spans="1:14" ht="15.75" customHeight="1">
      <c r="A608" s="14"/>
      <c r="B608" s="52"/>
      <c r="C608" s="64"/>
      <c r="D608" s="64"/>
      <c r="E608" s="52"/>
      <c r="F608" s="52"/>
      <c r="G608" s="52"/>
      <c r="H608" s="52"/>
      <c r="I608" s="67"/>
      <c r="J608" s="46"/>
      <c r="K608" s="46"/>
      <c r="L608" s="22"/>
      <c r="M608" s="58"/>
      <c r="N608" s="58"/>
    </row>
    <row r="609" spans="1:14" ht="15.75" customHeight="1">
      <c r="A609" s="14"/>
      <c r="B609" s="52"/>
      <c r="C609" s="64"/>
      <c r="D609" s="64"/>
      <c r="E609" s="52"/>
      <c r="F609" s="52"/>
      <c r="G609" s="52"/>
      <c r="H609" s="52"/>
      <c r="I609" s="67"/>
      <c r="J609" s="46"/>
      <c r="K609" s="46"/>
      <c r="L609" s="22"/>
      <c r="M609" s="58"/>
      <c r="N609" s="58"/>
    </row>
    <row r="610" spans="1:14" ht="15.75" customHeight="1">
      <c r="A610" s="14"/>
      <c r="B610" s="52"/>
      <c r="C610" s="64"/>
      <c r="D610" s="64"/>
      <c r="E610" s="52"/>
      <c r="F610" s="52"/>
      <c r="G610" s="52"/>
      <c r="H610" s="52"/>
      <c r="I610" s="67"/>
      <c r="J610" s="46"/>
      <c r="K610" s="46"/>
      <c r="L610" s="22"/>
      <c r="M610" s="58"/>
      <c r="N610" s="58"/>
    </row>
    <row r="611" spans="1:14" ht="15.75" customHeight="1">
      <c r="A611" s="14"/>
      <c r="B611" s="52"/>
      <c r="C611" s="64"/>
      <c r="D611" s="64"/>
      <c r="E611" s="52"/>
      <c r="F611" s="52"/>
      <c r="G611" s="52"/>
      <c r="H611" s="52"/>
      <c r="I611" s="67"/>
      <c r="J611" s="46"/>
      <c r="K611" s="46"/>
      <c r="L611" s="22"/>
      <c r="M611" s="58"/>
      <c r="N611" s="58"/>
    </row>
    <row r="612" spans="1:14" ht="15.75" customHeight="1">
      <c r="A612" s="14"/>
      <c r="B612" s="52"/>
      <c r="C612" s="64"/>
      <c r="D612" s="64"/>
      <c r="E612" s="52"/>
      <c r="F612" s="52"/>
      <c r="G612" s="52"/>
      <c r="H612" s="52"/>
      <c r="I612" s="67"/>
      <c r="J612" s="46"/>
      <c r="K612" s="46"/>
      <c r="L612" s="22"/>
      <c r="M612" s="58"/>
      <c r="N612" s="58"/>
    </row>
    <row r="613" spans="1:14" ht="15.75" customHeight="1">
      <c r="A613" s="14"/>
      <c r="B613" s="52"/>
      <c r="C613" s="64"/>
      <c r="D613" s="64"/>
      <c r="E613" s="52"/>
      <c r="F613" s="52"/>
      <c r="G613" s="52"/>
      <c r="H613" s="52"/>
      <c r="I613" s="67"/>
      <c r="J613" s="46"/>
      <c r="K613" s="46"/>
      <c r="L613" s="22"/>
      <c r="M613" s="58"/>
      <c r="N613" s="58"/>
    </row>
    <row r="614" spans="1:14" ht="15.75" customHeight="1">
      <c r="A614" s="14"/>
      <c r="B614" s="52"/>
      <c r="C614" s="64"/>
      <c r="D614" s="64"/>
      <c r="E614" s="52"/>
      <c r="F614" s="52"/>
      <c r="G614" s="52"/>
      <c r="H614" s="52"/>
      <c r="I614" s="67"/>
      <c r="J614" s="46"/>
      <c r="K614" s="46"/>
      <c r="L614" s="22"/>
      <c r="M614" s="58"/>
      <c r="N614" s="58"/>
    </row>
    <row r="615" spans="1:14" ht="15.75" customHeight="1">
      <c r="A615" s="14"/>
      <c r="B615" s="52"/>
      <c r="C615" s="64"/>
      <c r="D615" s="64"/>
      <c r="E615" s="52"/>
      <c r="F615" s="52"/>
      <c r="G615" s="52"/>
      <c r="H615" s="52"/>
      <c r="I615" s="67"/>
      <c r="J615" s="46"/>
      <c r="K615" s="46"/>
      <c r="L615" s="22"/>
      <c r="M615" s="58"/>
      <c r="N615" s="58"/>
    </row>
    <row r="616" spans="1:14" ht="15.75" customHeight="1">
      <c r="A616" s="14"/>
      <c r="B616" s="52"/>
      <c r="C616" s="64"/>
      <c r="D616" s="64"/>
      <c r="E616" s="52"/>
      <c r="F616" s="52"/>
      <c r="G616" s="52"/>
      <c r="H616" s="52"/>
      <c r="I616" s="67"/>
      <c r="J616" s="46"/>
      <c r="K616" s="46"/>
      <c r="L616" s="22"/>
      <c r="M616" s="58"/>
      <c r="N616" s="58"/>
    </row>
    <row r="617" spans="1:14" ht="15.75" customHeight="1">
      <c r="A617" s="14"/>
      <c r="B617" s="52"/>
      <c r="C617" s="64"/>
      <c r="D617" s="64"/>
      <c r="E617" s="52"/>
      <c r="F617" s="52"/>
      <c r="G617" s="52"/>
      <c r="H617" s="52"/>
      <c r="I617" s="67"/>
      <c r="J617" s="46"/>
      <c r="K617" s="46"/>
      <c r="L617" s="22"/>
      <c r="M617" s="58"/>
      <c r="N617" s="58"/>
    </row>
    <row r="618" spans="1:14" ht="15.75" customHeight="1">
      <c r="A618" s="14"/>
      <c r="B618" s="52"/>
      <c r="C618" s="64"/>
      <c r="D618" s="64"/>
      <c r="E618" s="52"/>
      <c r="F618" s="52"/>
      <c r="G618" s="52"/>
      <c r="H618" s="52"/>
      <c r="I618" s="67"/>
      <c r="J618" s="46"/>
      <c r="K618" s="46"/>
      <c r="L618" s="22"/>
      <c r="M618" s="58"/>
      <c r="N618" s="58"/>
    </row>
    <row r="619" spans="1:14" ht="15.75" customHeight="1">
      <c r="A619" s="14"/>
      <c r="B619" s="52"/>
      <c r="C619" s="64"/>
      <c r="D619" s="64"/>
      <c r="E619" s="52"/>
      <c r="F619" s="52"/>
      <c r="G619" s="52"/>
      <c r="H619" s="52"/>
      <c r="I619" s="67"/>
      <c r="J619" s="46"/>
      <c r="K619" s="46"/>
      <c r="L619" s="22"/>
      <c r="M619" s="58"/>
      <c r="N619" s="58"/>
    </row>
    <row r="620" spans="1:14" ht="15.75" customHeight="1">
      <c r="A620" s="14"/>
      <c r="B620" s="52"/>
      <c r="C620" s="64"/>
      <c r="D620" s="64"/>
      <c r="E620" s="52"/>
      <c r="F620" s="52"/>
      <c r="G620" s="52"/>
      <c r="H620" s="52"/>
      <c r="I620" s="67"/>
      <c r="J620" s="46"/>
      <c r="K620" s="46"/>
      <c r="L620" s="22"/>
      <c r="M620" s="58"/>
      <c r="N620" s="58"/>
    </row>
    <row r="621" spans="1:14" ht="15.75" customHeight="1">
      <c r="A621" s="14"/>
      <c r="B621" s="52"/>
      <c r="C621" s="64"/>
      <c r="D621" s="64"/>
      <c r="E621" s="52"/>
      <c r="F621" s="52"/>
      <c r="G621" s="52"/>
      <c r="H621" s="52"/>
      <c r="I621" s="67"/>
      <c r="J621" s="46"/>
      <c r="K621" s="46"/>
      <c r="L621" s="22"/>
      <c r="M621" s="58"/>
      <c r="N621" s="58"/>
    </row>
    <row r="622" spans="1:14" ht="15.75" customHeight="1">
      <c r="A622" s="14"/>
      <c r="B622" s="52"/>
      <c r="C622" s="64"/>
      <c r="D622" s="64"/>
      <c r="E622" s="52"/>
      <c r="F622" s="52"/>
      <c r="G622" s="52"/>
      <c r="H622" s="52"/>
      <c r="I622" s="67"/>
      <c r="J622" s="46"/>
      <c r="K622" s="46"/>
      <c r="L622" s="22"/>
      <c r="M622" s="58"/>
      <c r="N622" s="58"/>
    </row>
    <row r="623" spans="1:14" ht="15.75" customHeight="1">
      <c r="A623" s="14"/>
      <c r="B623" s="52"/>
      <c r="C623" s="64"/>
      <c r="D623" s="64"/>
      <c r="E623" s="52"/>
      <c r="F623" s="52"/>
      <c r="G623" s="52"/>
      <c r="H623" s="52"/>
      <c r="I623" s="67"/>
      <c r="J623" s="46"/>
      <c r="K623" s="46"/>
      <c r="L623" s="22"/>
      <c r="M623" s="58"/>
      <c r="N623" s="58"/>
    </row>
    <row r="624" spans="1:14" ht="15.75" customHeight="1">
      <c r="A624" s="14"/>
      <c r="B624" s="52"/>
      <c r="C624" s="64"/>
      <c r="D624" s="64"/>
      <c r="E624" s="52"/>
      <c r="F624" s="52"/>
      <c r="G624" s="52"/>
      <c r="H624" s="52"/>
      <c r="I624" s="67"/>
      <c r="J624" s="46"/>
      <c r="K624" s="46"/>
      <c r="L624" s="22"/>
      <c r="M624" s="58"/>
      <c r="N624" s="58"/>
    </row>
    <row r="625" spans="1:14" ht="15.75" customHeight="1">
      <c r="A625" s="14"/>
      <c r="B625" s="52"/>
      <c r="C625" s="64"/>
      <c r="D625" s="64"/>
      <c r="E625" s="52"/>
      <c r="F625" s="52"/>
      <c r="G625" s="52"/>
      <c r="H625" s="52"/>
      <c r="I625" s="67"/>
      <c r="J625" s="46"/>
      <c r="K625" s="46"/>
      <c r="L625" s="22"/>
      <c r="M625" s="58"/>
      <c r="N625" s="58"/>
    </row>
    <row r="626" spans="1:14" ht="15.75" customHeight="1">
      <c r="A626" s="14"/>
      <c r="B626" s="52"/>
      <c r="C626" s="64"/>
      <c r="D626" s="64"/>
      <c r="E626" s="52"/>
      <c r="F626" s="52"/>
      <c r="G626" s="52"/>
      <c r="H626" s="52"/>
      <c r="I626" s="67"/>
      <c r="J626" s="46"/>
      <c r="K626" s="46"/>
      <c r="L626" s="22"/>
      <c r="M626" s="58"/>
      <c r="N626" s="58"/>
    </row>
    <row r="627" spans="1:14" ht="15.75" customHeight="1">
      <c r="A627" s="14"/>
      <c r="B627" s="52"/>
      <c r="C627" s="64"/>
      <c r="D627" s="64"/>
      <c r="E627" s="52"/>
      <c r="F627" s="52"/>
      <c r="G627" s="52"/>
      <c r="H627" s="52"/>
      <c r="I627" s="67"/>
      <c r="J627" s="46"/>
      <c r="K627" s="46"/>
      <c r="L627" s="22"/>
      <c r="M627" s="58"/>
      <c r="N627" s="58"/>
    </row>
    <row r="628" spans="1:14" ht="15.75" customHeight="1">
      <c r="A628" s="14"/>
      <c r="B628" s="52"/>
      <c r="C628" s="64"/>
      <c r="D628" s="64"/>
      <c r="E628" s="52"/>
      <c r="F628" s="52"/>
      <c r="G628" s="52"/>
      <c r="H628" s="52"/>
      <c r="I628" s="67"/>
      <c r="J628" s="46"/>
      <c r="K628" s="46"/>
      <c r="L628" s="22"/>
      <c r="M628" s="58"/>
      <c r="N628" s="58"/>
    </row>
    <row r="629" spans="1:14" ht="15.75" customHeight="1">
      <c r="A629" s="14"/>
      <c r="B629" s="52"/>
      <c r="C629" s="64"/>
      <c r="D629" s="64"/>
      <c r="E629" s="52"/>
      <c r="F629" s="52"/>
      <c r="G629" s="52"/>
      <c r="H629" s="52"/>
      <c r="I629" s="67"/>
      <c r="J629" s="46"/>
      <c r="K629" s="46"/>
      <c r="L629" s="22"/>
      <c r="M629" s="58"/>
      <c r="N629" s="58"/>
    </row>
    <row r="630" spans="1:14" ht="15.75" customHeight="1">
      <c r="A630" s="14"/>
      <c r="B630" s="52"/>
      <c r="C630" s="64"/>
      <c r="D630" s="64"/>
      <c r="E630" s="52"/>
      <c r="F630" s="52"/>
      <c r="G630" s="52"/>
      <c r="H630" s="52"/>
      <c r="I630" s="67"/>
      <c r="J630" s="46"/>
      <c r="K630" s="46"/>
      <c r="L630" s="22"/>
      <c r="M630" s="58"/>
      <c r="N630" s="58"/>
    </row>
    <row r="631" spans="1:14" ht="15.75" customHeight="1">
      <c r="A631" s="14"/>
      <c r="B631" s="52"/>
      <c r="C631" s="64"/>
      <c r="D631" s="64"/>
      <c r="E631" s="52"/>
      <c r="F631" s="52"/>
      <c r="G631" s="52"/>
      <c r="H631" s="52"/>
      <c r="I631" s="67"/>
      <c r="J631" s="46"/>
      <c r="K631" s="46"/>
      <c r="L631" s="22"/>
      <c r="M631" s="58"/>
      <c r="N631" s="58"/>
    </row>
    <row r="632" spans="1:14" ht="15.75" customHeight="1">
      <c r="A632" s="14"/>
      <c r="B632" s="52"/>
      <c r="C632" s="64"/>
      <c r="D632" s="64"/>
      <c r="E632" s="52"/>
      <c r="F632" s="52"/>
      <c r="G632" s="52"/>
      <c r="H632" s="52"/>
      <c r="I632" s="67"/>
      <c r="J632" s="46"/>
      <c r="K632" s="46"/>
      <c r="L632" s="22"/>
      <c r="M632" s="58"/>
      <c r="N632" s="58"/>
    </row>
    <row r="633" spans="1:14" ht="15.75" customHeight="1">
      <c r="A633" s="14"/>
      <c r="B633" s="52"/>
      <c r="C633" s="64"/>
      <c r="D633" s="64"/>
      <c r="E633" s="52"/>
      <c r="F633" s="52"/>
      <c r="G633" s="52"/>
      <c r="H633" s="52"/>
      <c r="I633" s="67"/>
      <c r="J633" s="46"/>
      <c r="K633" s="46"/>
      <c r="L633" s="22"/>
      <c r="M633" s="58"/>
      <c r="N633" s="58"/>
    </row>
    <row r="634" spans="1:14" ht="15.75" customHeight="1">
      <c r="A634" s="14"/>
      <c r="B634" s="52"/>
      <c r="C634" s="64"/>
      <c r="D634" s="64"/>
      <c r="E634" s="52"/>
      <c r="F634" s="52"/>
      <c r="G634" s="52"/>
      <c r="H634" s="52"/>
      <c r="I634" s="67"/>
      <c r="J634" s="46"/>
      <c r="K634" s="46"/>
      <c r="L634" s="22"/>
      <c r="M634" s="58"/>
      <c r="N634" s="58"/>
    </row>
    <row r="635" spans="1:14" ht="15.75" customHeight="1">
      <c r="A635" s="14"/>
      <c r="B635" s="52"/>
      <c r="C635" s="64"/>
      <c r="D635" s="64"/>
      <c r="E635" s="52"/>
      <c r="F635" s="52"/>
      <c r="G635" s="52"/>
      <c r="H635" s="52"/>
      <c r="I635" s="67"/>
      <c r="J635" s="46"/>
      <c r="K635" s="46"/>
      <c r="L635" s="22"/>
      <c r="M635" s="58"/>
      <c r="N635" s="58"/>
    </row>
    <row r="636" spans="1:14" ht="15.75" customHeight="1">
      <c r="A636" s="14"/>
      <c r="B636" s="52"/>
      <c r="C636" s="64"/>
      <c r="D636" s="64"/>
      <c r="E636" s="52"/>
      <c r="F636" s="52"/>
      <c r="G636" s="52"/>
      <c r="H636" s="52"/>
      <c r="I636" s="67"/>
      <c r="J636" s="46"/>
      <c r="K636" s="46"/>
      <c r="L636" s="22"/>
      <c r="M636" s="58"/>
      <c r="N636" s="58"/>
    </row>
    <row r="637" spans="1:14" ht="15.75" customHeight="1">
      <c r="A637" s="14"/>
      <c r="B637" s="52"/>
      <c r="C637" s="64"/>
      <c r="D637" s="64"/>
      <c r="E637" s="52"/>
      <c r="F637" s="52"/>
      <c r="G637" s="52"/>
      <c r="H637" s="52"/>
      <c r="I637" s="67"/>
      <c r="J637" s="46"/>
      <c r="K637" s="46"/>
      <c r="L637" s="22"/>
      <c r="M637" s="58"/>
      <c r="N637" s="58"/>
    </row>
    <row r="638" spans="1:14" ht="15.75" customHeight="1">
      <c r="A638" s="14"/>
      <c r="B638" s="52"/>
      <c r="C638" s="64"/>
      <c r="D638" s="64"/>
      <c r="E638" s="52"/>
      <c r="F638" s="52"/>
      <c r="G638" s="52"/>
      <c r="H638" s="52"/>
      <c r="I638" s="67"/>
      <c r="J638" s="46"/>
      <c r="K638" s="46"/>
      <c r="L638" s="22"/>
      <c r="M638" s="58"/>
      <c r="N638" s="58"/>
    </row>
    <row r="639" spans="1:14" ht="15.75" customHeight="1">
      <c r="A639" s="14"/>
      <c r="B639" s="52"/>
      <c r="C639" s="64"/>
      <c r="D639" s="64"/>
      <c r="E639" s="52"/>
      <c r="F639" s="52"/>
      <c r="G639" s="52"/>
      <c r="H639" s="52"/>
      <c r="I639" s="67"/>
      <c r="J639" s="46"/>
      <c r="K639" s="46"/>
      <c r="L639" s="22"/>
      <c r="M639" s="58"/>
      <c r="N639" s="58"/>
    </row>
    <row r="640" spans="1:14" ht="15.75" customHeight="1">
      <c r="A640" s="14"/>
      <c r="B640" s="52"/>
      <c r="C640" s="64"/>
      <c r="D640" s="64"/>
      <c r="E640" s="52"/>
      <c r="F640" s="52"/>
      <c r="G640" s="52"/>
      <c r="H640" s="52"/>
      <c r="I640" s="67"/>
      <c r="J640" s="46"/>
      <c r="K640" s="46"/>
      <c r="L640" s="22"/>
      <c r="M640" s="58"/>
      <c r="N640" s="58"/>
    </row>
    <row r="641" spans="1:14" ht="15.75" customHeight="1">
      <c r="A641" s="14"/>
      <c r="B641" s="52"/>
      <c r="C641" s="64"/>
      <c r="D641" s="64"/>
      <c r="E641" s="52"/>
      <c r="F641" s="52"/>
      <c r="G641" s="52"/>
      <c r="H641" s="52"/>
      <c r="I641" s="67"/>
      <c r="J641" s="46"/>
      <c r="K641" s="46"/>
      <c r="L641" s="22"/>
      <c r="M641" s="58"/>
      <c r="N641" s="58"/>
    </row>
    <row r="642" spans="1:14" ht="15.75" customHeight="1">
      <c r="A642" s="14"/>
      <c r="B642" s="52"/>
      <c r="C642" s="64"/>
      <c r="D642" s="64"/>
      <c r="E642" s="52"/>
      <c r="F642" s="52"/>
      <c r="G642" s="52"/>
      <c r="H642" s="52"/>
      <c r="I642" s="67"/>
      <c r="J642" s="46"/>
      <c r="K642" s="46"/>
      <c r="L642" s="22"/>
      <c r="M642" s="58"/>
      <c r="N642" s="58"/>
    </row>
    <row r="643" spans="1:14" ht="15.75" customHeight="1">
      <c r="A643" s="14"/>
      <c r="B643" s="52"/>
      <c r="C643" s="64"/>
      <c r="D643" s="64"/>
      <c r="E643" s="52"/>
      <c r="F643" s="52"/>
      <c r="G643" s="52"/>
      <c r="H643" s="52"/>
      <c r="I643" s="67"/>
      <c r="J643" s="46"/>
      <c r="K643" s="46"/>
      <c r="L643" s="22"/>
      <c r="M643" s="58"/>
      <c r="N643" s="58"/>
    </row>
    <row r="644" spans="1:14" ht="15.75" customHeight="1">
      <c r="A644" s="14"/>
      <c r="B644" s="52"/>
      <c r="C644" s="64"/>
      <c r="D644" s="64"/>
      <c r="E644" s="52"/>
      <c r="F644" s="52"/>
      <c r="G644" s="52"/>
      <c r="H644" s="52"/>
      <c r="I644" s="67"/>
      <c r="J644" s="46"/>
      <c r="K644" s="46"/>
      <c r="L644" s="22"/>
      <c r="M644" s="58"/>
      <c r="N644" s="58"/>
    </row>
    <row r="645" spans="1:14" ht="15.75" customHeight="1">
      <c r="A645" s="14"/>
      <c r="B645" s="52"/>
      <c r="C645" s="64"/>
      <c r="D645" s="64"/>
      <c r="E645" s="52"/>
      <c r="F645" s="52"/>
      <c r="G645" s="52"/>
      <c r="H645" s="52"/>
      <c r="I645" s="67"/>
      <c r="J645" s="46"/>
      <c r="K645" s="46"/>
      <c r="L645" s="22"/>
      <c r="M645" s="58"/>
      <c r="N645" s="58"/>
    </row>
    <row r="646" spans="1:14" ht="15.75" customHeight="1">
      <c r="A646" s="14"/>
      <c r="B646" s="52"/>
      <c r="C646" s="64"/>
      <c r="D646" s="64"/>
      <c r="E646" s="52"/>
      <c r="F646" s="52"/>
      <c r="G646" s="52"/>
      <c r="H646" s="52"/>
      <c r="I646" s="67"/>
      <c r="J646" s="46"/>
      <c r="K646" s="46"/>
      <c r="L646" s="22"/>
      <c r="M646" s="58"/>
      <c r="N646" s="58"/>
    </row>
    <row r="647" spans="1:14" ht="15.75" customHeight="1">
      <c r="A647" s="14"/>
      <c r="B647" s="52"/>
      <c r="C647" s="64"/>
      <c r="D647" s="64"/>
      <c r="E647" s="52"/>
      <c r="F647" s="52"/>
      <c r="G647" s="52"/>
      <c r="H647" s="52"/>
      <c r="I647" s="67"/>
      <c r="J647" s="46"/>
      <c r="K647" s="46"/>
      <c r="L647" s="22"/>
      <c r="M647" s="58"/>
      <c r="N647" s="58"/>
    </row>
    <row r="648" spans="1:14" ht="15.75" customHeight="1">
      <c r="A648" s="14"/>
      <c r="B648" s="52"/>
      <c r="C648" s="64"/>
      <c r="D648" s="64"/>
      <c r="E648" s="52"/>
      <c r="F648" s="52"/>
      <c r="G648" s="52"/>
      <c r="H648" s="52"/>
      <c r="I648" s="67"/>
      <c r="J648" s="46"/>
      <c r="K648" s="46"/>
      <c r="L648" s="22"/>
      <c r="M648" s="58"/>
      <c r="N648" s="58"/>
    </row>
    <row r="649" spans="1:14" ht="15.75" customHeight="1">
      <c r="A649" s="14"/>
      <c r="B649" s="52"/>
      <c r="C649" s="64"/>
      <c r="D649" s="64"/>
      <c r="E649" s="52"/>
      <c r="F649" s="52"/>
      <c r="G649" s="52"/>
      <c r="H649" s="52"/>
      <c r="I649" s="67"/>
      <c r="J649" s="46"/>
      <c r="K649" s="46"/>
      <c r="L649" s="22"/>
      <c r="M649" s="58"/>
      <c r="N649" s="58"/>
    </row>
    <row r="650" spans="1:14" ht="15.75" customHeight="1">
      <c r="A650" s="14"/>
      <c r="B650" s="52"/>
      <c r="C650" s="64"/>
      <c r="D650" s="64"/>
      <c r="E650" s="52"/>
      <c r="F650" s="52"/>
      <c r="G650" s="52"/>
      <c r="H650" s="52"/>
      <c r="I650" s="67"/>
      <c r="J650" s="46"/>
      <c r="K650" s="46"/>
      <c r="L650" s="22"/>
      <c r="M650" s="58"/>
      <c r="N650" s="58"/>
    </row>
    <row r="651" spans="1:14" ht="15.75" customHeight="1">
      <c r="A651" s="14"/>
      <c r="B651" s="52"/>
      <c r="C651" s="64"/>
      <c r="D651" s="64"/>
      <c r="E651" s="52"/>
      <c r="F651" s="52"/>
      <c r="G651" s="52"/>
      <c r="H651" s="52"/>
      <c r="I651" s="67"/>
      <c r="J651" s="46"/>
      <c r="K651" s="46"/>
      <c r="L651" s="22"/>
      <c r="M651" s="58"/>
      <c r="N651" s="58"/>
    </row>
    <row r="652" spans="1:14" ht="15.75" customHeight="1">
      <c r="A652" s="14"/>
      <c r="B652" s="52"/>
      <c r="C652" s="64"/>
      <c r="D652" s="64"/>
      <c r="E652" s="52"/>
      <c r="F652" s="52"/>
      <c r="G652" s="52"/>
      <c r="H652" s="52"/>
      <c r="I652" s="67"/>
      <c r="J652" s="46"/>
      <c r="K652" s="46"/>
      <c r="L652" s="22"/>
      <c r="M652" s="58"/>
      <c r="N652" s="58"/>
    </row>
    <row r="653" spans="1:14" ht="15.75" customHeight="1">
      <c r="A653" s="14"/>
      <c r="B653" s="52"/>
      <c r="C653" s="64"/>
      <c r="D653" s="64"/>
      <c r="E653" s="52"/>
      <c r="F653" s="52"/>
      <c r="G653" s="52"/>
      <c r="H653" s="52"/>
      <c r="I653" s="67"/>
      <c r="J653" s="46"/>
      <c r="K653" s="46"/>
      <c r="L653" s="22"/>
      <c r="M653" s="58"/>
      <c r="N653" s="58"/>
    </row>
    <row r="654" spans="1:14" ht="15.75" customHeight="1">
      <c r="A654" s="14"/>
      <c r="B654" s="52"/>
      <c r="C654" s="64"/>
      <c r="D654" s="64"/>
      <c r="E654" s="52"/>
      <c r="F654" s="52"/>
      <c r="G654" s="52"/>
      <c r="H654" s="52"/>
      <c r="I654" s="67"/>
      <c r="J654" s="46"/>
      <c r="K654" s="46"/>
      <c r="L654" s="22"/>
      <c r="M654" s="58"/>
      <c r="N654" s="58"/>
    </row>
    <row r="655" spans="1:14" ht="15.75" customHeight="1">
      <c r="A655" s="14"/>
      <c r="B655" s="52"/>
      <c r="C655" s="64"/>
      <c r="D655" s="64"/>
      <c r="E655" s="52"/>
      <c r="F655" s="52"/>
      <c r="G655" s="52"/>
      <c r="H655" s="52"/>
      <c r="I655" s="67"/>
      <c r="J655" s="46"/>
      <c r="K655" s="46"/>
      <c r="L655" s="22"/>
      <c r="M655" s="58"/>
      <c r="N655" s="58"/>
    </row>
    <row r="656" spans="1:14" ht="15.75" customHeight="1">
      <c r="A656" s="14"/>
      <c r="B656" s="52"/>
      <c r="C656" s="64"/>
      <c r="D656" s="64"/>
      <c r="E656" s="52"/>
      <c r="F656" s="52"/>
      <c r="G656" s="52"/>
      <c r="H656" s="52"/>
      <c r="I656" s="67"/>
      <c r="J656" s="46"/>
      <c r="K656" s="46"/>
      <c r="L656" s="22"/>
      <c r="M656" s="58"/>
      <c r="N656" s="58"/>
    </row>
    <row r="657" spans="1:14" ht="15.75" customHeight="1">
      <c r="A657" s="14"/>
      <c r="B657" s="52"/>
      <c r="C657" s="64"/>
      <c r="D657" s="64"/>
      <c r="E657" s="52"/>
      <c r="F657" s="52"/>
      <c r="G657" s="52"/>
      <c r="H657" s="52"/>
      <c r="I657" s="67"/>
      <c r="J657" s="46"/>
      <c r="K657" s="46"/>
      <c r="L657" s="22"/>
      <c r="M657" s="58"/>
      <c r="N657" s="58"/>
    </row>
    <row r="658" spans="1:14" ht="15.75" customHeight="1">
      <c r="A658" s="14"/>
      <c r="B658" s="52"/>
      <c r="C658" s="64"/>
      <c r="D658" s="64"/>
      <c r="E658" s="52"/>
      <c r="F658" s="52"/>
      <c r="G658" s="52"/>
      <c r="H658" s="52"/>
      <c r="I658" s="67"/>
      <c r="J658" s="46"/>
      <c r="K658" s="46"/>
      <c r="L658" s="22"/>
      <c r="M658" s="58"/>
      <c r="N658" s="58"/>
    </row>
    <row r="659" spans="1:14" ht="15.75" customHeight="1">
      <c r="A659" s="14"/>
      <c r="B659" s="52"/>
      <c r="C659" s="64"/>
      <c r="D659" s="64"/>
      <c r="E659" s="52"/>
      <c r="F659" s="52"/>
      <c r="G659" s="52"/>
      <c r="H659" s="52"/>
      <c r="I659" s="67"/>
      <c r="J659" s="46"/>
      <c r="K659" s="46"/>
      <c r="L659" s="22"/>
      <c r="M659" s="58"/>
      <c r="N659" s="58"/>
    </row>
    <row r="660" spans="1:14" ht="15.75" customHeight="1">
      <c r="A660" s="14"/>
      <c r="B660" s="52"/>
      <c r="C660" s="64"/>
      <c r="D660" s="64"/>
      <c r="E660" s="52"/>
      <c r="F660" s="52"/>
      <c r="G660" s="52"/>
      <c r="H660" s="52"/>
      <c r="I660" s="67"/>
      <c r="J660" s="46"/>
      <c r="K660" s="46"/>
      <c r="L660" s="22"/>
      <c r="M660" s="58"/>
      <c r="N660" s="58"/>
    </row>
    <row r="661" spans="1:14" ht="15.75" customHeight="1">
      <c r="A661" s="14"/>
      <c r="B661" s="52"/>
      <c r="C661" s="64"/>
      <c r="D661" s="64"/>
      <c r="E661" s="52"/>
      <c r="F661" s="52"/>
      <c r="G661" s="52"/>
      <c r="H661" s="52"/>
      <c r="I661" s="67"/>
      <c r="J661" s="46"/>
      <c r="K661" s="46"/>
      <c r="L661" s="22"/>
      <c r="M661" s="58"/>
      <c r="N661" s="58"/>
    </row>
    <row r="662" spans="1:14" ht="15.75" customHeight="1">
      <c r="A662" s="14"/>
      <c r="B662" s="52"/>
      <c r="C662" s="64"/>
      <c r="D662" s="64"/>
      <c r="E662" s="52"/>
      <c r="F662" s="52"/>
      <c r="G662" s="52"/>
      <c r="H662" s="52"/>
      <c r="I662" s="67"/>
      <c r="J662" s="46"/>
      <c r="K662" s="46"/>
      <c r="L662" s="22"/>
      <c r="M662" s="58"/>
      <c r="N662" s="58"/>
    </row>
    <row r="663" spans="1:14" ht="15.75" customHeight="1">
      <c r="A663" s="14"/>
      <c r="B663" s="52"/>
      <c r="C663" s="64"/>
      <c r="D663" s="64"/>
      <c r="E663" s="52"/>
      <c r="F663" s="52"/>
      <c r="G663" s="52"/>
      <c r="H663" s="52"/>
      <c r="I663" s="67"/>
      <c r="J663" s="46"/>
      <c r="K663" s="46"/>
      <c r="L663" s="22"/>
      <c r="M663" s="58"/>
      <c r="N663" s="58"/>
    </row>
    <row r="664" spans="1:14" ht="15.75" customHeight="1">
      <c r="A664" s="14"/>
      <c r="B664" s="52"/>
      <c r="C664" s="64"/>
      <c r="D664" s="64"/>
      <c r="E664" s="52"/>
      <c r="F664" s="52"/>
      <c r="G664" s="52"/>
      <c r="H664" s="52"/>
      <c r="I664" s="67"/>
      <c r="J664" s="46"/>
      <c r="K664" s="46"/>
      <c r="L664" s="22"/>
      <c r="M664" s="58"/>
      <c r="N664" s="58"/>
    </row>
    <row r="665" spans="1:14" ht="15.75" customHeight="1">
      <c r="A665" s="14"/>
      <c r="B665" s="52"/>
      <c r="C665" s="64"/>
      <c r="D665" s="64"/>
      <c r="E665" s="52"/>
      <c r="F665" s="52"/>
      <c r="G665" s="52"/>
      <c r="H665" s="52"/>
      <c r="I665" s="67"/>
      <c r="J665" s="46"/>
      <c r="K665" s="46"/>
      <c r="L665" s="22"/>
      <c r="M665" s="58"/>
      <c r="N665" s="58"/>
    </row>
    <row r="666" spans="1:14" ht="15.75" customHeight="1">
      <c r="A666" s="14"/>
      <c r="B666" s="52"/>
      <c r="C666" s="64"/>
      <c r="D666" s="64"/>
      <c r="E666" s="52"/>
      <c r="F666" s="52"/>
      <c r="G666" s="52"/>
      <c r="H666" s="52"/>
      <c r="I666" s="67"/>
      <c r="J666" s="46"/>
      <c r="K666" s="46"/>
      <c r="L666" s="22"/>
      <c r="M666" s="58"/>
      <c r="N666" s="58"/>
    </row>
    <row r="667" spans="1:14" ht="15.75" customHeight="1">
      <c r="A667" s="14"/>
      <c r="B667" s="52"/>
      <c r="C667" s="64"/>
      <c r="D667" s="64"/>
      <c r="E667" s="52"/>
      <c r="F667" s="52"/>
      <c r="G667" s="52"/>
      <c r="H667" s="52"/>
      <c r="I667" s="67"/>
      <c r="J667" s="46"/>
      <c r="K667" s="46"/>
      <c r="L667" s="22"/>
      <c r="M667" s="58"/>
      <c r="N667" s="58"/>
    </row>
    <row r="668" spans="1:14" ht="15.75" customHeight="1">
      <c r="A668" s="14"/>
      <c r="B668" s="52"/>
      <c r="C668" s="64"/>
      <c r="D668" s="64"/>
      <c r="E668" s="52"/>
      <c r="F668" s="52"/>
      <c r="G668" s="52"/>
      <c r="H668" s="52"/>
      <c r="I668" s="67"/>
      <c r="J668" s="46"/>
      <c r="K668" s="46"/>
      <c r="L668" s="22"/>
      <c r="M668" s="58"/>
      <c r="N668" s="58"/>
    </row>
    <row r="669" spans="1:14" ht="15.75" customHeight="1">
      <c r="A669" s="14"/>
      <c r="B669" s="52"/>
      <c r="C669" s="64"/>
      <c r="D669" s="64"/>
      <c r="E669" s="52"/>
      <c r="F669" s="52"/>
      <c r="G669" s="52"/>
      <c r="H669" s="52"/>
      <c r="I669" s="67"/>
      <c r="J669" s="46"/>
      <c r="K669" s="46"/>
      <c r="L669" s="22"/>
      <c r="M669" s="58"/>
      <c r="N669" s="58"/>
    </row>
    <row r="670" spans="1:14" ht="15.75" customHeight="1">
      <c r="A670" s="14"/>
      <c r="B670" s="52"/>
      <c r="C670" s="64"/>
      <c r="D670" s="64"/>
      <c r="E670" s="52"/>
      <c r="F670" s="52"/>
      <c r="G670" s="52"/>
      <c r="H670" s="52"/>
      <c r="I670" s="67"/>
      <c r="J670" s="46"/>
      <c r="K670" s="46"/>
      <c r="L670" s="22"/>
      <c r="M670" s="58"/>
      <c r="N670" s="58"/>
    </row>
    <row r="671" spans="1:14" ht="15.75" customHeight="1">
      <c r="A671" s="14"/>
      <c r="B671" s="52"/>
      <c r="C671" s="64"/>
      <c r="D671" s="64"/>
      <c r="E671" s="52"/>
      <c r="F671" s="52"/>
      <c r="G671" s="52"/>
      <c r="H671" s="52"/>
      <c r="I671" s="67"/>
      <c r="J671" s="46"/>
      <c r="K671" s="46"/>
      <c r="L671" s="22"/>
      <c r="M671" s="58"/>
      <c r="N671" s="58"/>
    </row>
    <row r="672" spans="1:14" ht="15.75" customHeight="1">
      <c r="A672" s="14"/>
      <c r="B672" s="52"/>
      <c r="C672" s="64"/>
      <c r="D672" s="64"/>
      <c r="E672" s="52"/>
      <c r="F672" s="52"/>
      <c r="G672" s="52"/>
      <c r="H672" s="52"/>
      <c r="I672" s="67"/>
      <c r="J672" s="46"/>
      <c r="K672" s="46"/>
      <c r="L672" s="22"/>
      <c r="M672" s="58"/>
      <c r="N672" s="58"/>
    </row>
    <row r="673" spans="1:14" ht="15.75" customHeight="1">
      <c r="A673" s="14"/>
      <c r="B673" s="52"/>
      <c r="C673" s="64"/>
      <c r="D673" s="64"/>
      <c r="E673" s="52"/>
      <c r="F673" s="52"/>
      <c r="G673" s="52"/>
      <c r="H673" s="52"/>
      <c r="I673" s="67"/>
      <c r="J673" s="46"/>
      <c r="K673" s="46"/>
      <c r="L673" s="22"/>
      <c r="M673" s="58"/>
      <c r="N673" s="58"/>
    </row>
    <row r="674" spans="1:14" ht="15.75" customHeight="1">
      <c r="A674" s="14"/>
      <c r="B674" s="52"/>
      <c r="C674" s="64"/>
      <c r="D674" s="64"/>
      <c r="E674" s="52"/>
      <c r="F674" s="52"/>
      <c r="G674" s="52"/>
      <c r="H674" s="52"/>
      <c r="I674" s="67"/>
      <c r="J674" s="46"/>
      <c r="K674" s="46"/>
      <c r="L674" s="22"/>
      <c r="M674" s="58"/>
      <c r="N674" s="58"/>
    </row>
    <row r="675" spans="1:14" ht="15.75" customHeight="1">
      <c r="A675" s="14"/>
      <c r="B675" s="52"/>
      <c r="C675" s="64"/>
      <c r="D675" s="64"/>
      <c r="E675" s="52"/>
      <c r="F675" s="52"/>
      <c r="G675" s="52"/>
      <c r="H675" s="52"/>
      <c r="I675" s="67"/>
      <c r="J675" s="46"/>
      <c r="K675" s="46"/>
      <c r="L675" s="22"/>
      <c r="M675" s="58"/>
      <c r="N675" s="58"/>
    </row>
    <row r="676" spans="1:14" ht="15.75" customHeight="1">
      <c r="A676" s="14"/>
      <c r="B676" s="52"/>
      <c r="C676" s="64"/>
      <c r="D676" s="64"/>
      <c r="E676" s="52"/>
      <c r="F676" s="52"/>
      <c r="G676" s="52"/>
      <c r="H676" s="52"/>
      <c r="I676" s="67"/>
      <c r="J676" s="46"/>
      <c r="K676" s="46"/>
      <c r="L676" s="22"/>
      <c r="M676" s="58"/>
      <c r="N676" s="58"/>
    </row>
    <row r="677" spans="1:14" ht="15.75" customHeight="1">
      <c r="A677" s="14"/>
      <c r="B677" s="52"/>
      <c r="C677" s="64"/>
      <c r="D677" s="64"/>
      <c r="E677" s="52"/>
      <c r="F677" s="52"/>
      <c r="G677" s="52"/>
      <c r="H677" s="52"/>
      <c r="I677" s="67"/>
      <c r="J677" s="46"/>
      <c r="K677" s="46"/>
      <c r="L677" s="22"/>
      <c r="M677" s="58"/>
      <c r="N677" s="58"/>
    </row>
    <row r="678" spans="1:14" ht="15.75" customHeight="1">
      <c r="A678" s="14"/>
      <c r="B678" s="52"/>
      <c r="C678" s="64"/>
      <c r="D678" s="64"/>
      <c r="E678" s="52"/>
      <c r="F678" s="52"/>
      <c r="G678" s="52"/>
      <c r="H678" s="52"/>
      <c r="I678" s="67"/>
      <c r="J678" s="46"/>
      <c r="K678" s="46"/>
      <c r="L678" s="22"/>
      <c r="M678" s="58"/>
      <c r="N678" s="58"/>
    </row>
    <row r="679" spans="1:14" ht="15.75" customHeight="1">
      <c r="A679" s="14"/>
      <c r="B679" s="52"/>
      <c r="C679" s="64"/>
      <c r="D679" s="64"/>
      <c r="E679" s="52"/>
      <c r="F679" s="52"/>
      <c r="G679" s="52"/>
      <c r="H679" s="52"/>
      <c r="I679" s="67"/>
      <c r="J679" s="46"/>
      <c r="K679" s="46"/>
      <c r="L679" s="22"/>
      <c r="M679" s="58"/>
      <c r="N679" s="58"/>
    </row>
    <row r="680" spans="1:14" ht="15.75" customHeight="1">
      <c r="A680" s="14"/>
      <c r="B680" s="52"/>
      <c r="C680" s="64"/>
      <c r="D680" s="64"/>
      <c r="E680" s="52"/>
      <c r="F680" s="52"/>
      <c r="G680" s="52"/>
      <c r="H680" s="52"/>
      <c r="I680" s="67"/>
      <c r="J680" s="46"/>
      <c r="K680" s="46"/>
      <c r="L680" s="22"/>
      <c r="M680" s="58"/>
      <c r="N680" s="58"/>
    </row>
    <row r="681" spans="1:14" ht="15.75" customHeight="1">
      <c r="A681" s="14"/>
      <c r="B681" s="52"/>
      <c r="C681" s="64"/>
      <c r="D681" s="64"/>
      <c r="E681" s="52"/>
      <c r="F681" s="52"/>
      <c r="G681" s="52"/>
      <c r="H681" s="52"/>
      <c r="I681" s="67"/>
      <c r="J681" s="46"/>
      <c r="K681" s="46"/>
      <c r="L681" s="22"/>
      <c r="M681" s="58"/>
      <c r="N681" s="58"/>
    </row>
    <row r="682" spans="1:14" ht="15.75" customHeight="1">
      <c r="A682" s="14"/>
      <c r="B682" s="52"/>
      <c r="C682" s="64"/>
      <c r="D682" s="64"/>
      <c r="E682" s="52"/>
      <c r="F682" s="52"/>
      <c r="G682" s="52"/>
      <c r="H682" s="52"/>
      <c r="I682" s="67"/>
      <c r="J682" s="46"/>
      <c r="K682" s="46"/>
      <c r="L682" s="22"/>
      <c r="M682" s="58"/>
      <c r="N682" s="58"/>
    </row>
    <row r="683" spans="1:14" ht="15.75" customHeight="1">
      <c r="A683" s="14"/>
      <c r="B683" s="52"/>
      <c r="C683" s="64"/>
      <c r="D683" s="64"/>
      <c r="E683" s="52"/>
      <c r="F683" s="52"/>
      <c r="G683" s="52"/>
      <c r="H683" s="52"/>
      <c r="I683" s="67"/>
      <c r="J683" s="46"/>
      <c r="K683" s="46"/>
      <c r="L683" s="22"/>
      <c r="M683" s="58"/>
      <c r="N683" s="58"/>
    </row>
    <row r="684" spans="1:14" ht="15.75" customHeight="1">
      <c r="A684" s="14"/>
      <c r="B684" s="52"/>
      <c r="C684" s="64"/>
      <c r="D684" s="64"/>
      <c r="E684" s="52"/>
      <c r="F684" s="52"/>
      <c r="G684" s="52"/>
      <c r="H684" s="52"/>
      <c r="I684" s="67"/>
      <c r="J684" s="46"/>
      <c r="K684" s="46"/>
      <c r="L684" s="22"/>
      <c r="M684" s="58"/>
      <c r="N684" s="58"/>
    </row>
    <row r="685" spans="1:14" ht="15.75" customHeight="1">
      <c r="A685" s="14"/>
      <c r="B685" s="52"/>
      <c r="C685" s="64"/>
      <c r="D685" s="64"/>
      <c r="E685" s="52"/>
      <c r="F685" s="52"/>
      <c r="G685" s="52"/>
      <c r="H685" s="52"/>
      <c r="I685" s="67"/>
      <c r="J685" s="46"/>
      <c r="K685" s="46"/>
      <c r="L685" s="22"/>
      <c r="M685" s="58"/>
      <c r="N685" s="58"/>
    </row>
    <row r="686" spans="1:14" ht="15.75" customHeight="1">
      <c r="A686" s="14"/>
      <c r="B686" s="52"/>
      <c r="C686" s="64"/>
      <c r="D686" s="64"/>
      <c r="E686" s="52"/>
      <c r="F686" s="52"/>
      <c r="G686" s="52"/>
      <c r="H686" s="52"/>
      <c r="I686" s="67"/>
      <c r="J686" s="46"/>
      <c r="K686" s="46"/>
      <c r="L686" s="22"/>
      <c r="M686" s="58"/>
      <c r="N686" s="58"/>
    </row>
    <row r="687" spans="1:14" ht="15.75" customHeight="1">
      <c r="A687" s="14"/>
      <c r="B687" s="52"/>
      <c r="C687" s="64"/>
      <c r="D687" s="64"/>
      <c r="E687" s="52"/>
      <c r="F687" s="52"/>
      <c r="G687" s="52"/>
      <c r="H687" s="52"/>
      <c r="I687" s="67"/>
      <c r="J687" s="46"/>
      <c r="K687" s="46"/>
      <c r="L687" s="22"/>
      <c r="M687" s="58"/>
      <c r="N687" s="58"/>
    </row>
    <row r="688" spans="1:14" ht="15.75" customHeight="1">
      <c r="A688" s="14"/>
      <c r="B688" s="52"/>
      <c r="C688" s="64"/>
      <c r="D688" s="64"/>
      <c r="E688" s="52"/>
      <c r="F688" s="52"/>
      <c r="G688" s="52"/>
      <c r="H688" s="52"/>
      <c r="I688" s="67"/>
      <c r="J688" s="46"/>
      <c r="K688" s="46"/>
      <c r="L688" s="22"/>
      <c r="M688" s="58"/>
      <c r="N688" s="58"/>
    </row>
    <row r="689" spans="1:14" ht="15.75" customHeight="1">
      <c r="A689" s="14"/>
      <c r="B689" s="52"/>
      <c r="C689" s="64"/>
      <c r="D689" s="64"/>
      <c r="E689" s="52"/>
      <c r="F689" s="52"/>
      <c r="G689" s="52"/>
      <c r="H689" s="52"/>
      <c r="I689" s="67"/>
      <c r="J689" s="46"/>
      <c r="K689" s="46"/>
      <c r="L689" s="22"/>
      <c r="M689" s="58"/>
      <c r="N689" s="58"/>
    </row>
    <row r="690" spans="1:14" ht="15.75" customHeight="1">
      <c r="A690" s="14"/>
      <c r="B690" s="52"/>
      <c r="C690" s="64"/>
      <c r="D690" s="64"/>
      <c r="E690" s="52"/>
      <c r="F690" s="52"/>
      <c r="G690" s="52"/>
      <c r="H690" s="52"/>
      <c r="I690" s="67"/>
      <c r="J690" s="46"/>
      <c r="K690" s="46"/>
      <c r="L690" s="22"/>
      <c r="M690" s="58"/>
      <c r="N690" s="58"/>
    </row>
    <row r="691" spans="1:14" ht="15.75" customHeight="1">
      <c r="A691" s="14"/>
      <c r="B691" s="52"/>
      <c r="C691" s="64"/>
      <c r="D691" s="64"/>
      <c r="E691" s="52"/>
      <c r="F691" s="52"/>
      <c r="G691" s="52"/>
      <c r="H691" s="52"/>
      <c r="I691" s="67"/>
      <c r="J691" s="46"/>
      <c r="K691" s="46"/>
      <c r="L691" s="22"/>
      <c r="M691" s="58"/>
      <c r="N691" s="58"/>
    </row>
    <row r="692" spans="1:14" ht="15.75" customHeight="1">
      <c r="A692" s="14"/>
      <c r="B692" s="52"/>
      <c r="C692" s="64"/>
      <c r="D692" s="64"/>
      <c r="E692" s="52"/>
      <c r="F692" s="52"/>
      <c r="G692" s="52"/>
      <c r="H692" s="52"/>
      <c r="I692" s="67"/>
      <c r="J692" s="46"/>
      <c r="K692" s="46"/>
      <c r="L692" s="22"/>
      <c r="M692" s="58"/>
      <c r="N692" s="58"/>
    </row>
    <row r="693" spans="1:14" ht="15.75" customHeight="1">
      <c r="A693" s="14"/>
      <c r="B693" s="52"/>
      <c r="C693" s="64"/>
      <c r="D693" s="64"/>
      <c r="E693" s="52"/>
      <c r="F693" s="52"/>
      <c r="G693" s="52"/>
      <c r="H693" s="52"/>
      <c r="I693" s="67"/>
      <c r="J693" s="46"/>
      <c r="K693" s="46"/>
      <c r="L693" s="22"/>
      <c r="M693" s="58"/>
      <c r="N693" s="58"/>
    </row>
    <row r="694" spans="1:14" ht="15.75" customHeight="1">
      <c r="A694" s="14"/>
      <c r="B694" s="52"/>
      <c r="C694" s="64"/>
      <c r="D694" s="64"/>
      <c r="E694" s="52"/>
      <c r="F694" s="52"/>
      <c r="G694" s="52"/>
      <c r="H694" s="52"/>
      <c r="I694" s="67"/>
      <c r="J694" s="46"/>
      <c r="K694" s="46"/>
      <c r="L694" s="22"/>
      <c r="M694" s="58"/>
      <c r="N694" s="58"/>
    </row>
    <row r="695" spans="1:14" ht="15.75" customHeight="1">
      <c r="A695" s="14"/>
      <c r="B695" s="52"/>
      <c r="C695" s="64"/>
      <c r="D695" s="64"/>
      <c r="E695" s="52"/>
      <c r="F695" s="52"/>
      <c r="G695" s="52"/>
      <c r="H695" s="52"/>
      <c r="I695" s="67"/>
      <c r="J695" s="46"/>
      <c r="K695" s="46"/>
      <c r="L695" s="22"/>
      <c r="M695" s="58"/>
      <c r="N695" s="58"/>
    </row>
    <row r="696" spans="1:14" ht="15.75" customHeight="1">
      <c r="A696" s="14"/>
      <c r="B696" s="52"/>
      <c r="C696" s="64"/>
      <c r="D696" s="64"/>
      <c r="E696" s="52"/>
      <c r="F696" s="52"/>
      <c r="G696" s="52"/>
      <c r="H696" s="52"/>
      <c r="I696" s="67"/>
      <c r="J696" s="46"/>
      <c r="K696" s="46"/>
      <c r="L696" s="22"/>
      <c r="M696" s="58"/>
      <c r="N696" s="58"/>
    </row>
    <row r="697" spans="1:14" ht="15.75" customHeight="1">
      <c r="A697" s="14"/>
      <c r="B697" s="52"/>
      <c r="C697" s="64"/>
      <c r="D697" s="64"/>
      <c r="E697" s="52"/>
      <c r="F697" s="52"/>
      <c r="G697" s="52"/>
      <c r="H697" s="52"/>
      <c r="I697" s="67"/>
      <c r="J697" s="46"/>
      <c r="K697" s="46"/>
      <c r="L697" s="22"/>
      <c r="M697" s="58"/>
      <c r="N697" s="58"/>
    </row>
    <row r="698" spans="1:14" ht="15.75" customHeight="1">
      <c r="A698" s="14"/>
      <c r="B698" s="52"/>
      <c r="C698" s="64"/>
      <c r="D698" s="64"/>
      <c r="E698" s="52"/>
      <c r="F698" s="52"/>
      <c r="G698" s="52"/>
      <c r="H698" s="52"/>
      <c r="I698" s="67"/>
      <c r="J698" s="46"/>
      <c r="K698" s="46"/>
      <c r="L698" s="22"/>
      <c r="M698" s="58"/>
      <c r="N698" s="58"/>
    </row>
    <row r="699" spans="1:14" ht="15.75" customHeight="1">
      <c r="A699" s="14"/>
      <c r="B699" s="52"/>
      <c r="C699" s="64"/>
      <c r="D699" s="64"/>
      <c r="E699" s="52"/>
      <c r="F699" s="52"/>
      <c r="G699" s="52"/>
      <c r="H699" s="52"/>
      <c r="I699" s="67"/>
      <c r="J699" s="46"/>
      <c r="K699" s="46"/>
      <c r="L699" s="22"/>
      <c r="M699" s="58"/>
      <c r="N699" s="58"/>
    </row>
    <row r="700" spans="1:14" ht="15.75" customHeight="1">
      <c r="A700" s="14"/>
      <c r="B700" s="52"/>
      <c r="C700" s="64"/>
      <c r="D700" s="64"/>
      <c r="E700" s="52"/>
      <c r="F700" s="52"/>
      <c r="G700" s="52"/>
      <c r="H700" s="52"/>
      <c r="I700" s="67"/>
      <c r="J700" s="46"/>
      <c r="K700" s="46"/>
      <c r="L700" s="22"/>
      <c r="M700" s="58"/>
      <c r="N700" s="58"/>
    </row>
    <row r="701" spans="1:14" ht="15.75" customHeight="1">
      <c r="A701" s="14"/>
      <c r="B701" s="52"/>
      <c r="C701" s="64"/>
      <c r="D701" s="64"/>
      <c r="E701" s="52"/>
      <c r="F701" s="52"/>
      <c r="G701" s="52"/>
      <c r="H701" s="52"/>
      <c r="I701" s="67"/>
      <c r="J701" s="46"/>
      <c r="K701" s="46"/>
      <c r="L701" s="22"/>
      <c r="M701" s="58"/>
      <c r="N701" s="58"/>
    </row>
    <row r="702" spans="1:14" ht="15.75" customHeight="1">
      <c r="A702" s="14"/>
      <c r="B702" s="52"/>
      <c r="C702" s="64"/>
      <c r="D702" s="64"/>
      <c r="E702" s="52"/>
      <c r="F702" s="52"/>
      <c r="G702" s="52"/>
      <c r="H702" s="52"/>
      <c r="I702" s="67"/>
      <c r="J702" s="46"/>
      <c r="K702" s="46"/>
      <c r="L702" s="22"/>
      <c r="M702" s="58"/>
      <c r="N702" s="58"/>
    </row>
    <row r="703" spans="1:14" ht="15.75" customHeight="1">
      <c r="A703" s="14"/>
      <c r="B703" s="52"/>
      <c r="C703" s="64"/>
      <c r="D703" s="64"/>
      <c r="E703" s="52"/>
      <c r="F703" s="52"/>
      <c r="G703" s="52"/>
      <c r="H703" s="52"/>
      <c r="I703" s="67"/>
      <c r="J703" s="46"/>
      <c r="K703" s="46"/>
      <c r="L703" s="22"/>
      <c r="M703" s="58"/>
      <c r="N703" s="58"/>
    </row>
    <row r="704" spans="1:14" ht="15.75" customHeight="1">
      <c r="A704" s="14"/>
      <c r="B704" s="52"/>
      <c r="C704" s="64"/>
      <c r="D704" s="64"/>
      <c r="E704" s="52"/>
      <c r="F704" s="52"/>
      <c r="G704" s="52"/>
      <c r="H704" s="52"/>
      <c r="I704" s="67"/>
      <c r="J704" s="46"/>
      <c r="K704" s="46"/>
      <c r="L704" s="22"/>
      <c r="M704" s="58"/>
      <c r="N704" s="58"/>
    </row>
    <row r="705" spans="1:14" ht="15.75" customHeight="1">
      <c r="A705" s="14"/>
      <c r="B705" s="52"/>
      <c r="C705" s="64"/>
      <c r="D705" s="64"/>
      <c r="E705" s="52"/>
      <c r="F705" s="52"/>
      <c r="G705" s="52"/>
      <c r="H705" s="52"/>
      <c r="I705" s="67"/>
      <c r="J705" s="46"/>
      <c r="K705" s="46"/>
      <c r="L705" s="22"/>
      <c r="M705" s="58"/>
      <c r="N705" s="58"/>
    </row>
    <row r="706" spans="1:14" ht="15.75" customHeight="1">
      <c r="A706" s="14"/>
      <c r="B706" s="52"/>
      <c r="C706" s="64"/>
      <c r="D706" s="64"/>
      <c r="E706" s="52"/>
      <c r="F706" s="52"/>
      <c r="G706" s="52"/>
      <c r="H706" s="52"/>
      <c r="I706" s="67"/>
      <c r="J706" s="46"/>
      <c r="K706" s="46"/>
      <c r="L706" s="22"/>
      <c r="M706" s="58"/>
      <c r="N706" s="58"/>
    </row>
    <row r="707" spans="1:14" ht="15.75" customHeight="1">
      <c r="A707" s="14"/>
      <c r="B707" s="52"/>
      <c r="C707" s="64"/>
      <c r="D707" s="64"/>
      <c r="E707" s="52"/>
      <c r="F707" s="52"/>
      <c r="G707" s="52"/>
      <c r="H707" s="52"/>
      <c r="I707" s="67"/>
      <c r="J707" s="46"/>
      <c r="K707" s="46"/>
      <c r="L707" s="22"/>
      <c r="M707" s="58"/>
      <c r="N707" s="58"/>
    </row>
    <row r="708" spans="1:14" ht="15.75" customHeight="1">
      <c r="A708" s="14"/>
      <c r="B708" s="52"/>
      <c r="C708" s="64"/>
      <c r="D708" s="64"/>
      <c r="E708" s="52"/>
      <c r="F708" s="52"/>
      <c r="G708" s="52"/>
      <c r="H708" s="52"/>
      <c r="I708" s="67"/>
      <c r="J708" s="46"/>
      <c r="K708" s="46"/>
      <c r="L708" s="22"/>
      <c r="M708" s="58"/>
      <c r="N708" s="58"/>
    </row>
    <row r="709" spans="1:14" ht="15.75" customHeight="1">
      <c r="A709" s="14"/>
      <c r="B709" s="52"/>
      <c r="C709" s="64"/>
      <c r="D709" s="64"/>
      <c r="E709" s="52"/>
      <c r="F709" s="52"/>
      <c r="G709" s="52"/>
      <c r="H709" s="52"/>
      <c r="I709" s="67"/>
      <c r="J709" s="46"/>
      <c r="K709" s="46"/>
      <c r="L709" s="22"/>
      <c r="M709" s="58"/>
      <c r="N709" s="58"/>
    </row>
    <row r="710" spans="1:14" ht="15.75" customHeight="1">
      <c r="A710" s="14"/>
      <c r="B710" s="52"/>
      <c r="C710" s="64"/>
      <c r="D710" s="64"/>
      <c r="E710" s="52"/>
      <c r="F710" s="52"/>
      <c r="G710" s="52"/>
      <c r="H710" s="52"/>
      <c r="I710" s="67"/>
      <c r="J710" s="46"/>
      <c r="K710" s="46"/>
      <c r="L710" s="22"/>
      <c r="M710" s="58"/>
      <c r="N710" s="58"/>
    </row>
    <row r="711" spans="1:14" ht="15.75" customHeight="1">
      <c r="A711" s="14"/>
      <c r="B711" s="52"/>
      <c r="C711" s="64"/>
      <c r="D711" s="64"/>
      <c r="E711" s="52"/>
      <c r="F711" s="52"/>
      <c r="G711" s="52"/>
      <c r="H711" s="52"/>
      <c r="I711" s="67"/>
      <c r="J711" s="46"/>
      <c r="K711" s="46"/>
      <c r="L711" s="22"/>
      <c r="M711" s="58"/>
      <c r="N711" s="58"/>
    </row>
    <row r="712" spans="1:14" ht="15.75" customHeight="1">
      <c r="A712" s="14"/>
      <c r="B712" s="52"/>
      <c r="C712" s="64"/>
      <c r="D712" s="64"/>
      <c r="E712" s="52"/>
      <c r="F712" s="52"/>
      <c r="G712" s="52"/>
      <c r="H712" s="52"/>
      <c r="I712" s="67"/>
      <c r="J712" s="46"/>
      <c r="K712" s="46"/>
      <c r="L712" s="22"/>
      <c r="M712" s="58"/>
      <c r="N712" s="58"/>
    </row>
    <row r="713" spans="1:14" ht="15.75" customHeight="1">
      <c r="A713" s="14"/>
      <c r="B713" s="52"/>
      <c r="C713" s="64"/>
      <c r="D713" s="64"/>
      <c r="E713" s="52"/>
      <c r="F713" s="52"/>
      <c r="G713" s="52"/>
      <c r="H713" s="52"/>
      <c r="I713" s="67"/>
      <c r="J713" s="46"/>
      <c r="K713" s="46"/>
      <c r="L713" s="22"/>
      <c r="M713" s="58"/>
      <c r="N713" s="58"/>
    </row>
    <row r="714" spans="1:14" ht="15.75" customHeight="1">
      <c r="A714" s="14"/>
      <c r="B714" s="52"/>
      <c r="C714" s="64"/>
      <c r="D714" s="64"/>
      <c r="E714" s="52"/>
      <c r="F714" s="52"/>
      <c r="G714" s="52"/>
      <c r="H714" s="52"/>
      <c r="I714" s="67"/>
      <c r="J714" s="46"/>
      <c r="K714" s="46"/>
      <c r="L714" s="22"/>
      <c r="M714" s="58"/>
      <c r="N714" s="58"/>
    </row>
    <row r="715" spans="1:14" ht="15.75" customHeight="1">
      <c r="A715" s="14"/>
      <c r="B715" s="52"/>
      <c r="C715" s="64"/>
      <c r="D715" s="64"/>
      <c r="E715" s="52"/>
      <c r="F715" s="52"/>
      <c r="G715" s="52"/>
      <c r="H715" s="52"/>
      <c r="I715" s="67"/>
      <c r="J715" s="46"/>
      <c r="K715" s="46"/>
      <c r="L715" s="22"/>
      <c r="M715" s="58"/>
      <c r="N715" s="58"/>
    </row>
    <row r="716" spans="1:14" ht="15.75" customHeight="1">
      <c r="A716" s="14"/>
      <c r="B716" s="52"/>
      <c r="C716" s="64"/>
      <c r="D716" s="64"/>
      <c r="E716" s="52"/>
      <c r="F716" s="52"/>
      <c r="G716" s="52"/>
      <c r="H716" s="52"/>
      <c r="I716" s="67"/>
      <c r="J716" s="46"/>
      <c r="K716" s="46"/>
      <c r="L716" s="22"/>
      <c r="M716" s="58"/>
      <c r="N716" s="58"/>
    </row>
    <row r="717" spans="1:14" ht="15.75" customHeight="1">
      <c r="A717" s="14"/>
      <c r="B717" s="52"/>
      <c r="C717" s="64"/>
      <c r="D717" s="64"/>
      <c r="E717" s="52"/>
      <c r="F717" s="52"/>
      <c r="G717" s="52"/>
      <c r="H717" s="52"/>
      <c r="I717" s="67"/>
      <c r="J717" s="46"/>
      <c r="K717" s="46"/>
      <c r="L717" s="22"/>
      <c r="M717" s="58"/>
      <c r="N717" s="58"/>
    </row>
    <row r="718" spans="1:14" ht="15.75" customHeight="1">
      <c r="A718" s="14"/>
      <c r="B718" s="52"/>
      <c r="C718" s="64"/>
      <c r="D718" s="64"/>
      <c r="E718" s="52"/>
      <c r="F718" s="52"/>
      <c r="G718" s="52"/>
      <c r="H718" s="52"/>
      <c r="I718" s="67"/>
      <c r="J718" s="46"/>
      <c r="K718" s="46"/>
      <c r="L718" s="22"/>
      <c r="M718" s="58"/>
      <c r="N718" s="58"/>
    </row>
    <row r="719" spans="1:14" ht="15.75" customHeight="1">
      <c r="A719" s="14"/>
      <c r="B719" s="52"/>
      <c r="C719" s="64"/>
      <c r="D719" s="64"/>
      <c r="E719" s="52"/>
      <c r="F719" s="52"/>
      <c r="G719" s="52"/>
      <c r="H719" s="52"/>
      <c r="I719" s="67"/>
      <c r="J719" s="46"/>
      <c r="K719" s="46"/>
      <c r="L719" s="22"/>
      <c r="M719" s="58"/>
      <c r="N719" s="58"/>
    </row>
    <row r="720" spans="1:14" ht="15.75" customHeight="1">
      <c r="A720" s="14"/>
      <c r="B720" s="52"/>
      <c r="C720" s="64"/>
      <c r="D720" s="64"/>
      <c r="E720" s="52"/>
      <c r="F720" s="52"/>
      <c r="G720" s="52"/>
      <c r="H720" s="52"/>
      <c r="I720" s="67"/>
      <c r="J720" s="46"/>
      <c r="K720" s="46"/>
      <c r="L720" s="22"/>
      <c r="M720" s="58"/>
      <c r="N720" s="58"/>
    </row>
    <row r="721" spans="1:14" ht="15.75" customHeight="1">
      <c r="A721" s="14"/>
      <c r="B721" s="52"/>
      <c r="C721" s="64"/>
      <c r="D721" s="64"/>
      <c r="E721" s="52"/>
      <c r="F721" s="52"/>
      <c r="G721" s="52"/>
      <c r="H721" s="52"/>
      <c r="I721" s="67"/>
      <c r="J721" s="46"/>
      <c r="K721" s="46"/>
      <c r="L721" s="22"/>
      <c r="M721" s="58"/>
      <c r="N721" s="58"/>
    </row>
    <row r="722" spans="1:14" ht="15.75" customHeight="1">
      <c r="A722" s="14"/>
      <c r="B722" s="52"/>
      <c r="C722" s="64"/>
      <c r="D722" s="64"/>
      <c r="E722" s="52"/>
      <c r="F722" s="52"/>
      <c r="G722" s="52"/>
      <c r="H722" s="52"/>
      <c r="I722" s="67"/>
      <c r="J722" s="46"/>
      <c r="K722" s="46"/>
      <c r="L722" s="22"/>
      <c r="M722" s="58"/>
      <c r="N722" s="58"/>
    </row>
    <row r="723" spans="1:14" ht="15.75" customHeight="1">
      <c r="A723" s="14"/>
      <c r="B723" s="52"/>
      <c r="C723" s="64"/>
      <c r="D723" s="64"/>
      <c r="E723" s="52"/>
      <c r="F723" s="52"/>
      <c r="G723" s="52"/>
      <c r="H723" s="52"/>
      <c r="I723" s="67"/>
      <c r="J723" s="46"/>
      <c r="K723" s="46"/>
      <c r="L723" s="22"/>
      <c r="M723" s="58"/>
      <c r="N723" s="58"/>
    </row>
    <row r="724" spans="1:14" ht="15.75" customHeight="1">
      <c r="A724" s="14"/>
      <c r="B724" s="52"/>
      <c r="C724" s="64"/>
      <c r="D724" s="64"/>
      <c r="E724" s="52"/>
      <c r="F724" s="52"/>
      <c r="G724" s="52"/>
      <c r="H724" s="52"/>
      <c r="I724" s="67"/>
      <c r="J724" s="46"/>
      <c r="K724" s="46"/>
      <c r="L724" s="22"/>
      <c r="M724" s="58"/>
      <c r="N724" s="58"/>
    </row>
    <row r="725" spans="1:14" ht="15.75" customHeight="1">
      <c r="A725" s="14"/>
      <c r="B725" s="52"/>
      <c r="C725" s="64"/>
      <c r="D725" s="64"/>
      <c r="E725" s="52"/>
      <c r="F725" s="52"/>
      <c r="G725" s="52"/>
      <c r="H725" s="52"/>
      <c r="I725" s="67"/>
      <c r="J725" s="46"/>
      <c r="K725" s="46"/>
      <c r="L725" s="22"/>
      <c r="M725" s="58"/>
      <c r="N725" s="58"/>
    </row>
    <row r="726" spans="1:14" ht="15.75" customHeight="1">
      <c r="A726" s="14"/>
      <c r="B726" s="52"/>
      <c r="C726" s="64"/>
      <c r="D726" s="64"/>
      <c r="E726" s="52"/>
      <c r="F726" s="52"/>
      <c r="G726" s="52"/>
      <c r="H726" s="52"/>
      <c r="I726" s="67"/>
      <c r="J726" s="46"/>
      <c r="K726" s="46"/>
      <c r="L726" s="22"/>
      <c r="M726" s="58"/>
      <c r="N726" s="58"/>
    </row>
    <row r="727" spans="1:14" ht="15.75" customHeight="1">
      <c r="A727" s="14"/>
      <c r="B727" s="52"/>
      <c r="C727" s="64"/>
      <c r="D727" s="64"/>
      <c r="E727" s="52"/>
      <c r="F727" s="52"/>
      <c r="G727" s="52"/>
      <c r="H727" s="52"/>
      <c r="I727" s="67"/>
      <c r="J727" s="46"/>
      <c r="K727" s="46"/>
      <c r="L727" s="22"/>
      <c r="M727" s="58"/>
      <c r="N727" s="58"/>
    </row>
    <row r="728" spans="1:14" ht="15.75" customHeight="1">
      <c r="A728" s="14"/>
      <c r="B728" s="52"/>
      <c r="C728" s="64"/>
      <c r="D728" s="64"/>
      <c r="E728" s="52"/>
      <c r="F728" s="52"/>
      <c r="G728" s="52"/>
      <c r="H728" s="52"/>
      <c r="I728" s="67"/>
      <c r="J728" s="46"/>
      <c r="K728" s="46"/>
      <c r="L728" s="22"/>
      <c r="M728" s="58"/>
      <c r="N728" s="58"/>
    </row>
    <row r="729" spans="1:14" ht="15.75" customHeight="1">
      <c r="A729" s="14"/>
      <c r="B729" s="52"/>
      <c r="C729" s="64"/>
      <c r="D729" s="64"/>
      <c r="E729" s="52"/>
      <c r="F729" s="52"/>
      <c r="G729" s="52"/>
      <c r="H729" s="52"/>
      <c r="I729" s="67"/>
      <c r="J729" s="46"/>
      <c r="K729" s="46"/>
      <c r="L729" s="22"/>
      <c r="M729" s="58"/>
      <c r="N729" s="58"/>
    </row>
    <row r="730" spans="1:14" ht="15.75" customHeight="1">
      <c r="A730" s="14"/>
      <c r="B730" s="52"/>
      <c r="C730" s="64"/>
      <c r="D730" s="64"/>
      <c r="E730" s="52"/>
      <c r="F730" s="52"/>
      <c r="G730" s="52"/>
      <c r="H730" s="52"/>
      <c r="I730" s="67"/>
      <c r="J730" s="46"/>
      <c r="K730" s="46"/>
      <c r="L730" s="22"/>
      <c r="M730" s="58"/>
      <c r="N730" s="58"/>
    </row>
    <row r="731" spans="1:14" ht="15.75" customHeight="1">
      <c r="A731" s="14"/>
      <c r="B731" s="52"/>
      <c r="C731" s="64"/>
      <c r="D731" s="64"/>
      <c r="E731" s="52"/>
      <c r="F731" s="52"/>
      <c r="G731" s="52"/>
      <c r="H731" s="52"/>
      <c r="I731" s="67"/>
      <c r="J731" s="46"/>
      <c r="K731" s="46"/>
      <c r="L731" s="22"/>
      <c r="M731" s="58"/>
      <c r="N731" s="58"/>
    </row>
    <row r="732" spans="1:14" ht="15.75" customHeight="1">
      <c r="A732" s="14"/>
      <c r="B732" s="52"/>
      <c r="C732" s="64"/>
      <c r="D732" s="64"/>
      <c r="E732" s="52"/>
      <c r="F732" s="52"/>
      <c r="G732" s="52"/>
      <c r="H732" s="52"/>
      <c r="I732" s="67"/>
      <c r="J732" s="46"/>
      <c r="K732" s="46"/>
      <c r="L732" s="22"/>
      <c r="M732" s="58"/>
      <c r="N732" s="58"/>
    </row>
    <row r="733" spans="1:14" ht="15.75" customHeight="1">
      <c r="A733" s="14"/>
      <c r="B733" s="52"/>
      <c r="C733" s="64"/>
      <c r="D733" s="64"/>
      <c r="E733" s="52"/>
      <c r="F733" s="52"/>
      <c r="G733" s="52"/>
      <c r="H733" s="52"/>
      <c r="I733" s="67"/>
      <c r="J733" s="46"/>
      <c r="K733" s="46"/>
      <c r="L733" s="22"/>
      <c r="M733" s="58"/>
      <c r="N733" s="58"/>
    </row>
    <row r="734" spans="1:14" ht="15.75" customHeight="1">
      <c r="A734" s="14"/>
      <c r="B734" s="52"/>
      <c r="C734" s="64"/>
      <c r="D734" s="64"/>
      <c r="E734" s="52"/>
      <c r="F734" s="52"/>
      <c r="G734" s="52"/>
      <c r="H734" s="52"/>
      <c r="I734" s="67"/>
      <c r="J734" s="46"/>
      <c r="K734" s="46"/>
      <c r="L734" s="22"/>
      <c r="M734" s="58"/>
      <c r="N734" s="58"/>
    </row>
    <row r="735" spans="1:14" ht="15.75" customHeight="1">
      <c r="A735" s="14"/>
      <c r="B735" s="52"/>
      <c r="C735" s="64"/>
      <c r="D735" s="64"/>
      <c r="E735" s="52"/>
      <c r="F735" s="52"/>
      <c r="G735" s="52"/>
      <c r="H735" s="52"/>
      <c r="I735" s="67"/>
      <c r="J735" s="46"/>
      <c r="K735" s="46"/>
      <c r="L735" s="22"/>
      <c r="M735" s="58"/>
      <c r="N735" s="58"/>
    </row>
    <row r="736" spans="1:14" ht="15.75" customHeight="1">
      <c r="A736" s="14"/>
      <c r="B736" s="52"/>
      <c r="C736" s="64"/>
      <c r="D736" s="64"/>
      <c r="E736" s="52"/>
      <c r="F736" s="52"/>
      <c r="G736" s="52"/>
      <c r="H736" s="52"/>
      <c r="I736" s="67"/>
      <c r="J736" s="46"/>
      <c r="K736" s="46"/>
      <c r="L736" s="22"/>
      <c r="M736" s="58"/>
      <c r="N736" s="58"/>
    </row>
    <row r="737" spans="1:14" ht="15.75" customHeight="1">
      <c r="A737" s="14"/>
      <c r="B737" s="52"/>
      <c r="C737" s="64"/>
      <c r="D737" s="64"/>
      <c r="E737" s="52"/>
      <c r="F737" s="52"/>
      <c r="G737" s="52"/>
      <c r="H737" s="52"/>
      <c r="I737" s="67"/>
      <c r="J737" s="46"/>
      <c r="K737" s="46"/>
      <c r="L737" s="22"/>
      <c r="M737" s="58"/>
      <c r="N737" s="58"/>
    </row>
    <row r="738" spans="1:14" ht="15.75" customHeight="1">
      <c r="A738" s="14"/>
      <c r="B738" s="52"/>
      <c r="C738" s="64"/>
      <c r="D738" s="64"/>
      <c r="E738" s="52"/>
      <c r="F738" s="52"/>
      <c r="G738" s="52"/>
      <c r="H738" s="52"/>
      <c r="I738" s="67"/>
      <c r="J738" s="46"/>
      <c r="K738" s="46"/>
      <c r="L738" s="22"/>
      <c r="M738" s="58"/>
      <c r="N738" s="58"/>
    </row>
    <row r="739" spans="1:14" ht="15.75" customHeight="1">
      <c r="A739" s="14"/>
      <c r="B739" s="52"/>
      <c r="C739" s="64"/>
      <c r="D739" s="64"/>
      <c r="E739" s="52"/>
      <c r="F739" s="52"/>
      <c r="G739" s="52"/>
      <c r="H739" s="52"/>
      <c r="I739" s="67"/>
      <c r="J739" s="46"/>
      <c r="K739" s="46"/>
      <c r="L739" s="22"/>
      <c r="M739" s="58"/>
      <c r="N739" s="58"/>
    </row>
    <row r="740" spans="1:14" ht="15.75" customHeight="1">
      <c r="A740" s="14"/>
      <c r="B740" s="52"/>
      <c r="C740" s="64"/>
      <c r="D740" s="64"/>
      <c r="E740" s="52"/>
      <c r="F740" s="52"/>
      <c r="G740" s="52"/>
      <c r="H740" s="52"/>
      <c r="I740" s="67"/>
      <c r="J740" s="46"/>
      <c r="K740" s="46"/>
      <c r="L740" s="22"/>
      <c r="M740" s="58"/>
      <c r="N740" s="58"/>
    </row>
    <row r="741" spans="1:14" ht="15.75" customHeight="1">
      <c r="A741" s="14"/>
      <c r="B741" s="52"/>
      <c r="C741" s="64"/>
      <c r="D741" s="64"/>
      <c r="E741" s="52"/>
      <c r="F741" s="52"/>
      <c r="G741" s="52"/>
      <c r="H741" s="52"/>
      <c r="I741" s="67"/>
      <c r="J741" s="46"/>
      <c r="K741" s="46"/>
      <c r="L741" s="22"/>
      <c r="M741" s="58"/>
      <c r="N741" s="58"/>
    </row>
    <row r="742" spans="1:14" ht="15.75" customHeight="1">
      <c r="A742" s="14"/>
      <c r="B742" s="52"/>
      <c r="C742" s="64"/>
      <c r="D742" s="64"/>
      <c r="E742" s="52"/>
      <c r="F742" s="52"/>
      <c r="G742" s="52"/>
      <c r="H742" s="52"/>
      <c r="I742" s="67"/>
      <c r="J742" s="46"/>
      <c r="K742" s="46"/>
      <c r="L742" s="22"/>
      <c r="M742" s="58"/>
      <c r="N742" s="58"/>
    </row>
    <row r="743" spans="1:14" ht="15.75" customHeight="1">
      <c r="A743" s="14"/>
      <c r="B743" s="52"/>
      <c r="C743" s="64"/>
      <c r="D743" s="64"/>
      <c r="E743" s="52"/>
      <c r="F743" s="52"/>
      <c r="G743" s="52"/>
      <c r="H743" s="52"/>
      <c r="I743" s="67"/>
      <c r="J743" s="46"/>
      <c r="K743" s="46"/>
      <c r="L743" s="22"/>
      <c r="M743" s="58"/>
      <c r="N743" s="58"/>
    </row>
    <row r="744" spans="1:14" ht="15.75" customHeight="1">
      <c r="A744" s="14"/>
      <c r="B744" s="52"/>
      <c r="C744" s="64"/>
      <c r="D744" s="64"/>
      <c r="E744" s="52"/>
      <c r="F744" s="52"/>
      <c r="G744" s="52"/>
      <c r="H744" s="52"/>
      <c r="I744" s="67"/>
      <c r="J744" s="46"/>
      <c r="K744" s="46"/>
      <c r="L744" s="22"/>
      <c r="M744" s="58"/>
      <c r="N744" s="58"/>
    </row>
    <row r="745" spans="1:14" ht="15.75" customHeight="1">
      <c r="A745" s="14"/>
      <c r="B745" s="52"/>
      <c r="C745" s="64"/>
      <c r="D745" s="64"/>
      <c r="E745" s="52"/>
      <c r="F745" s="52"/>
      <c r="G745" s="52"/>
      <c r="H745" s="52"/>
      <c r="I745" s="67"/>
      <c r="J745" s="46"/>
      <c r="K745" s="46"/>
      <c r="L745" s="22"/>
      <c r="M745" s="58"/>
      <c r="N745" s="58"/>
    </row>
    <row r="746" spans="1:14" ht="15.75" customHeight="1">
      <c r="A746" s="14"/>
      <c r="B746" s="52"/>
      <c r="C746" s="64"/>
      <c r="D746" s="64"/>
      <c r="E746" s="52"/>
      <c r="F746" s="52"/>
      <c r="G746" s="52"/>
      <c r="H746" s="52"/>
      <c r="I746" s="67"/>
      <c r="J746" s="46"/>
      <c r="K746" s="46"/>
      <c r="L746" s="22"/>
      <c r="M746" s="58"/>
      <c r="N746" s="58"/>
    </row>
    <row r="747" spans="1:14" ht="15.75" customHeight="1">
      <c r="A747" s="14"/>
      <c r="B747" s="52"/>
      <c r="C747" s="64"/>
      <c r="D747" s="64"/>
      <c r="E747" s="52"/>
      <c r="F747" s="52"/>
      <c r="G747" s="52"/>
      <c r="H747" s="52"/>
      <c r="I747" s="67"/>
      <c r="J747" s="46"/>
      <c r="K747" s="46"/>
      <c r="L747" s="22"/>
      <c r="M747" s="58"/>
      <c r="N747" s="58"/>
    </row>
    <row r="748" spans="1:14" ht="15.75" customHeight="1">
      <c r="A748" s="14"/>
      <c r="B748" s="52"/>
      <c r="C748" s="64"/>
      <c r="D748" s="64"/>
      <c r="E748" s="52"/>
      <c r="F748" s="52"/>
      <c r="G748" s="52"/>
      <c r="H748" s="52"/>
      <c r="I748" s="67"/>
      <c r="J748" s="46"/>
      <c r="K748" s="46"/>
      <c r="L748" s="22"/>
      <c r="M748" s="58"/>
      <c r="N748" s="58"/>
    </row>
    <row r="749" spans="1:14" ht="15.75" customHeight="1">
      <c r="A749" s="14"/>
      <c r="B749" s="52"/>
      <c r="C749" s="64"/>
      <c r="D749" s="64"/>
      <c r="E749" s="52"/>
      <c r="F749" s="52"/>
      <c r="G749" s="52"/>
      <c r="H749" s="52"/>
      <c r="I749" s="67"/>
      <c r="J749" s="46"/>
      <c r="K749" s="46"/>
      <c r="L749" s="22"/>
      <c r="M749" s="58"/>
      <c r="N749" s="58"/>
    </row>
    <row r="750" spans="1:14" ht="15.75" customHeight="1">
      <c r="A750" s="14"/>
      <c r="B750" s="52"/>
      <c r="C750" s="64"/>
      <c r="D750" s="64"/>
      <c r="E750" s="52"/>
      <c r="F750" s="52"/>
      <c r="G750" s="52"/>
      <c r="H750" s="52"/>
      <c r="I750" s="67"/>
      <c r="J750" s="46"/>
      <c r="K750" s="46"/>
      <c r="L750" s="22"/>
      <c r="M750" s="58"/>
      <c r="N750" s="58"/>
    </row>
    <row r="751" spans="1:14" ht="15.75" customHeight="1">
      <c r="A751" s="14"/>
      <c r="B751" s="52"/>
      <c r="C751" s="64"/>
      <c r="D751" s="64"/>
      <c r="E751" s="52"/>
      <c r="F751" s="52"/>
      <c r="G751" s="52"/>
      <c r="H751" s="52"/>
      <c r="I751" s="67"/>
      <c r="J751" s="46"/>
      <c r="K751" s="46"/>
      <c r="L751" s="22"/>
      <c r="M751" s="58"/>
      <c r="N751" s="58"/>
    </row>
    <row r="752" spans="1:14" ht="15.75" customHeight="1">
      <c r="A752" s="14"/>
      <c r="B752" s="52"/>
      <c r="C752" s="64"/>
      <c r="D752" s="64"/>
      <c r="E752" s="52"/>
      <c r="F752" s="52"/>
      <c r="G752" s="52"/>
      <c r="H752" s="52"/>
      <c r="I752" s="67"/>
      <c r="J752" s="46"/>
      <c r="K752" s="46"/>
      <c r="L752" s="22"/>
      <c r="M752" s="58"/>
      <c r="N752" s="58"/>
    </row>
    <row r="753" spans="1:14" ht="15.75" customHeight="1">
      <c r="A753" s="14"/>
      <c r="B753" s="52"/>
      <c r="C753" s="64"/>
      <c r="D753" s="64"/>
      <c r="E753" s="52"/>
      <c r="F753" s="52"/>
      <c r="G753" s="52"/>
      <c r="H753" s="52"/>
      <c r="I753" s="67"/>
      <c r="J753" s="46"/>
      <c r="K753" s="46"/>
      <c r="L753" s="22"/>
      <c r="M753" s="58"/>
      <c r="N753" s="58"/>
    </row>
    <row r="754" spans="1:14" ht="15.75" customHeight="1">
      <c r="A754" s="14"/>
      <c r="B754" s="52"/>
      <c r="C754" s="64"/>
      <c r="D754" s="64"/>
      <c r="E754" s="52"/>
      <c r="F754" s="52"/>
      <c r="G754" s="52"/>
      <c r="H754" s="52"/>
      <c r="I754" s="67"/>
      <c r="J754" s="46"/>
      <c r="K754" s="46"/>
      <c r="L754" s="22"/>
      <c r="M754" s="58"/>
      <c r="N754" s="58"/>
    </row>
    <row r="755" spans="1:14" ht="15.75" customHeight="1">
      <c r="A755" s="14"/>
      <c r="B755" s="52"/>
      <c r="C755" s="64"/>
      <c r="D755" s="64"/>
      <c r="E755" s="52"/>
      <c r="F755" s="52"/>
      <c r="G755" s="52"/>
      <c r="H755" s="52"/>
      <c r="I755" s="67"/>
      <c r="J755" s="46"/>
      <c r="K755" s="46"/>
      <c r="L755" s="22"/>
      <c r="M755" s="58"/>
      <c r="N755" s="58"/>
    </row>
    <row r="756" spans="1:14" ht="15.75" customHeight="1">
      <c r="A756" s="14"/>
      <c r="B756" s="52"/>
      <c r="C756" s="64"/>
      <c r="D756" s="64"/>
      <c r="E756" s="52"/>
      <c r="F756" s="52"/>
      <c r="G756" s="52"/>
      <c r="H756" s="52"/>
      <c r="I756" s="67"/>
      <c r="J756" s="46"/>
      <c r="K756" s="46"/>
      <c r="L756" s="22"/>
      <c r="M756" s="58"/>
      <c r="N756" s="58"/>
    </row>
    <row r="757" spans="1:14" ht="15.75" customHeight="1">
      <c r="A757" s="14"/>
      <c r="B757" s="52"/>
      <c r="C757" s="64"/>
      <c r="D757" s="64"/>
      <c r="E757" s="52"/>
      <c r="F757" s="52"/>
      <c r="G757" s="52"/>
      <c r="H757" s="52"/>
      <c r="I757" s="67"/>
      <c r="J757" s="46"/>
      <c r="K757" s="46"/>
      <c r="L757" s="22"/>
      <c r="M757" s="58"/>
      <c r="N757" s="58"/>
    </row>
    <row r="758" spans="1:14" ht="15.75" customHeight="1">
      <c r="A758" s="14"/>
      <c r="B758" s="52"/>
      <c r="C758" s="64"/>
      <c r="D758" s="64"/>
      <c r="E758" s="52"/>
      <c r="F758" s="52"/>
      <c r="G758" s="52"/>
      <c r="H758" s="52"/>
      <c r="I758" s="67"/>
      <c r="J758" s="46"/>
      <c r="K758" s="46"/>
      <c r="L758" s="22"/>
      <c r="M758" s="58"/>
      <c r="N758" s="58"/>
    </row>
    <row r="759" spans="1:14" ht="15.75" customHeight="1">
      <c r="A759" s="14"/>
      <c r="B759" s="52"/>
      <c r="C759" s="64"/>
      <c r="D759" s="64"/>
      <c r="E759" s="52"/>
      <c r="F759" s="52"/>
      <c r="G759" s="52"/>
      <c r="H759" s="52"/>
      <c r="I759" s="67"/>
      <c r="J759" s="46"/>
      <c r="K759" s="46"/>
      <c r="L759" s="22"/>
      <c r="M759" s="58"/>
      <c r="N759" s="58"/>
    </row>
    <row r="760" spans="1:14" ht="15.75" customHeight="1">
      <c r="A760" s="14"/>
      <c r="B760" s="52"/>
      <c r="C760" s="64"/>
      <c r="D760" s="64"/>
      <c r="E760" s="52"/>
      <c r="F760" s="52"/>
      <c r="G760" s="52"/>
      <c r="H760" s="52"/>
      <c r="I760" s="67"/>
      <c r="J760" s="46"/>
      <c r="K760" s="46"/>
      <c r="L760" s="22"/>
      <c r="M760" s="58"/>
      <c r="N760" s="58"/>
    </row>
    <row r="761" spans="1:14" ht="15.75" customHeight="1">
      <c r="A761" s="14"/>
      <c r="B761" s="52"/>
      <c r="C761" s="64"/>
      <c r="D761" s="64"/>
      <c r="E761" s="52"/>
      <c r="F761" s="52"/>
      <c r="G761" s="52"/>
      <c r="H761" s="52"/>
      <c r="I761" s="67"/>
      <c r="J761" s="46"/>
      <c r="K761" s="46"/>
      <c r="L761" s="22"/>
      <c r="M761" s="58"/>
      <c r="N761" s="58"/>
    </row>
    <row r="762" spans="1:14" ht="15.75" customHeight="1">
      <c r="A762" s="14"/>
      <c r="B762" s="52"/>
      <c r="C762" s="64"/>
      <c r="D762" s="64"/>
      <c r="E762" s="52"/>
      <c r="F762" s="52"/>
      <c r="G762" s="52"/>
      <c r="H762" s="52"/>
      <c r="I762" s="67"/>
      <c r="J762" s="46"/>
      <c r="K762" s="46"/>
      <c r="L762" s="22"/>
      <c r="M762" s="58"/>
      <c r="N762" s="58"/>
    </row>
    <row r="763" spans="1:14" ht="15.75" customHeight="1">
      <c r="A763" s="14"/>
      <c r="B763" s="52"/>
      <c r="C763" s="64"/>
      <c r="D763" s="64"/>
      <c r="E763" s="52"/>
      <c r="F763" s="52"/>
      <c r="G763" s="52"/>
      <c r="H763" s="52"/>
      <c r="I763" s="67"/>
      <c r="J763" s="46"/>
      <c r="K763" s="46"/>
      <c r="L763" s="22"/>
      <c r="M763" s="58"/>
      <c r="N763" s="58"/>
    </row>
    <row r="764" spans="1:14" ht="15.75" customHeight="1">
      <c r="A764" s="14"/>
      <c r="B764" s="52"/>
      <c r="C764" s="64"/>
      <c r="D764" s="64"/>
      <c r="E764" s="52"/>
      <c r="F764" s="52"/>
      <c r="G764" s="52"/>
      <c r="H764" s="52"/>
      <c r="I764" s="67"/>
      <c r="J764" s="46"/>
      <c r="K764" s="46"/>
      <c r="L764" s="22"/>
      <c r="M764" s="58"/>
      <c r="N764" s="58"/>
    </row>
    <row r="765" spans="1:14" ht="15.75" customHeight="1">
      <c r="A765" s="14"/>
      <c r="B765" s="52"/>
      <c r="C765" s="64"/>
      <c r="D765" s="64"/>
      <c r="E765" s="52"/>
      <c r="F765" s="52"/>
      <c r="G765" s="52"/>
      <c r="H765" s="52"/>
      <c r="I765" s="67"/>
      <c r="J765" s="46"/>
      <c r="K765" s="46"/>
      <c r="L765" s="22"/>
      <c r="M765" s="58"/>
      <c r="N765" s="58"/>
    </row>
    <row r="766" spans="1:14" ht="15.75" customHeight="1">
      <c r="A766" s="14"/>
      <c r="B766" s="52"/>
      <c r="C766" s="64"/>
      <c r="D766" s="64"/>
      <c r="E766" s="52"/>
      <c r="F766" s="52"/>
      <c r="G766" s="52"/>
      <c r="H766" s="52"/>
      <c r="I766" s="67"/>
      <c r="J766" s="46"/>
      <c r="K766" s="46"/>
      <c r="L766" s="22"/>
      <c r="M766" s="58"/>
      <c r="N766" s="58"/>
    </row>
    <row r="767" spans="1:14" ht="15.75" customHeight="1">
      <c r="A767" s="14"/>
      <c r="B767" s="52"/>
      <c r="C767" s="64"/>
      <c r="D767" s="64"/>
      <c r="E767" s="52"/>
      <c r="F767" s="52"/>
      <c r="G767" s="52"/>
      <c r="H767" s="52"/>
      <c r="I767" s="67"/>
      <c r="J767" s="46"/>
      <c r="K767" s="46"/>
      <c r="L767" s="22"/>
      <c r="M767" s="58"/>
      <c r="N767" s="58"/>
    </row>
    <row r="768" spans="1:14" ht="15.75" customHeight="1">
      <c r="A768" s="14"/>
      <c r="B768" s="52"/>
      <c r="C768" s="64"/>
      <c r="D768" s="64"/>
      <c r="E768" s="52"/>
      <c r="F768" s="52"/>
      <c r="G768" s="52"/>
      <c r="H768" s="52"/>
      <c r="I768" s="67"/>
      <c r="J768" s="46"/>
      <c r="K768" s="46"/>
      <c r="L768" s="22"/>
      <c r="M768" s="58"/>
      <c r="N768" s="58"/>
    </row>
    <row r="769" spans="1:14" ht="15.75" customHeight="1">
      <c r="A769" s="14"/>
      <c r="B769" s="52"/>
      <c r="C769" s="64"/>
      <c r="D769" s="64"/>
      <c r="E769" s="52"/>
      <c r="F769" s="52"/>
      <c r="G769" s="52"/>
      <c r="H769" s="52"/>
      <c r="I769" s="67"/>
      <c r="J769" s="46"/>
      <c r="K769" s="46"/>
      <c r="L769" s="22"/>
      <c r="M769" s="58"/>
      <c r="N769" s="58"/>
    </row>
    <row r="770" spans="1:14" ht="15.75" customHeight="1">
      <c r="A770" s="14"/>
      <c r="B770" s="52"/>
      <c r="C770" s="64"/>
      <c r="D770" s="64"/>
      <c r="E770" s="52"/>
      <c r="F770" s="52"/>
      <c r="G770" s="52"/>
      <c r="H770" s="52"/>
      <c r="I770" s="67"/>
      <c r="J770" s="46"/>
      <c r="K770" s="46"/>
      <c r="L770" s="22"/>
      <c r="M770" s="58"/>
      <c r="N770" s="58"/>
    </row>
    <row r="771" spans="1:14" ht="15.75" customHeight="1">
      <c r="A771" s="14"/>
      <c r="B771" s="52"/>
      <c r="C771" s="64"/>
      <c r="D771" s="64"/>
      <c r="E771" s="52"/>
      <c r="F771" s="52"/>
      <c r="G771" s="52"/>
      <c r="H771" s="52"/>
      <c r="I771" s="67"/>
      <c r="J771" s="46"/>
      <c r="K771" s="46"/>
      <c r="L771" s="22"/>
      <c r="M771" s="58"/>
      <c r="N771" s="58"/>
    </row>
    <row r="772" spans="1:14" ht="15.75" customHeight="1">
      <c r="A772" s="14"/>
      <c r="B772" s="52"/>
      <c r="C772" s="64"/>
      <c r="D772" s="64"/>
      <c r="E772" s="52"/>
      <c r="F772" s="52"/>
      <c r="G772" s="52"/>
      <c r="H772" s="52"/>
      <c r="I772" s="67"/>
      <c r="J772" s="46"/>
      <c r="K772" s="46"/>
      <c r="L772" s="22"/>
      <c r="M772" s="58"/>
      <c r="N772" s="58"/>
    </row>
    <row r="773" spans="1:14" ht="15.75" customHeight="1">
      <c r="A773" s="14"/>
      <c r="B773" s="52"/>
      <c r="C773" s="64"/>
      <c r="D773" s="64"/>
      <c r="E773" s="52"/>
      <c r="F773" s="52"/>
      <c r="G773" s="52"/>
      <c r="H773" s="52"/>
      <c r="I773" s="67"/>
      <c r="J773" s="46"/>
      <c r="K773" s="46"/>
      <c r="L773" s="22"/>
      <c r="M773" s="58"/>
      <c r="N773" s="58"/>
    </row>
    <row r="774" spans="1:14" ht="15.75" customHeight="1">
      <c r="A774" s="14"/>
      <c r="B774" s="52"/>
      <c r="C774" s="64"/>
      <c r="D774" s="64"/>
      <c r="E774" s="52"/>
      <c r="F774" s="52"/>
      <c r="G774" s="52"/>
      <c r="H774" s="52"/>
      <c r="I774" s="67"/>
      <c r="J774" s="46"/>
      <c r="K774" s="46"/>
      <c r="L774" s="22"/>
      <c r="M774" s="58"/>
      <c r="N774" s="58"/>
    </row>
    <row r="775" spans="1:14" ht="15.75" customHeight="1">
      <c r="A775" s="14"/>
      <c r="B775" s="52"/>
      <c r="C775" s="64"/>
      <c r="D775" s="64"/>
      <c r="E775" s="52"/>
      <c r="F775" s="52"/>
      <c r="G775" s="52"/>
      <c r="H775" s="52"/>
      <c r="I775" s="67"/>
      <c r="J775" s="46"/>
      <c r="K775" s="46"/>
      <c r="L775" s="22"/>
      <c r="M775" s="58"/>
      <c r="N775" s="58"/>
    </row>
    <row r="776" spans="1:14" ht="15.75" customHeight="1">
      <c r="A776" s="14"/>
      <c r="B776" s="52"/>
      <c r="C776" s="64"/>
      <c r="D776" s="64"/>
      <c r="E776" s="52"/>
      <c r="F776" s="52"/>
      <c r="G776" s="52"/>
      <c r="H776" s="52"/>
      <c r="I776" s="67"/>
      <c r="J776" s="46"/>
      <c r="K776" s="46"/>
      <c r="L776" s="22"/>
      <c r="M776" s="58"/>
      <c r="N776" s="58"/>
    </row>
    <row r="777" spans="1:14" ht="15.75" customHeight="1">
      <c r="A777" s="14"/>
      <c r="B777" s="52"/>
      <c r="C777" s="64"/>
      <c r="D777" s="64"/>
      <c r="E777" s="52"/>
      <c r="F777" s="52"/>
      <c r="G777" s="52"/>
      <c r="H777" s="52"/>
      <c r="I777" s="67"/>
      <c r="J777" s="46"/>
      <c r="K777" s="46"/>
      <c r="L777" s="22"/>
      <c r="M777" s="58"/>
      <c r="N777" s="58"/>
    </row>
    <row r="778" spans="1:14" ht="15.75" customHeight="1">
      <c r="A778" s="14"/>
      <c r="B778" s="52"/>
      <c r="C778" s="64"/>
      <c r="D778" s="64"/>
      <c r="E778" s="52"/>
      <c r="F778" s="52"/>
      <c r="G778" s="52"/>
      <c r="H778" s="52"/>
      <c r="I778" s="67"/>
      <c r="J778" s="46"/>
      <c r="K778" s="46"/>
      <c r="L778" s="22"/>
      <c r="M778" s="58"/>
      <c r="N778" s="58"/>
    </row>
    <row r="779" spans="1:14" ht="15.75" customHeight="1">
      <c r="A779" s="14"/>
      <c r="B779" s="52"/>
      <c r="C779" s="64"/>
      <c r="D779" s="64"/>
      <c r="E779" s="52"/>
      <c r="F779" s="52"/>
      <c r="G779" s="52"/>
      <c r="H779" s="52"/>
      <c r="I779" s="67"/>
      <c r="J779" s="46"/>
      <c r="K779" s="46"/>
      <c r="L779" s="22"/>
      <c r="M779" s="58"/>
      <c r="N779" s="58"/>
    </row>
    <row r="780" spans="1:14" ht="15.75" customHeight="1">
      <c r="A780" s="14"/>
      <c r="B780" s="52"/>
      <c r="C780" s="64"/>
      <c r="D780" s="64"/>
      <c r="E780" s="52"/>
      <c r="F780" s="52"/>
      <c r="G780" s="52"/>
      <c r="H780" s="52"/>
      <c r="I780" s="67"/>
      <c r="J780" s="46"/>
      <c r="K780" s="46"/>
      <c r="L780" s="22"/>
      <c r="M780" s="58"/>
      <c r="N780" s="58"/>
    </row>
    <row r="781" spans="1:14" ht="15.75" customHeight="1">
      <c r="A781" s="14"/>
      <c r="B781" s="52"/>
      <c r="C781" s="64"/>
      <c r="D781" s="64"/>
      <c r="E781" s="52"/>
      <c r="F781" s="52"/>
      <c r="G781" s="52"/>
      <c r="H781" s="52"/>
      <c r="I781" s="67"/>
      <c r="J781" s="46"/>
      <c r="K781" s="46"/>
      <c r="L781" s="22"/>
      <c r="M781" s="58"/>
      <c r="N781" s="58"/>
    </row>
    <row r="782" spans="1:14" ht="15.75" customHeight="1">
      <c r="A782" s="14"/>
      <c r="B782" s="52"/>
      <c r="C782" s="64"/>
      <c r="D782" s="64"/>
      <c r="E782" s="52"/>
      <c r="F782" s="52"/>
      <c r="G782" s="52"/>
      <c r="H782" s="52"/>
      <c r="I782" s="67"/>
      <c r="J782" s="46"/>
      <c r="K782" s="46"/>
      <c r="L782" s="22"/>
      <c r="M782" s="58"/>
      <c r="N782" s="58"/>
    </row>
    <row r="783" spans="1:14" ht="15.75" customHeight="1">
      <c r="A783" s="14"/>
      <c r="B783" s="52"/>
      <c r="C783" s="64"/>
      <c r="D783" s="64"/>
      <c r="E783" s="52"/>
      <c r="F783" s="52"/>
      <c r="G783" s="52"/>
      <c r="H783" s="52"/>
      <c r="I783" s="67"/>
      <c r="J783" s="46"/>
      <c r="K783" s="46"/>
      <c r="L783" s="22"/>
      <c r="M783" s="58"/>
      <c r="N783" s="58"/>
    </row>
    <row r="784" spans="1:14" ht="15.75" customHeight="1">
      <c r="A784" s="14"/>
      <c r="B784" s="52"/>
      <c r="C784" s="64"/>
      <c r="D784" s="64"/>
      <c r="E784" s="52"/>
      <c r="F784" s="52"/>
      <c r="G784" s="52"/>
      <c r="H784" s="52"/>
      <c r="I784" s="67"/>
      <c r="J784" s="46"/>
      <c r="K784" s="46"/>
      <c r="L784" s="22"/>
      <c r="M784" s="58"/>
      <c r="N784" s="58"/>
    </row>
    <row r="785" spans="1:14" ht="15.75" customHeight="1">
      <c r="A785" s="14"/>
      <c r="B785" s="52"/>
      <c r="C785" s="64"/>
      <c r="D785" s="64"/>
      <c r="E785" s="52"/>
      <c r="F785" s="52"/>
      <c r="G785" s="52"/>
      <c r="H785" s="52"/>
      <c r="I785" s="67"/>
      <c r="J785" s="46"/>
      <c r="K785" s="46"/>
      <c r="L785" s="22"/>
      <c r="M785" s="58"/>
      <c r="N785" s="58"/>
    </row>
    <row r="786" spans="1:14" ht="15.75" customHeight="1">
      <c r="A786" s="14"/>
      <c r="B786" s="52"/>
      <c r="C786" s="64"/>
      <c r="D786" s="64"/>
      <c r="E786" s="52"/>
      <c r="F786" s="52"/>
      <c r="G786" s="52"/>
      <c r="H786" s="52"/>
      <c r="I786" s="67"/>
      <c r="J786" s="46"/>
      <c r="K786" s="46"/>
      <c r="L786" s="22"/>
      <c r="M786" s="58"/>
      <c r="N786" s="58"/>
    </row>
    <row r="787" spans="1:14" ht="15.75" customHeight="1">
      <c r="A787" s="14"/>
      <c r="B787" s="52"/>
      <c r="C787" s="64"/>
      <c r="D787" s="64"/>
      <c r="E787" s="52"/>
      <c r="F787" s="52"/>
      <c r="G787" s="52"/>
      <c r="H787" s="52"/>
      <c r="I787" s="67"/>
      <c r="J787" s="46"/>
      <c r="K787" s="46"/>
      <c r="L787" s="22"/>
      <c r="M787" s="58"/>
      <c r="N787" s="58"/>
    </row>
    <row r="788" spans="1:14" ht="15.75" customHeight="1">
      <c r="A788" s="14"/>
      <c r="B788" s="52"/>
      <c r="C788" s="64"/>
      <c r="D788" s="64"/>
      <c r="E788" s="52"/>
      <c r="F788" s="52"/>
      <c r="G788" s="52"/>
      <c r="H788" s="52"/>
      <c r="I788" s="67"/>
      <c r="J788" s="46"/>
      <c r="K788" s="46"/>
      <c r="L788" s="22"/>
      <c r="M788" s="58"/>
      <c r="N788" s="58"/>
    </row>
    <row r="789" spans="1:14" ht="15.75" customHeight="1">
      <c r="A789" s="14"/>
      <c r="B789" s="52"/>
      <c r="C789" s="64"/>
      <c r="D789" s="64"/>
      <c r="E789" s="52"/>
      <c r="F789" s="52"/>
      <c r="G789" s="52"/>
      <c r="H789" s="52"/>
      <c r="I789" s="67"/>
      <c r="J789" s="46"/>
      <c r="K789" s="46"/>
      <c r="L789" s="22"/>
      <c r="M789" s="58"/>
      <c r="N789" s="58"/>
    </row>
    <row r="790" spans="1:14" ht="15.75" customHeight="1">
      <c r="A790" s="14"/>
      <c r="B790" s="52"/>
      <c r="C790" s="64"/>
      <c r="D790" s="64"/>
      <c r="E790" s="52"/>
      <c r="F790" s="52"/>
      <c r="G790" s="52"/>
      <c r="H790" s="52"/>
      <c r="I790" s="67"/>
      <c r="J790" s="46"/>
      <c r="K790" s="46"/>
      <c r="L790" s="22"/>
      <c r="M790" s="58"/>
      <c r="N790" s="58"/>
    </row>
    <row r="791" spans="1:14" ht="15.75" customHeight="1">
      <c r="A791" s="14"/>
      <c r="B791" s="52"/>
      <c r="C791" s="64"/>
      <c r="D791" s="64"/>
      <c r="E791" s="52"/>
      <c r="F791" s="52"/>
      <c r="G791" s="52"/>
      <c r="H791" s="52"/>
      <c r="I791" s="67"/>
      <c r="J791" s="46"/>
      <c r="K791" s="46"/>
      <c r="L791" s="22"/>
      <c r="M791" s="58"/>
      <c r="N791" s="58"/>
    </row>
    <row r="792" spans="1:14" ht="15.75" customHeight="1">
      <c r="A792" s="14"/>
      <c r="B792" s="52"/>
      <c r="C792" s="64"/>
      <c r="D792" s="64"/>
      <c r="E792" s="52"/>
      <c r="F792" s="52"/>
      <c r="G792" s="52"/>
      <c r="H792" s="52"/>
      <c r="I792" s="67"/>
      <c r="J792" s="46"/>
      <c r="K792" s="46"/>
      <c r="L792" s="22"/>
      <c r="M792" s="58"/>
      <c r="N792" s="58"/>
    </row>
    <row r="793" spans="1:14" ht="15.75" customHeight="1">
      <c r="A793" s="14"/>
      <c r="B793" s="52"/>
      <c r="C793" s="64"/>
      <c r="D793" s="64"/>
      <c r="E793" s="52"/>
      <c r="F793" s="52"/>
      <c r="G793" s="52"/>
      <c r="H793" s="52"/>
      <c r="I793" s="67"/>
      <c r="J793" s="46"/>
      <c r="K793" s="46"/>
      <c r="L793" s="22"/>
      <c r="M793" s="58"/>
      <c r="N793" s="58"/>
    </row>
    <row r="794" spans="1:14" ht="15.75" customHeight="1">
      <c r="A794" s="14"/>
      <c r="B794" s="52"/>
      <c r="C794" s="64"/>
      <c r="D794" s="64"/>
      <c r="E794" s="52"/>
      <c r="F794" s="52"/>
      <c r="G794" s="52"/>
      <c r="H794" s="52"/>
      <c r="I794" s="67"/>
      <c r="J794" s="46"/>
      <c r="K794" s="46"/>
      <c r="L794" s="22"/>
      <c r="M794" s="58"/>
      <c r="N794" s="58"/>
    </row>
    <row r="795" spans="1:14" ht="15.75" customHeight="1">
      <c r="A795" s="14"/>
      <c r="B795" s="52"/>
      <c r="C795" s="64"/>
      <c r="D795" s="64"/>
      <c r="E795" s="52"/>
      <c r="F795" s="52"/>
      <c r="G795" s="52"/>
      <c r="H795" s="52"/>
      <c r="I795" s="67"/>
      <c r="J795" s="46"/>
      <c r="K795" s="46"/>
      <c r="L795" s="22"/>
      <c r="M795" s="58"/>
      <c r="N795" s="58"/>
    </row>
    <row r="796" spans="1:14" ht="15.75" customHeight="1">
      <c r="A796" s="14"/>
      <c r="B796" s="52"/>
      <c r="C796" s="64"/>
      <c r="D796" s="64"/>
      <c r="E796" s="52"/>
      <c r="F796" s="52"/>
      <c r="G796" s="52"/>
      <c r="H796" s="52"/>
      <c r="I796" s="67"/>
      <c r="J796" s="46"/>
      <c r="K796" s="46"/>
      <c r="L796" s="22"/>
      <c r="M796" s="58"/>
      <c r="N796" s="58"/>
    </row>
    <row r="797" spans="1:14" ht="15.75" customHeight="1">
      <c r="A797" s="14"/>
      <c r="B797" s="52"/>
      <c r="C797" s="64"/>
      <c r="D797" s="64"/>
      <c r="E797" s="52"/>
      <c r="F797" s="52"/>
      <c r="G797" s="52"/>
      <c r="H797" s="52"/>
      <c r="I797" s="67"/>
      <c r="J797" s="46"/>
      <c r="K797" s="46"/>
      <c r="L797" s="22"/>
      <c r="M797" s="58"/>
      <c r="N797" s="58"/>
    </row>
    <row r="798" spans="1:14" ht="15.75" customHeight="1">
      <c r="A798" s="14"/>
      <c r="B798" s="52"/>
      <c r="C798" s="64"/>
      <c r="D798" s="64"/>
      <c r="E798" s="52"/>
      <c r="F798" s="52"/>
      <c r="G798" s="52"/>
      <c r="H798" s="52"/>
      <c r="I798" s="67"/>
      <c r="J798" s="46"/>
      <c r="K798" s="46"/>
      <c r="L798" s="22"/>
      <c r="M798" s="58"/>
      <c r="N798" s="58"/>
    </row>
    <row r="799" spans="1:14" ht="15.75" customHeight="1">
      <c r="A799" s="14"/>
      <c r="B799" s="52"/>
      <c r="C799" s="64"/>
      <c r="D799" s="64"/>
      <c r="E799" s="52"/>
      <c r="F799" s="52"/>
      <c r="G799" s="52"/>
      <c r="H799" s="52"/>
      <c r="I799" s="67"/>
      <c r="J799" s="46"/>
      <c r="K799" s="46"/>
      <c r="L799" s="22"/>
      <c r="M799" s="58"/>
      <c r="N799" s="58"/>
    </row>
    <row r="800" spans="1:14" ht="15.75" customHeight="1">
      <c r="A800" s="14"/>
      <c r="B800" s="52"/>
      <c r="C800" s="64"/>
      <c r="D800" s="64"/>
      <c r="E800" s="52"/>
      <c r="F800" s="52"/>
      <c r="G800" s="52"/>
      <c r="H800" s="52"/>
      <c r="I800" s="67"/>
      <c r="J800" s="46"/>
      <c r="K800" s="46"/>
      <c r="L800" s="22"/>
      <c r="M800" s="58"/>
      <c r="N800" s="58"/>
    </row>
    <row r="801" spans="1:14" ht="15.75" customHeight="1">
      <c r="A801" s="14"/>
      <c r="B801" s="52"/>
      <c r="C801" s="64"/>
      <c r="D801" s="64"/>
      <c r="E801" s="52"/>
      <c r="F801" s="52"/>
      <c r="G801" s="52"/>
      <c r="H801" s="52"/>
      <c r="I801" s="67"/>
      <c r="J801" s="46"/>
      <c r="K801" s="46"/>
      <c r="L801" s="22"/>
      <c r="M801" s="58"/>
      <c r="N801" s="58"/>
    </row>
    <row r="802" spans="1:14" ht="15.75" customHeight="1">
      <c r="A802" s="14"/>
      <c r="B802" s="52"/>
      <c r="C802" s="64"/>
      <c r="D802" s="64"/>
      <c r="E802" s="52"/>
      <c r="F802" s="52"/>
      <c r="G802" s="52"/>
      <c r="H802" s="52"/>
      <c r="I802" s="67"/>
      <c r="J802" s="46"/>
      <c r="K802" s="46"/>
      <c r="L802" s="22"/>
      <c r="M802" s="58"/>
      <c r="N802" s="58"/>
    </row>
    <row r="803" spans="1:14" ht="15.75" customHeight="1">
      <c r="A803" s="14"/>
      <c r="B803" s="52"/>
      <c r="C803" s="64"/>
      <c r="D803" s="64"/>
      <c r="E803" s="52"/>
      <c r="F803" s="52"/>
      <c r="G803" s="52"/>
      <c r="H803" s="52"/>
      <c r="I803" s="67"/>
      <c r="J803" s="46"/>
      <c r="K803" s="46"/>
      <c r="L803" s="22"/>
      <c r="M803" s="58"/>
      <c r="N803" s="58"/>
    </row>
    <row r="804" spans="1:14" ht="15.75" customHeight="1">
      <c r="A804" s="14"/>
      <c r="B804" s="52"/>
      <c r="C804" s="64"/>
      <c r="D804" s="64"/>
      <c r="E804" s="52"/>
      <c r="F804" s="52"/>
      <c r="G804" s="52"/>
      <c r="H804" s="52"/>
      <c r="I804" s="67"/>
      <c r="J804" s="46"/>
      <c r="K804" s="46"/>
      <c r="L804" s="22"/>
      <c r="M804" s="58"/>
      <c r="N804" s="58"/>
    </row>
    <row r="805" spans="1:14" ht="15.75" customHeight="1">
      <c r="A805" s="14"/>
      <c r="B805" s="52"/>
      <c r="C805" s="64"/>
      <c r="D805" s="64"/>
      <c r="E805" s="52"/>
      <c r="F805" s="52"/>
      <c r="G805" s="52"/>
      <c r="H805" s="52"/>
      <c r="I805" s="67"/>
      <c r="J805" s="46"/>
      <c r="K805" s="46"/>
      <c r="L805" s="22"/>
      <c r="M805" s="58"/>
      <c r="N805" s="58"/>
    </row>
    <row r="806" spans="1:14" ht="15.75" customHeight="1">
      <c r="A806" s="14"/>
      <c r="B806" s="52"/>
      <c r="C806" s="64"/>
      <c r="D806" s="64"/>
      <c r="E806" s="52"/>
      <c r="F806" s="52"/>
      <c r="G806" s="52"/>
      <c r="H806" s="52"/>
      <c r="I806" s="67"/>
      <c r="J806" s="46"/>
      <c r="K806" s="46"/>
      <c r="L806" s="22"/>
      <c r="M806" s="58"/>
      <c r="N806" s="58"/>
    </row>
    <row r="807" spans="1:14" ht="15.75" customHeight="1">
      <c r="A807" s="14"/>
      <c r="B807" s="52"/>
      <c r="C807" s="64"/>
      <c r="D807" s="64"/>
      <c r="E807" s="52"/>
      <c r="F807" s="52"/>
      <c r="G807" s="52"/>
      <c r="H807" s="52"/>
      <c r="I807" s="67"/>
      <c r="J807" s="46"/>
      <c r="K807" s="46"/>
      <c r="L807" s="22"/>
      <c r="M807" s="58"/>
      <c r="N807" s="58"/>
    </row>
    <row r="808" spans="1:14" ht="15.75" customHeight="1">
      <c r="A808" s="14"/>
      <c r="B808" s="52"/>
      <c r="C808" s="64"/>
      <c r="D808" s="64"/>
      <c r="E808" s="52"/>
      <c r="F808" s="52"/>
      <c r="G808" s="52"/>
      <c r="H808" s="52"/>
      <c r="I808" s="67"/>
      <c r="J808" s="46"/>
      <c r="K808" s="46"/>
      <c r="L808" s="22"/>
      <c r="M808" s="58"/>
      <c r="N808" s="58"/>
    </row>
    <row r="809" spans="1:14" ht="15.75" customHeight="1">
      <c r="A809" s="14"/>
      <c r="B809" s="52"/>
      <c r="C809" s="64"/>
      <c r="D809" s="64"/>
      <c r="E809" s="52"/>
      <c r="F809" s="52"/>
      <c r="G809" s="52"/>
      <c r="H809" s="52"/>
      <c r="I809" s="67"/>
      <c r="J809" s="46"/>
      <c r="K809" s="46"/>
      <c r="L809" s="22"/>
      <c r="M809" s="58"/>
      <c r="N809" s="58"/>
    </row>
    <row r="810" spans="1:14" ht="15.75" customHeight="1">
      <c r="A810" s="14"/>
      <c r="B810" s="52"/>
      <c r="C810" s="64"/>
      <c r="D810" s="64"/>
      <c r="E810" s="52"/>
      <c r="F810" s="52"/>
      <c r="G810" s="52"/>
      <c r="H810" s="52"/>
      <c r="I810" s="67"/>
      <c r="J810" s="46"/>
      <c r="K810" s="46"/>
      <c r="L810" s="22"/>
      <c r="M810" s="58"/>
      <c r="N810" s="58"/>
    </row>
    <row r="811" spans="1:14" ht="15.75" customHeight="1">
      <c r="A811" s="14"/>
      <c r="B811" s="52"/>
      <c r="C811" s="64"/>
      <c r="D811" s="64"/>
      <c r="E811" s="52"/>
      <c r="F811" s="52"/>
      <c r="G811" s="52"/>
      <c r="H811" s="52"/>
      <c r="I811" s="67"/>
      <c r="J811" s="46"/>
      <c r="K811" s="46"/>
      <c r="L811" s="22"/>
      <c r="M811" s="58"/>
      <c r="N811" s="58"/>
    </row>
    <row r="812" spans="1:14" ht="15.75" customHeight="1">
      <c r="A812" s="14"/>
      <c r="B812" s="52"/>
      <c r="C812" s="64"/>
      <c r="D812" s="64"/>
      <c r="E812" s="52"/>
      <c r="F812" s="52"/>
      <c r="G812" s="52"/>
      <c r="H812" s="52"/>
      <c r="I812" s="67"/>
      <c r="J812" s="46"/>
      <c r="K812" s="46"/>
      <c r="L812" s="22"/>
      <c r="M812" s="58"/>
      <c r="N812" s="58"/>
    </row>
    <row r="813" spans="1:14" ht="15.75" customHeight="1">
      <c r="A813" s="14"/>
      <c r="B813" s="52"/>
      <c r="C813" s="64"/>
      <c r="D813" s="64"/>
      <c r="E813" s="52"/>
      <c r="F813" s="52"/>
      <c r="G813" s="52"/>
      <c r="H813" s="52"/>
      <c r="I813" s="67"/>
      <c r="J813" s="46"/>
      <c r="K813" s="46"/>
      <c r="L813" s="22"/>
      <c r="M813" s="58"/>
      <c r="N813" s="58"/>
    </row>
    <row r="814" spans="1:14" ht="15.75" customHeight="1">
      <c r="A814" s="14"/>
      <c r="B814" s="52"/>
      <c r="C814" s="64"/>
      <c r="D814" s="64"/>
      <c r="E814" s="52"/>
      <c r="F814" s="52"/>
      <c r="G814" s="52"/>
      <c r="H814" s="52"/>
      <c r="I814" s="67"/>
      <c r="J814" s="46"/>
      <c r="K814" s="46"/>
      <c r="L814" s="22"/>
      <c r="M814" s="58"/>
      <c r="N814" s="58"/>
    </row>
    <row r="815" spans="1:14" ht="15.75" customHeight="1">
      <c r="A815" s="14"/>
      <c r="B815" s="52"/>
      <c r="C815" s="64"/>
      <c r="D815" s="64"/>
      <c r="E815" s="52"/>
      <c r="F815" s="52"/>
      <c r="G815" s="52"/>
      <c r="H815" s="52"/>
      <c r="I815" s="67"/>
      <c r="J815" s="46"/>
      <c r="K815" s="46"/>
      <c r="L815" s="22"/>
      <c r="M815" s="58"/>
      <c r="N815" s="58"/>
    </row>
    <row r="816" spans="1:14" ht="15.75" customHeight="1">
      <c r="A816" s="14"/>
      <c r="B816" s="52"/>
      <c r="C816" s="64"/>
      <c r="D816" s="64"/>
      <c r="E816" s="52"/>
      <c r="F816" s="52"/>
      <c r="G816" s="52"/>
      <c r="H816" s="52"/>
      <c r="I816" s="67"/>
      <c r="J816" s="46"/>
      <c r="K816" s="46"/>
      <c r="L816" s="22"/>
      <c r="M816" s="58"/>
      <c r="N816" s="58"/>
    </row>
    <row r="817" spans="1:14" ht="15.75" customHeight="1">
      <c r="A817" s="14"/>
      <c r="B817" s="52"/>
      <c r="C817" s="64"/>
      <c r="D817" s="64"/>
      <c r="E817" s="52"/>
      <c r="F817" s="52"/>
      <c r="G817" s="52"/>
      <c r="H817" s="52"/>
      <c r="I817" s="67"/>
      <c r="J817" s="46"/>
      <c r="K817" s="46"/>
      <c r="L817" s="22"/>
      <c r="M817" s="58"/>
      <c r="N817" s="58"/>
    </row>
    <row r="818" spans="1:14" ht="15.75" customHeight="1">
      <c r="A818" s="14"/>
      <c r="B818" s="52"/>
      <c r="C818" s="64"/>
      <c r="D818" s="64"/>
      <c r="E818" s="52"/>
      <c r="F818" s="52"/>
      <c r="G818" s="52"/>
      <c r="H818" s="52"/>
      <c r="I818" s="67"/>
      <c r="J818" s="46"/>
      <c r="K818" s="46"/>
      <c r="L818" s="22"/>
      <c r="M818" s="58"/>
      <c r="N818" s="58"/>
    </row>
    <row r="819" spans="1:14" ht="15.75" customHeight="1">
      <c r="A819" s="14"/>
      <c r="B819" s="52"/>
      <c r="C819" s="64"/>
      <c r="D819" s="64"/>
      <c r="E819" s="52"/>
      <c r="F819" s="52"/>
      <c r="G819" s="52"/>
      <c r="H819" s="52"/>
      <c r="I819" s="67"/>
      <c r="J819" s="46"/>
      <c r="K819" s="46"/>
      <c r="L819" s="22"/>
      <c r="M819" s="58"/>
      <c r="N819" s="58"/>
    </row>
    <row r="820" spans="1:14" ht="15.75" customHeight="1">
      <c r="A820" s="14"/>
      <c r="B820" s="52"/>
      <c r="C820" s="64"/>
      <c r="D820" s="64"/>
      <c r="E820" s="52"/>
      <c r="F820" s="52"/>
      <c r="G820" s="52"/>
      <c r="H820" s="52"/>
      <c r="I820" s="67"/>
      <c r="J820" s="46"/>
      <c r="K820" s="46"/>
      <c r="L820" s="22"/>
      <c r="M820" s="58"/>
      <c r="N820" s="58"/>
    </row>
    <row r="821" spans="1:14" ht="15.75" customHeight="1">
      <c r="A821" s="14"/>
      <c r="B821" s="52"/>
      <c r="C821" s="64"/>
      <c r="D821" s="64"/>
      <c r="E821" s="52"/>
      <c r="F821" s="52"/>
      <c r="G821" s="52"/>
      <c r="H821" s="52"/>
      <c r="I821" s="67"/>
      <c r="J821" s="46"/>
      <c r="K821" s="46"/>
      <c r="L821" s="22"/>
      <c r="M821" s="58"/>
      <c r="N821" s="58"/>
    </row>
    <row r="822" spans="1:14" ht="15.75" customHeight="1">
      <c r="A822" s="14"/>
      <c r="B822" s="52"/>
      <c r="C822" s="64"/>
      <c r="D822" s="64"/>
      <c r="E822" s="52"/>
      <c r="F822" s="52"/>
      <c r="G822" s="52"/>
      <c r="H822" s="52"/>
      <c r="I822" s="67"/>
      <c r="J822" s="46"/>
      <c r="K822" s="46"/>
      <c r="L822" s="22"/>
      <c r="M822" s="58"/>
      <c r="N822" s="58"/>
    </row>
    <row r="823" spans="1:14" ht="15.75" customHeight="1">
      <c r="A823" s="14"/>
      <c r="B823" s="52"/>
      <c r="C823" s="64"/>
      <c r="D823" s="64"/>
      <c r="E823" s="52"/>
      <c r="F823" s="52"/>
      <c r="G823" s="52"/>
      <c r="H823" s="52"/>
      <c r="I823" s="67"/>
      <c r="J823" s="46"/>
      <c r="K823" s="46"/>
      <c r="L823" s="22"/>
      <c r="M823" s="58"/>
      <c r="N823" s="58"/>
    </row>
    <row r="824" spans="1:14" ht="15.75" customHeight="1">
      <c r="A824" s="14"/>
      <c r="B824" s="52"/>
      <c r="C824" s="64"/>
      <c r="D824" s="64"/>
      <c r="E824" s="52"/>
      <c r="F824" s="52"/>
      <c r="G824" s="52"/>
      <c r="H824" s="52"/>
      <c r="I824" s="67"/>
      <c r="J824" s="46"/>
      <c r="K824" s="46"/>
      <c r="L824" s="22"/>
      <c r="M824" s="58"/>
      <c r="N824" s="58"/>
    </row>
    <row r="825" spans="1:14" ht="15.75" customHeight="1">
      <c r="A825" s="14"/>
      <c r="B825" s="52"/>
      <c r="C825" s="64"/>
      <c r="D825" s="64"/>
      <c r="E825" s="52"/>
      <c r="F825" s="52"/>
      <c r="G825" s="52"/>
      <c r="H825" s="52"/>
      <c r="I825" s="67"/>
      <c r="J825" s="46"/>
      <c r="K825" s="46"/>
      <c r="L825" s="22"/>
      <c r="M825" s="58"/>
      <c r="N825" s="58"/>
    </row>
    <row r="826" spans="1:14" ht="15.75" customHeight="1">
      <c r="A826" s="14"/>
      <c r="B826" s="52"/>
      <c r="C826" s="64"/>
      <c r="D826" s="64"/>
      <c r="E826" s="52"/>
      <c r="F826" s="52"/>
      <c r="G826" s="52"/>
      <c r="H826" s="52"/>
      <c r="I826" s="67"/>
      <c r="J826" s="46"/>
      <c r="K826" s="46"/>
      <c r="L826" s="22"/>
      <c r="M826" s="58"/>
      <c r="N826" s="58"/>
    </row>
    <row r="827" spans="1:14" ht="15.75" customHeight="1">
      <c r="A827" s="14"/>
      <c r="B827" s="52"/>
      <c r="C827" s="64"/>
      <c r="D827" s="64"/>
      <c r="E827" s="52"/>
      <c r="F827" s="52"/>
      <c r="G827" s="52"/>
      <c r="H827" s="52"/>
      <c r="I827" s="67"/>
      <c r="J827" s="46"/>
      <c r="K827" s="46"/>
      <c r="L827" s="22"/>
      <c r="M827" s="58"/>
      <c r="N827" s="58"/>
    </row>
    <row r="828" spans="1:14" ht="15.75" customHeight="1">
      <c r="A828" s="14"/>
      <c r="B828" s="52"/>
      <c r="C828" s="64"/>
      <c r="D828" s="64"/>
      <c r="E828" s="52"/>
      <c r="F828" s="52"/>
      <c r="G828" s="52"/>
      <c r="H828" s="52"/>
      <c r="I828" s="67"/>
      <c r="J828" s="46"/>
      <c r="K828" s="46"/>
      <c r="L828" s="22"/>
      <c r="M828" s="58"/>
      <c r="N828" s="58"/>
    </row>
    <row r="829" spans="1:14" ht="15.75" customHeight="1">
      <c r="A829" s="14"/>
      <c r="B829" s="52"/>
      <c r="C829" s="64"/>
      <c r="D829" s="64"/>
      <c r="E829" s="52"/>
      <c r="F829" s="52"/>
      <c r="G829" s="52"/>
      <c r="H829" s="52"/>
      <c r="I829" s="67"/>
      <c r="J829" s="46"/>
      <c r="K829" s="46"/>
      <c r="L829" s="22"/>
      <c r="M829" s="58"/>
      <c r="N829" s="58"/>
    </row>
    <row r="830" spans="1:14" ht="15.75" customHeight="1">
      <c r="A830" s="14"/>
      <c r="B830" s="52"/>
      <c r="C830" s="64"/>
      <c r="D830" s="64"/>
      <c r="E830" s="52"/>
      <c r="F830" s="52"/>
      <c r="G830" s="52"/>
      <c r="H830" s="52"/>
      <c r="I830" s="67"/>
      <c r="J830" s="46"/>
      <c r="K830" s="46"/>
      <c r="L830" s="22"/>
      <c r="M830" s="58"/>
      <c r="N830" s="58"/>
    </row>
    <row r="831" spans="1:14" ht="15.75" customHeight="1">
      <c r="A831" s="14"/>
      <c r="B831" s="52"/>
      <c r="C831" s="64"/>
      <c r="D831" s="64"/>
      <c r="E831" s="52"/>
      <c r="F831" s="52"/>
      <c r="G831" s="52"/>
      <c r="H831" s="52"/>
      <c r="I831" s="67"/>
      <c r="J831" s="46"/>
      <c r="K831" s="46"/>
      <c r="L831" s="22"/>
      <c r="M831" s="58"/>
      <c r="N831" s="58"/>
    </row>
    <row r="832" spans="1:14" ht="15.75" customHeight="1">
      <c r="A832" s="14"/>
      <c r="B832" s="52"/>
      <c r="C832" s="64"/>
      <c r="D832" s="64"/>
      <c r="E832" s="52"/>
      <c r="F832" s="52"/>
      <c r="G832" s="52"/>
      <c r="H832" s="52"/>
      <c r="I832" s="67"/>
      <c r="J832" s="46"/>
      <c r="K832" s="46"/>
      <c r="L832" s="22"/>
      <c r="M832" s="58"/>
      <c r="N832" s="58"/>
    </row>
    <row r="833" spans="1:14" ht="15.75" customHeight="1">
      <c r="A833" s="14"/>
      <c r="B833" s="52"/>
      <c r="C833" s="64"/>
      <c r="D833" s="64"/>
      <c r="E833" s="52"/>
      <c r="F833" s="52"/>
      <c r="G833" s="52"/>
      <c r="H833" s="52"/>
      <c r="I833" s="67"/>
      <c r="J833" s="46"/>
      <c r="K833" s="46"/>
      <c r="L833" s="22"/>
      <c r="M833" s="58"/>
      <c r="N833" s="58"/>
    </row>
    <row r="834" spans="1:14" ht="15.75" customHeight="1">
      <c r="A834" s="14"/>
      <c r="B834" s="52"/>
      <c r="C834" s="64"/>
      <c r="D834" s="64"/>
      <c r="E834" s="52"/>
      <c r="F834" s="52"/>
      <c r="G834" s="52"/>
      <c r="H834" s="52"/>
      <c r="I834" s="67"/>
      <c r="J834" s="46"/>
      <c r="K834" s="46"/>
      <c r="L834" s="22"/>
      <c r="M834" s="58"/>
      <c r="N834" s="58"/>
    </row>
    <row r="835" spans="1:14" ht="15.75" customHeight="1">
      <c r="A835" s="14"/>
      <c r="B835" s="52"/>
      <c r="C835" s="64"/>
      <c r="D835" s="64"/>
      <c r="E835" s="52"/>
      <c r="F835" s="52"/>
      <c r="G835" s="52"/>
      <c r="H835" s="52"/>
      <c r="I835" s="67"/>
      <c r="J835" s="46"/>
      <c r="K835" s="46"/>
      <c r="L835" s="22"/>
      <c r="M835" s="58"/>
      <c r="N835" s="58"/>
    </row>
    <row r="836" spans="1:14" ht="15.75" customHeight="1">
      <c r="A836" s="14"/>
      <c r="B836" s="52"/>
      <c r="C836" s="64"/>
      <c r="D836" s="64"/>
      <c r="E836" s="52"/>
      <c r="F836" s="52"/>
      <c r="G836" s="52"/>
      <c r="H836" s="52"/>
      <c r="I836" s="67"/>
      <c r="J836" s="46"/>
      <c r="K836" s="46"/>
      <c r="L836" s="22"/>
      <c r="M836" s="58"/>
      <c r="N836" s="58"/>
    </row>
    <row r="837" spans="1:14" ht="15.75" customHeight="1">
      <c r="A837" s="14"/>
      <c r="B837" s="52"/>
      <c r="C837" s="64"/>
      <c r="D837" s="64"/>
      <c r="E837" s="52"/>
      <c r="F837" s="52"/>
      <c r="G837" s="52"/>
      <c r="H837" s="52"/>
      <c r="I837" s="67"/>
      <c r="J837" s="46"/>
      <c r="K837" s="46"/>
      <c r="L837" s="22"/>
      <c r="M837" s="58"/>
      <c r="N837" s="58"/>
    </row>
    <row r="838" spans="1:14" ht="15.75" customHeight="1">
      <c r="A838" s="14"/>
      <c r="B838" s="52"/>
      <c r="C838" s="64"/>
      <c r="D838" s="64"/>
      <c r="E838" s="52"/>
      <c r="F838" s="52"/>
      <c r="G838" s="52"/>
      <c r="H838" s="52"/>
      <c r="I838" s="67"/>
      <c r="J838" s="46"/>
      <c r="K838" s="46"/>
      <c r="L838" s="22"/>
      <c r="M838" s="58"/>
      <c r="N838" s="58"/>
    </row>
    <row r="839" spans="1:14" ht="15.75" customHeight="1">
      <c r="A839" s="14"/>
      <c r="B839" s="52"/>
      <c r="C839" s="64"/>
      <c r="D839" s="64"/>
      <c r="E839" s="52"/>
      <c r="F839" s="52"/>
      <c r="G839" s="52"/>
      <c r="H839" s="52"/>
      <c r="I839" s="67"/>
      <c r="J839" s="46"/>
      <c r="K839" s="46"/>
      <c r="L839" s="22"/>
      <c r="M839" s="58"/>
      <c r="N839" s="58"/>
    </row>
    <row r="840" spans="1:14" ht="15.75" customHeight="1">
      <c r="A840" s="14"/>
      <c r="B840" s="52"/>
      <c r="C840" s="64"/>
      <c r="D840" s="64"/>
      <c r="E840" s="52"/>
      <c r="F840" s="52"/>
      <c r="G840" s="52"/>
      <c r="H840" s="52"/>
      <c r="I840" s="67"/>
      <c r="J840" s="46"/>
      <c r="K840" s="46"/>
      <c r="L840" s="22"/>
      <c r="M840" s="58"/>
      <c r="N840" s="58"/>
    </row>
    <row r="841" spans="1:14" ht="15.75" customHeight="1">
      <c r="A841" s="14"/>
      <c r="B841" s="52"/>
      <c r="C841" s="64"/>
      <c r="D841" s="64"/>
      <c r="E841" s="52"/>
      <c r="F841" s="52"/>
      <c r="G841" s="52"/>
      <c r="H841" s="52"/>
      <c r="I841" s="67"/>
      <c r="J841" s="46"/>
      <c r="K841" s="46"/>
      <c r="L841" s="22"/>
      <c r="M841" s="58"/>
      <c r="N841" s="58"/>
    </row>
    <row r="842" spans="1:14" ht="15.75" customHeight="1">
      <c r="A842" s="14"/>
      <c r="B842" s="52"/>
      <c r="C842" s="64"/>
      <c r="D842" s="64"/>
      <c r="E842" s="52"/>
      <c r="F842" s="52"/>
      <c r="G842" s="52"/>
      <c r="H842" s="52"/>
      <c r="I842" s="67"/>
      <c r="J842" s="46"/>
      <c r="K842" s="46"/>
      <c r="L842" s="22"/>
      <c r="M842" s="58"/>
      <c r="N842" s="58"/>
    </row>
    <row r="843" spans="1:14" ht="15.75" customHeight="1">
      <c r="A843" s="14"/>
      <c r="B843" s="52"/>
      <c r="C843" s="64"/>
      <c r="D843" s="64"/>
      <c r="E843" s="52"/>
      <c r="F843" s="52"/>
      <c r="G843" s="52"/>
      <c r="H843" s="52"/>
      <c r="I843" s="67"/>
      <c r="J843" s="46"/>
      <c r="K843" s="46"/>
      <c r="L843" s="22"/>
      <c r="M843" s="58"/>
      <c r="N843" s="58"/>
    </row>
    <row r="844" spans="1:14" ht="15.75" customHeight="1">
      <c r="A844" s="14"/>
      <c r="B844" s="52"/>
      <c r="C844" s="64"/>
      <c r="D844" s="64"/>
      <c r="E844" s="52"/>
      <c r="F844" s="52"/>
      <c r="G844" s="52"/>
      <c r="H844" s="52"/>
      <c r="I844" s="67"/>
      <c r="J844" s="46"/>
      <c r="K844" s="46"/>
      <c r="L844" s="22"/>
      <c r="M844" s="58"/>
      <c r="N844" s="58"/>
    </row>
    <row r="845" spans="1:14" ht="15.75" customHeight="1">
      <c r="A845" s="14"/>
      <c r="B845" s="52"/>
      <c r="C845" s="64"/>
      <c r="D845" s="64"/>
      <c r="E845" s="52"/>
      <c r="F845" s="52"/>
      <c r="G845" s="52"/>
      <c r="H845" s="52"/>
      <c r="I845" s="67"/>
      <c r="J845" s="46"/>
      <c r="K845" s="46"/>
      <c r="L845" s="22"/>
      <c r="M845" s="58"/>
      <c r="N845" s="58"/>
    </row>
    <row r="846" spans="1:14" ht="15.75" customHeight="1">
      <c r="A846" s="14"/>
      <c r="B846" s="52"/>
      <c r="C846" s="64"/>
      <c r="D846" s="64"/>
      <c r="E846" s="52"/>
      <c r="F846" s="52"/>
      <c r="G846" s="52"/>
      <c r="H846" s="52"/>
      <c r="I846" s="67"/>
      <c r="J846" s="46"/>
      <c r="K846" s="46"/>
      <c r="L846" s="22"/>
      <c r="M846" s="58"/>
      <c r="N846" s="58"/>
    </row>
    <row r="847" spans="1:14" ht="15.75" customHeight="1">
      <c r="A847" s="14"/>
      <c r="B847" s="52"/>
      <c r="C847" s="64"/>
      <c r="D847" s="64"/>
      <c r="E847" s="52"/>
      <c r="F847" s="52"/>
      <c r="G847" s="52"/>
      <c r="H847" s="52"/>
      <c r="I847" s="67"/>
      <c r="J847" s="46"/>
      <c r="K847" s="46"/>
      <c r="L847" s="22"/>
      <c r="M847" s="58"/>
      <c r="N847" s="58"/>
    </row>
    <row r="848" spans="1:14" ht="15.75" customHeight="1">
      <c r="A848" s="14"/>
      <c r="B848" s="52"/>
      <c r="C848" s="64"/>
      <c r="D848" s="64"/>
      <c r="E848" s="52"/>
      <c r="F848" s="52"/>
      <c r="G848" s="52"/>
      <c r="H848" s="52"/>
      <c r="I848" s="67"/>
      <c r="J848" s="46"/>
      <c r="K848" s="46"/>
      <c r="L848" s="22"/>
      <c r="M848" s="58"/>
      <c r="N848" s="58"/>
    </row>
    <row r="849" spans="1:14" ht="15.75" customHeight="1">
      <c r="A849" s="14"/>
      <c r="B849" s="52"/>
      <c r="C849" s="64"/>
      <c r="D849" s="64"/>
      <c r="E849" s="52"/>
      <c r="F849" s="52"/>
      <c r="G849" s="52"/>
      <c r="H849" s="52"/>
      <c r="I849" s="67"/>
      <c r="J849" s="46"/>
      <c r="K849" s="46"/>
      <c r="L849" s="22"/>
      <c r="M849" s="58"/>
      <c r="N849" s="58"/>
    </row>
    <row r="850" spans="1:14" ht="15.75" customHeight="1">
      <c r="A850" s="14"/>
      <c r="B850" s="52"/>
      <c r="C850" s="64"/>
      <c r="D850" s="64"/>
      <c r="E850" s="52"/>
      <c r="F850" s="52"/>
      <c r="G850" s="52"/>
      <c r="H850" s="52"/>
      <c r="I850" s="67"/>
      <c r="J850" s="46"/>
      <c r="K850" s="46"/>
      <c r="L850" s="22"/>
      <c r="M850" s="58"/>
      <c r="N850" s="58"/>
    </row>
    <row r="851" spans="1:14" ht="15.75" customHeight="1">
      <c r="A851" s="14"/>
      <c r="B851" s="52"/>
      <c r="C851" s="64"/>
      <c r="D851" s="64"/>
      <c r="E851" s="52"/>
      <c r="F851" s="52"/>
      <c r="G851" s="52"/>
      <c r="H851" s="52"/>
      <c r="I851" s="67"/>
      <c r="J851" s="46"/>
      <c r="K851" s="46"/>
      <c r="L851" s="22"/>
      <c r="M851" s="58"/>
      <c r="N851" s="58"/>
    </row>
    <row r="852" spans="1:14" ht="15.75" customHeight="1">
      <c r="A852" s="14"/>
      <c r="B852" s="52"/>
      <c r="C852" s="64"/>
      <c r="D852" s="64"/>
      <c r="E852" s="52"/>
      <c r="F852" s="52"/>
      <c r="G852" s="52"/>
      <c r="H852" s="52"/>
      <c r="I852" s="67"/>
      <c r="J852" s="46"/>
      <c r="K852" s="46"/>
      <c r="L852" s="22"/>
      <c r="M852" s="58"/>
      <c r="N852" s="58"/>
    </row>
    <row r="853" spans="1:14" ht="15.75" customHeight="1">
      <c r="A853" s="14"/>
      <c r="B853" s="52"/>
      <c r="C853" s="64"/>
      <c r="D853" s="64"/>
      <c r="E853" s="52"/>
      <c r="F853" s="52"/>
      <c r="G853" s="52"/>
      <c r="H853" s="52"/>
      <c r="I853" s="67"/>
      <c r="J853" s="46"/>
      <c r="K853" s="46"/>
      <c r="L853" s="22"/>
      <c r="M853" s="58"/>
      <c r="N853" s="58"/>
    </row>
    <row r="854" spans="1:14" ht="15.75" customHeight="1">
      <c r="A854" s="14"/>
      <c r="B854" s="52"/>
      <c r="C854" s="64"/>
      <c r="D854" s="64"/>
      <c r="E854" s="52"/>
      <c r="F854" s="52"/>
      <c r="G854" s="52"/>
      <c r="H854" s="52"/>
      <c r="I854" s="67"/>
      <c r="J854" s="46"/>
      <c r="K854" s="46"/>
      <c r="L854" s="22"/>
      <c r="M854" s="58"/>
      <c r="N854" s="58"/>
    </row>
    <row r="855" spans="1:14" ht="15.75" customHeight="1">
      <c r="A855" s="14"/>
      <c r="B855" s="52"/>
      <c r="C855" s="64"/>
      <c r="D855" s="64"/>
      <c r="E855" s="52"/>
      <c r="F855" s="52"/>
      <c r="G855" s="52"/>
      <c r="H855" s="52"/>
      <c r="I855" s="67"/>
      <c r="J855" s="46"/>
      <c r="K855" s="46"/>
      <c r="L855" s="22"/>
      <c r="M855" s="58"/>
      <c r="N855" s="58"/>
    </row>
    <row r="856" spans="1:14" ht="15.75" customHeight="1">
      <c r="A856" s="14"/>
      <c r="B856" s="52"/>
      <c r="C856" s="64"/>
      <c r="D856" s="64"/>
      <c r="E856" s="52"/>
      <c r="F856" s="52"/>
      <c r="G856" s="52"/>
      <c r="H856" s="52"/>
      <c r="I856" s="67"/>
      <c r="J856" s="46"/>
      <c r="K856" s="46"/>
      <c r="L856" s="22"/>
      <c r="M856" s="58"/>
      <c r="N856" s="58"/>
    </row>
    <row r="857" spans="1:14" ht="15.75" customHeight="1">
      <c r="A857" s="14"/>
      <c r="B857" s="52"/>
      <c r="C857" s="64"/>
      <c r="D857" s="64"/>
      <c r="E857" s="52"/>
      <c r="F857" s="52"/>
      <c r="G857" s="52"/>
      <c r="H857" s="52"/>
      <c r="I857" s="67"/>
      <c r="J857" s="46"/>
      <c r="K857" s="46"/>
      <c r="L857" s="22"/>
      <c r="M857" s="58"/>
      <c r="N857" s="58"/>
    </row>
    <row r="858" spans="1:14" ht="15.75" customHeight="1">
      <c r="A858" s="14"/>
      <c r="B858" s="52"/>
      <c r="C858" s="64"/>
      <c r="D858" s="64"/>
      <c r="E858" s="52"/>
      <c r="F858" s="52"/>
      <c r="G858" s="52"/>
      <c r="H858" s="52"/>
      <c r="I858" s="67"/>
      <c r="J858" s="46"/>
      <c r="K858" s="46"/>
      <c r="L858" s="22"/>
      <c r="M858" s="58"/>
      <c r="N858" s="58"/>
    </row>
    <row r="859" spans="1:14" ht="15.75" customHeight="1">
      <c r="A859" s="14"/>
      <c r="B859" s="52"/>
      <c r="C859" s="64"/>
      <c r="D859" s="64"/>
      <c r="E859" s="52"/>
      <c r="F859" s="52"/>
      <c r="G859" s="52"/>
      <c r="H859" s="52"/>
      <c r="I859" s="67"/>
      <c r="J859" s="46"/>
      <c r="K859" s="46"/>
      <c r="L859" s="22"/>
      <c r="M859" s="58"/>
      <c r="N859" s="58"/>
    </row>
    <row r="860" spans="1:14" ht="15.75" customHeight="1">
      <c r="A860" s="14"/>
      <c r="B860" s="52"/>
      <c r="C860" s="64"/>
      <c r="D860" s="64"/>
      <c r="E860" s="52"/>
      <c r="F860" s="52"/>
      <c r="G860" s="52"/>
      <c r="H860" s="52"/>
      <c r="I860" s="67"/>
      <c r="J860" s="46"/>
      <c r="K860" s="46"/>
      <c r="L860" s="22"/>
      <c r="M860" s="58"/>
      <c r="N860" s="58"/>
    </row>
    <row r="861" spans="1:14" ht="15.75" customHeight="1">
      <c r="A861" s="14"/>
      <c r="B861" s="52"/>
      <c r="C861" s="64"/>
      <c r="D861" s="64"/>
      <c r="E861" s="52"/>
      <c r="F861" s="52"/>
      <c r="G861" s="52"/>
      <c r="H861" s="52"/>
      <c r="I861" s="67"/>
      <c r="J861" s="46"/>
      <c r="K861" s="46"/>
      <c r="L861" s="22"/>
      <c r="M861" s="58"/>
      <c r="N861" s="58"/>
    </row>
    <row r="862" spans="1:14" ht="15.75" customHeight="1">
      <c r="A862" s="14"/>
      <c r="B862" s="52"/>
      <c r="C862" s="64"/>
      <c r="D862" s="64"/>
      <c r="E862" s="52"/>
      <c r="F862" s="52"/>
      <c r="G862" s="52"/>
      <c r="H862" s="52"/>
      <c r="I862" s="67"/>
      <c r="J862" s="46"/>
      <c r="K862" s="46"/>
      <c r="L862" s="22"/>
      <c r="M862" s="58"/>
      <c r="N862" s="58"/>
    </row>
    <row r="863" spans="1:14" ht="15.75" customHeight="1">
      <c r="A863" s="14"/>
      <c r="B863" s="52"/>
      <c r="C863" s="64"/>
      <c r="D863" s="64"/>
      <c r="E863" s="52"/>
      <c r="F863" s="52"/>
      <c r="G863" s="52"/>
      <c r="H863" s="52"/>
      <c r="I863" s="67"/>
      <c r="J863" s="46"/>
      <c r="K863" s="46"/>
      <c r="L863" s="22"/>
      <c r="M863" s="58"/>
      <c r="N863" s="58"/>
    </row>
    <row r="864" spans="1:14" ht="15.75" customHeight="1">
      <c r="A864" s="14"/>
      <c r="B864" s="52"/>
      <c r="C864" s="64"/>
      <c r="D864" s="64"/>
      <c r="E864" s="52"/>
      <c r="F864" s="52"/>
      <c r="G864" s="52"/>
      <c r="H864" s="52"/>
      <c r="I864" s="67"/>
      <c r="J864" s="46"/>
      <c r="K864" s="46"/>
      <c r="L864" s="22"/>
      <c r="M864" s="58"/>
      <c r="N864" s="58"/>
    </row>
    <row r="865" spans="1:14" ht="15.75" customHeight="1">
      <c r="A865" s="14"/>
      <c r="B865" s="52"/>
      <c r="C865" s="64"/>
      <c r="D865" s="64"/>
      <c r="E865" s="52"/>
      <c r="F865" s="52"/>
      <c r="G865" s="52"/>
      <c r="H865" s="52"/>
      <c r="I865" s="67"/>
      <c r="J865" s="46"/>
      <c r="K865" s="46"/>
      <c r="L865" s="22"/>
      <c r="M865" s="58"/>
      <c r="N865" s="58"/>
    </row>
    <row r="866" spans="1:14" ht="15.75" customHeight="1">
      <c r="A866" s="14"/>
      <c r="B866" s="52"/>
      <c r="C866" s="64"/>
      <c r="D866" s="64"/>
      <c r="E866" s="52"/>
      <c r="F866" s="52"/>
      <c r="G866" s="52"/>
      <c r="H866" s="52"/>
      <c r="I866" s="67"/>
      <c r="J866" s="46"/>
      <c r="K866" s="46"/>
      <c r="L866" s="22"/>
      <c r="M866" s="58"/>
      <c r="N866" s="58"/>
    </row>
    <row r="867" spans="1:14" ht="15.75" customHeight="1">
      <c r="A867" s="14"/>
      <c r="B867" s="52"/>
      <c r="C867" s="64"/>
      <c r="D867" s="64"/>
      <c r="E867" s="52"/>
      <c r="F867" s="52"/>
      <c r="G867" s="52"/>
      <c r="H867" s="52"/>
      <c r="I867" s="67"/>
      <c r="J867" s="46"/>
      <c r="K867" s="46"/>
      <c r="L867" s="22"/>
      <c r="M867" s="58"/>
      <c r="N867" s="58"/>
    </row>
    <row r="868" spans="1:14" ht="15.75" customHeight="1">
      <c r="A868" s="14"/>
      <c r="B868" s="52"/>
      <c r="C868" s="64"/>
      <c r="D868" s="64"/>
      <c r="E868" s="52"/>
      <c r="F868" s="52"/>
      <c r="G868" s="52"/>
      <c r="H868" s="52"/>
      <c r="I868" s="67"/>
      <c r="J868" s="46"/>
      <c r="K868" s="46"/>
      <c r="L868" s="22"/>
      <c r="M868" s="58"/>
      <c r="N868" s="58"/>
    </row>
    <row r="869" spans="1:14" ht="15.75" customHeight="1">
      <c r="A869" s="14"/>
      <c r="B869" s="52"/>
      <c r="C869" s="64"/>
      <c r="D869" s="64"/>
      <c r="E869" s="52"/>
      <c r="F869" s="52"/>
      <c r="G869" s="52"/>
      <c r="H869" s="52"/>
      <c r="I869" s="67"/>
      <c r="J869" s="46"/>
      <c r="K869" s="46"/>
      <c r="L869" s="22"/>
      <c r="M869" s="58"/>
      <c r="N869" s="58"/>
    </row>
    <row r="870" spans="1:14" ht="15.75" customHeight="1">
      <c r="A870" s="14"/>
      <c r="B870" s="52"/>
      <c r="C870" s="64"/>
      <c r="D870" s="64"/>
      <c r="E870" s="52"/>
      <c r="F870" s="52"/>
      <c r="G870" s="52"/>
      <c r="H870" s="52"/>
      <c r="I870" s="67"/>
      <c r="J870" s="46"/>
      <c r="K870" s="46"/>
      <c r="L870" s="22"/>
      <c r="M870" s="58"/>
      <c r="N870" s="58"/>
    </row>
    <row r="871" spans="1:14" ht="15.75" customHeight="1">
      <c r="A871" s="14"/>
      <c r="B871" s="52"/>
      <c r="C871" s="64"/>
      <c r="D871" s="64"/>
      <c r="E871" s="52"/>
      <c r="F871" s="52"/>
      <c r="G871" s="52"/>
      <c r="H871" s="52"/>
      <c r="I871" s="67"/>
      <c r="J871" s="46"/>
      <c r="K871" s="46"/>
      <c r="L871" s="22"/>
      <c r="M871" s="58"/>
      <c r="N871" s="58"/>
    </row>
    <row r="872" spans="1:14" ht="15.75" customHeight="1">
      <c r="A872" s="14"/>
      <c r="B872" s="52"/>
      <c r="C872" s="64"/>
      <c r="D872" s="64"/>
      <c r="E872" s="52"/>
      <c r="F872" s="52"/>
      <c r="G872" s="52"/>
      <c r="H872" s="52"/>
      <c r="I872" s="67"/>
      <c r="J872" s="46"/>
      <c r="K872" s="46"/>
      <c r="L872" s="22"/>
      <c r="M872" s="58"/>
      <c r="N872" s="58"/>
    </row>
    <row r="873" spans="1:14" ht="15.75" customHeight="1">
      <c r="A873" s="14"/>
      <c r="B873" s="52"/>
      <c r="C873" s="64"/>
      <c r="D873" s="64"/>
      <c r="E873" s="52"/>
      <c r="F873" s="52"/>
      <c r="G873" s="52"/>
      <c r="H873" s="52"/>
      <c r="I873" s="67"/>
      <c r="J873" s="46"/>
      <c r="K873" s="46"/>
      <c r="L873" s="22"/>
      <c r="M873" s="58"/>
      <c r="N873" s="58"/>
    </row>
    <row r="874" spans="1:14" ht="15.75" customHeight="1">
      <c r="A874" s="14"/>
      <c r="B874" s="52"/>
      <c r="C874" s="64"/>
      <c r="D874" s="64"/>
      <c r="E874" s="52"/>
      <c r="F874" s="52"/>
      <c r="G874" s="52"/>
      <c r="H874" s="52"/>
      <c r="I874" s="67"/>
      <c r="J874" s="46"/>
      <c r="K874" s="46"/>
      <c r="L874" s="22"/>
      <c r="M874" s="58"/>
      <c r="N874" s="58"/>
    </row>
    <row r="875" spans="1:14" ht="15.75" customHeight="1">
      <c r="A875" s="14"/>
      <c r="B875" s="52"/>
      <c r="C875" s="64"/>
      <c r="D875" s="64"/>
      <c r="E875" s="52"/>
      <c r="F875" s="52"/>
      <c r="G875" s="52"/>
      <c r="H875" s="52"/>
      <c r="I875" s="67"/>
      <c r="J875" s="46"/>
      <c r="K875" s="46"/>
      <c r="L875" s="22"/>
      <c r="M875" s="58"/>
      <c r="N875" s="58"/>
    </row>
    <row r="876" spans="1:14" ht="15.75" customHeight="1">
      <c r="A876" s="14"/>
      <c r="B876" s="52"/>
      <c r="C876" s="64"/>
      <c r="D876" s="64"/>
      <c r="E876" s="52"/>
      <c r="F876" s="52"/>
      <c r="G876" s="52"/>
      <c r="H876" s="52"/>
      <c r="I876" s="67"/>
      <c r="J876" s="46"/>
      <c r="K876" s="46"/>
      <c r="L876" s="22"/>
      <c r="M876" s="58"/>
      <c r="N876" s="58"/>
    </row>
    <row r="877" spans="1:14" ht="15.75" customHeight="1">
      <c r="A877" s="14"/>
      <c r="B877" s="52"/>
      <c r="C877" s="64"/>
      <c r="D877" s="64"/>
      <c r="E877" s="52"/>
      <c r="F877" s="52"/>
      <c r="G877" s="52"/>
      <c r="H877" s="52"/>
      <c r="I877" s="67"/>
      <c r="J877" s="46"/>
      <c r="K877" s="46"/>
      <c r="L877" s="22"/>
      <c r="M877" s="58"/>
      <c r="N877" s="58"/>
    </row>
    <row r="878" spans="1:14" ht="15.75" customHeight="1">
      <c r="A878" s="14"/>
      <c r="B878" s="52"/>
      <c r="C878" s="64"/>
      <c r="D878" s="64"/>
      <c r="E878" s="52"/>
      <c r="F878" s="52"/>
      <c r="G878" s="52"/>
      <c r="H878" s="52"/>
      <c r="I878" s="67"/>
      <c r="J878" s="46"/>
      <c r="K878" s="46"/>
      <c r="L878" s="22"/>
      <c r="M878" s="58"/>
      <c r="N878" s="58"/>
    </row>
    <row r="879" spans="1:14" ht="15.75" customHeight="1">
      <c r="A879" s="14"/>
      <c r="B879" s="52"/>
      <c r="C879" s="64"/>
      <c r="D879" s="64"/>
      <c r="E879" s="52"/>
      <c r="F879" s="52"/>
      <c r="G879" s="52"/>
      <c r="H879" s="52"/>
      <c r="I879" s="67"/>
      <c r="J879" s="46"/>
      <c r="K879" s="46"/>
      <c r="L879" s="22"/>
      <c r="M879" s="58"/>
      <c r="N879" s="58"/>
    </row>
    <row r="880" spans="1:14" ht="15.75" customHeight="1">
      <c r="A880" s="14"/>
      <c r="B880" s="52"/>
      <c r="C880" s="64"/>
      <c r="D880" s="64"/>
      <c r="E880" s="52"/>
      <c r="F880" s="52"/>
      <c r="G880" s="52"/>
      <c r="H880" s="52"/>
      <c r="I880" s="67"/>
      <c r="J880" s="46"/>
      <c r="K880" s="46"/>
      <c r="L880" s="22"/>
      <c r="M880" s="58"/>
      <c r="N880" s="58"/>
    </row>
    <row r="881" spans="1:14" ht="15.75" customHeight="1">
      <c r="A881" s="14"/>
      <c r="B881" s="52"/>
      <c r="C881" s="64"/>
      <c r="D881" s="64"/>
      <c r="E881" s="52"/>
      <c r="F881" s="52"/>
      <c r="G881" s="52"/>
      <c r="H881" s="52"/>
      <c r="I881" s="67"/>
      <c r="J881" s="46"/>
      <c r="K881" s="46"/>
      <c r="L881" s="22"/>
      <c r="M881" s="58"/>
      <c r="N881" s="58"/>
    </row>
    <row r="882" spans="1:14" ht="15.75" customHeight="1">
      <c r="A882" s="14"/>
      <c r="B882" s="52"/>
      <c r="C882" s="64"/>
      <c r="D882" s="64"/>
      <c r="E882" s="52"/>
      <c r="F882" s="52"/>
      <c r="G882" s="52"/>
      <c r="H882" s="52"/>
      <c r="I882" s="67"/>
      <c r="J882" s="46"/>
      <c r="K882" s="46"/>
      <c r="L882" s="22"/>
      <c r="M882" s="58"/>
      <c r="N882" s="58"/>
    </row>
    <row r="883" spans="1:14" ht="15.75" customHeight="1">
      <c r="A883" s="14"/>
      <c r="B883" s="52"/>
      <c r="C883" s="64"/>
      <c r="D883" s="64"/>
      <c r="E883" s="52"/>
      <c r="F883" s="52"/>
      <c r="G883" s="52"/>
      <c r="H883" s="52"/>
      <c r="I883" s="67"/>
      <c r="J883" s="46"/>
      <c r="K883" s="46"/>
      <c r="L883" s="22"/>
      <c r="M883" s="58"/>
      <c r="N883" s="58"/>
    </row>
    <row r="884" spans="1:14" ht="15.75" customHeight="1">
      <c r="A884" s="14"/>
      <c r="B884" s="52"/>
      <c r="C884" s="64"/>
      <c r="D884" s="64"/>
      <c r="E884" s="52"/>
      <c r="F884" s="52"/>
      <c r="G884" s="52"/>
      <c r="H884" s="52"/>
      <c r="I884" s="67"/>
      <c r="J884" s="46"/>
      <c r="K884" s="46"/>
      <c r="L884" s="22"/>
      <c r="M884" s="58"/>
      <c r="N884" s="58"/>
    </row>
    <row r="885" spans="1:14" ht="15.75" customHeight="1">
      <c r="A885" s="14"/>
      <c r="B885" s="52"/>
      <c r="C885" s="64"/>
      <c r="D885" s="64"/>
      <c r="E885" s="52"/>
      <c r="F885" s="52"/>
      <c r="G885" s="52"/>
      <c r="H885" s="52"/>
      <c r="I885" s="67"/>
      <c r="J885" s="46"/>
      <c r="K885" s="46"/>
      <c r="L885" s="22"/>
      <c r="M885" s="58"/>
      <c r="N885" s="58"/>
    </row>
    <row r="886" spans="1:14" ht="15.75" customHeight="1">
      <c r="A886" s="14"/>
      <c r="B886" s="52"/>
      <c r="C886" s="64"/>
      <c r="D886" s="64"/>
      <c r="E886" s="52"/>
      <c r="F886" s="52"/>
      <c r="G886" s="52"/>
      <c r="H886" s="52"/>
      <c r="I886" s="67"/>
      <c r="J886" s="46"/>
      <c r="K886" s="46"/>
      <c r="L886" s="22"/>
      <c r="M886" s="58"/>
      <c r="N886" s="58"/>
    </row>
    <row r="887" spans="1:14" ht="15.75" customHeight="1">
      <c r="A887" s="14"/>
      <c r="B887" s="52"/>
      <c r="C887" s="64"/>
      <c r="D887" s="64"/>
      <c r="E887" s="52"/>
      <c r="F887" s="52"/>
      <c r="G887" s="52"/>
      <c r="H887" s="52"/>
      <c r="I887" s="67"/>
      <c r="J887" s="46"/>
      <c r="K887" s="46"/>
      <c r="L887" s="22"/>
      <c r="M887" s="58"/>
      <c r="N887" s="58"/>
    </row>
    <row r="888" spans="1:14" ht="15.75" customHeight="1">
      <c r="A888" s="14"/>
      <c r="B888" s="52"/>
      <c r="C888" s="64"/>
      <c r="D888" s="64"/>
      <c r="E888" s="52"/>
      <c r="F888" s="52"/>
      <c r="G888" s="52"/>
      <c r="H888" s="52"/>
      <c r="I888" s="67"/>
      <c r="J888" s="46"/>
      <c r="K888" s="46"/>
      <c r="L888" s="22"/>
      <c r="M888" s="58"/>
      <c r="N888" s="58"/>
    </row>
    <row r="889" spans="1:14" ht="15.75" customHeight="1">
      <c r="A889" s="14"/>
      <c r="B889" s="52"/>
      <c r="C889" s="64"/>
      <c r="D889" s="64"/>
      <c r="E889" s="52"/>
      <c r="F889" s="52"/>
      <c r="G889" s="52"/>
      <c r="H889" s="52"/>
      <c r="I889" s="67"/>
      <c r="J889" s="46"/>
      <c r="K889" s="46"/>
      <c r="L889" s="22"/>
      <c r="M889" s="58"/>
      <c r="N889" s="58"/>
    </row>
    <row r="890" spans="1:14" ht="15.75" customHeight="1">
      <c r="A890" s="14"/>
      <c r="B890" s="52"/>
      <c r="C890" s="64"/>
      <c r="D890" s="64"/>
      <c r="E890" s="52"/>
      <c r="F890" s="52"/>
      <c r="G890" s="52"/>
      <c r="H890" s="52"/>
      <c r="I890" s="67"/>
      <c r="J890" s="46"/>
      <c r="K890" s="46"/>
      <c r="L890" s="22"/>
      <c r="M890" s="58"/>
      <c r="N890" s="58"/>
    </row>
    <row r="891" spans="1:14" ht="15.75" customHeight="1">
      <c r="A891" s="14"/>
      <c r="B891" s="52"/>
      <c r="C891" s="64"/>
      <c r="D891" s="64"/>
      <c r="E891" s="52"/>
      <c r="F891" s="52"/>
      <c r="G891" s="52"/>
      <c r="H891" s="52"/>
      <c r="I891" s="67"/>
      <c r="J891" s="46"/>
      <c r="K891" s="46"/>
      <c r="L891" s="22"/>
      <c r="M891" s="58"/>
      <c r="N891" s="58"/>
    </row>
    <row r="892" spans="1:14" ht="15.75" customHeight="1">
      <c r="A892" s="14"/>
      <c r="B892" s="52"/>
      <c r="C892" s="64"/>
      <c r="D892" s="64"/>
      <c r="E892" s="52"/>
      <c r="F892" s="52"/>
      <c r="G892" s="52"/>
      <c r="H892" s="52"/>
      <c r="I892" s="67"/>
      <c r="J892" s="46"/>
      <c r="K892" s="46"/>
      <c r="L892" s="22"/>
      <c r="M892" s="58"/>
      <c r="N892" s="58"/>
    </row>
    <row r="893" spans="1:14" ht="15.75" customHeight="1">
      <c r="A893" s="14"/>
      <c r="B893" s="52"/>
      <c r="C893" s="64"/>
      <c r="D893" s="64"/>
      <c r="E893" s="52"/>
      <c r="F893" s="52"/>
      <c r="G893" s="52"/>
      <c r="H893" s="52"/>
      <c r="I893" s="67"/>
      <c r="J893" s="46"/>
      <c r="K893" s="46"/>
      <c r="L893" s="22"/>
      <c r="M893" s="58"/>
      <c r="N893" s="58"/>
    </row>
    <row r="894" spans="1:14" ht="15.75" customHeight="1">
      <c r="A894" s="14"/>
      <c r="B894" s="52"/>
      <c r="C894" s="64"/>
      <c r="D894" s="64"/>
      <c r="E894" s="52"/>
      <c r="F894" s="52"/>
      <c r="G894" s="52"/>
      <c r="H894" s="52"/>
      <c r="I894" s="67"/>
      <c r="J894" s="46"/>
      <c r="K894" s="46"/>
      <c r="L894" s="22"/>
      <c r="M894" s="58"/>
      <c r="N894" s="58"/>
    </row>
    <row r="895" spans="1:14" ht="15.75" customHeight="1">
      <c r="A895" s="14"/>
      <c r="B895" s="52"/>
      <c r="C895" s="64"/>
      <c r="D895" s="64"/>
      <c r="E895" s="52"/>
      <c r="F895" s="52"/>
      <c r="G895" s="52"/>
      <c r="H895" s="52"/>
      <c r="I895" s="67"/>
      <c r="J895" s="46"/>
      <c r="K895" s="46"/>
      <c r="L895" s="22"/>
      <c r="M895" s="58"/>
      <c r="N895" s="58"/>
    </row>
    <row r="896" spans="1:14" ht="15.75" customHeight="1">
      <c r="A896" s="14"/>
      <c r="B896" s="52"/>
      <c r="C896" s="64"/>
      <c r="D896" s="64"/>
      <c r="E896" s="52"/>
      <c r="F896" s="52"/>
      <c r="G896" s="52"/>
      <c r="H896" s="52"/>
      <c r="I896" s="67"/>
      <c r="J896" s="46"/>
      <c r="K896" s="46"/>
      <c r="L896" s="22"/>
      <c r="M896" s="58"/>
      <c r="N896" s="58"/>
    </row>
    <row r="897" spans="1:14" ht="15.75" customHeight="1">
      <c r="A897" s="14"/>
      <c r="B897" s="52"/>
      <c r="C897" s="64"/>
      <c r="D897" s="64"/>
      <c r="E897" s="52"/>
      <c r="F897" s="52"/>
      <c r="G897" s="52"/>
      <c r="H897" s="52"/>
      <c r="I897" s="67"/>
      <c r="J897" s="46"/>
      <c r="K897" s="46"/>
      <c r="L897" s="22"/>
      <c r="M897" s="58"/>
      <c r="N897" s="58"/>
    </row>
    <row r="898" spans="1:14" ht="15.75" customHeight="1">
      <c r="A898" s="14"/>
      <c r="B898" s="52"/>
      <c r="C898" s="64"/>
      <c r="D898" s="64"/>
      <c r="E898" s="52"/>
      <c r="F898" s="52"/>
      <c r="G898" s="52"/>
      <c r="H898" s="52"/>
      <c r="I898" s="67"/>
      <c r="J898" s="46"/>
      <c r="K898" s="46"/>
      <c r="L898" s="22"/>
      <c r="M898" s="58"/>
      <c r="N898" s="58"/>
    </row>
    <row r="899" spans="1:14" ht="15.75" customHeight="1">
      <c r="A899" s="14"/>
      <c r="B899" s="52"/>
      <c r="C899" s="64"/>
      <c r="D899" s="64"/>
      <c r="E899" s="52"/>
      <c r="F899" s="52"/>
      <c r="G899" s="52"/>
      <c r="H899" s="52"/>
      <c r="I899" s="67"/>
      <c r="J899" s="46"/>
      <c r="K899" s="46"/>
      <c r="L899" s="22"/>
      <c r="M899" s="58"/>
      <c r="N899" s="58"/>
    </row>
    <row r="900" spans="1:14" ht="15.75" customHeight="1">
      <c r="A900" s="14"/>
      <c r="B900" s="52"/>
      <c r="C900" s="64"/>
      <c r="D900" s="64"/>
      <c r="E900" s="52"/>
      <c r="F900" s="52"/>
      <c r="G900" s="52"/>
      <c r="H900" s="52"/>
      <c r="I900" s="67"/>
      <c r="J900" s="46"/>
      <c r="K900" s="46"/>
      <c r="L900" s="22"/>
      <c r="M900" s="58"/>
      <c r="N900" s="58"/>
    </row>
    <row r="901" spans="1:14" ht="15.75" customHeight="1">
      <c r="A901" s="14"/>
      <c r="B901" s="52"/>
      <c r="C901" s="64"/>
      <c r="D901" s="64"/>
      <c r="E901" s="52"/>
      <c r="F901" s="52"/>
      <c r="G901" s="52"/>
      <c r="H901" s="52"/>
      <c r="I901" s="67"/>
      <c r="J901" s="46"/>
      <c r="K901" s="46"/>
      <c r="L901" s="22"/>
      <c r="M901" s="58"/>
      <c r="N901" s="58"/>
    </row>
    <row r="902" spans="1:14" ht="15.75" customHeight="1">
      <c r="A902" s="14"/>
      <c r="B902" s="52"/>
      <c r="C902" s="64"/>
      <c r="D902" s="64"/>
      <c r="E902" s="52"/>
      <c r="F902" s="52"/>
      <c r="G902" s="52"/>
      <c r="H902" s="52"/>
      <c r="I902" s="67"/>
      <c r="J902" s="46"/>
      <c r="K902" s="46"/>
      <c r="L902" s="22"/>
      <c r="M902" s="58"/>
      <c r="N902" s="58"/>
    </row>
    <row r="903" spans="1:14" ht="15.75" customHeight="1">
      <c r="A903" s="14"/>
      <c r="B903" s="52"/>
      <c r="C903" s="64"/>
      <c r="D903" s="64"/>
      <c r="E903" s="52"/>
      <c r="F903" s="52"/>
      <c r="G903" s="52"/>
      <c r="H903" s="52"/>
      <c r="I903" s="67"/>
      <c r="J903" s="46"/>
      <c r="K903" s="46"/>
      <c r="L903" s="22"/>
      <c r="M903" s="58"/>
      <c r="N903" s="58"/>
    </row>
    <row r="904" spans="1:14" ht="15.75" customHeight="1">
      <c r="A904" s="14"/>
      <c r="B904" s="52"/>
      <c r="C904" s="64"/>
      <c r="D904" s="64"/>
      <c r="E904" s="52"/>
      <c r="F904" s="52"/>
      <c r="G904" s="52"/>
      <c r="H904" s="52"/>
      <c r="I904" s="67"/>
      <c r="J904" s="46"/>
      <c r="K904" s="46"/>
      <c r="L904" s="22"/>
      <c r="M904" s="58"/>
      <c r="N904" s="58"/>
    </row>
    <row r="905" spans="1:14" ht="15.75" customHeight="1">
      <c r="A905" s="14"/>
      <c r="B905" s="52"/>
      <c r="C905" s="64"/>
      <c r="D905" s="64"/>
      <c r="E905" s="52"/>
      <c r="F905" s="52"/>
      <c r="G905" s="52"/>
      <c r="H905" s="52"/>
      <c r="I905" s="67"/>
      <c r="J905" s="46"/>
      <c r="K905" s="46"/>
      <c r="L905" s="22"/>
      <c r="M905" s="58"/>
      <c r="N905" s="58"/>
    </row>
    <row r="906" spans="1:14" ht="15.75" customHeight="1">
      <c r="A906" s="14"/>
      <c r="B906" s="52"/>
      <c r="C906" s="64"/>
      <c r="D906" s="64"/>
      <c r="E906" s="52"/>
      <c r="F906" s="52"/>
      <c r="G906" s="52"/>
      <c r="H906" s="52"/>
      <c r="I906" s="67"/>
      <c r="J906" s="46"/>
      <c r="K906" s="46"/>
      <c r="L906" s="22"/>
      <c r="M906" s="58"/>
      <c r="N906" s="58"/>
    </row>
    <row r="907" spans="1:14" ht="15.75" customHeight="1">
      <c r="A907" s="14"/>
      <c r="B907" s="52"/>
      <c r="C907" s="64"/>
      <c r="D907" s="64"/>
      <c r="E907" s="52"/>
      <c r="F907" s="52"/>
      <c r="G907" s="52"/>
      <c r="H907" s="52"/>
      <c r="I907" s="67"/>
      <c r="J907" s="46"/>
      <c r="K907" s="46"/>
      <c r="L907" s="22"/>
      <c r="M907" s="58"/>
      <c r="N907" s="58"/>
    </row>
    <row r="908" spans="1:14" ht="15.75" customHeight="1">
      <c r="A908" s="14"/>
      <c r="B908" s="52"/>
      <c r="C908" s="64"/>
      <c r="D908" s="64"/>
      <c r="E908" s="52"/>
      <c r="F908" s="52"/>
      <c r="G908" s="52"/>
      <c r="H908" s="52"/>
      <c r="I908" s="67"/>
      <c r="J908" s="46"/>
      <c r="K908" s="46"/>
      <c r="L908" s="22"/>
      <c r="M908" s="58"/>
      <c r="N908" s="58"/>
    </row>
    <row r="909" spans="1:14" ht="15.75" customHeight="1">
      <c r="A909" s="14"/>
      <c r="B909" s="52"/>
      <c r="C909" s="64"/>
      <c r="D909" s="64"/>
      <c r="E909" s="52"/>
      <c r="F909" s="52"/>
      <c r="G909" s="52"/>
      <c r="H909" s="52"/>
      <c r="I909" s="67"/>
      <c r="J909" s="46"/>
      <c r="K909" s="46"/>
      <c r="L909" s="22"/>
      <c r="M909" s="58"/>
      <c r="N909" s="58"/>
    </row>
    <row r="910" spans="1:14" ht="15.75" customHeight="1">
      <c r="A910" s="14"/>
      <c r="B910" s="52"/>
      <c r="C910" s="64"/>
      <c r="D910" s="64"/>
      <c r="E910" s="52"/>
      <c r="F910" s="52"/>
      <c r="G910" s="52"/>
      <c r="H910" s="52"/>
      <c r="I910" s="67"/>
      <c r="J910" s="46"/>
      <c r="K910" s="46"/>
      <c r="L910" s="22"/>
      <c r="M910" s="58"/>
      <c r="N910" s="58"/>
    </row>
    <row r="911" spans="1:14" ht="15.75" customHeight="1">
      <c r="A911" s="14"/>
      <c r="B911" s="52"/>
      <c r="C911" s="64"/>
      <c r="D911" s="64"/>
      <c r="E911" s="52"/>
      <c r="F911" s="52"/>
      <c r="G911" s="52"/>
      <c r="H911" s="52"/>
      <c r="I911" s="67"/>
      <c r="J911" s="46"/>
      <c r="K911" s="46"/>
      <c r="L911" s="22"/>
      <c r="M911" s="58"/>
      <c r="N911" s="58"/>
    </row>
    <row r="912" spans="1:14" ht="15.75" customHeight="1">
      <c r="A912" s="14"/>
      <c r="B912" s="52"/>
      <c r="C912" s="64"/>
      <c r="D912" s="64"/>
      <c r="E912" s="52"/>
      <c r="F912" s="52"/>
      <c r="G912" s="52"/>
      <c r="H912" s="52"/>
      <c r="I912" s="67"/>
      <c r="J912" s="46"/>
      <c r="K912" s="46"/>
      <c r="L912" s="22"/>
      <c r="M912" s="58"/>
      <c r="N912" s="58"/>
    </row>
    <row r="913" spans="1:14" ht="15.75" customHeight="1">
      <c r="A913" s="14"/>
      <c r="B913" s="52"/>
      <c r="C913" s="64"/>
      <c r="D913" s="64"/>
      <c r="E913" s="52"/>
      <c r="F913" s="52"/>
      <c r="G913" s="52"/>
      <c r="H913" s="52"/>
      <c r="I913" s="67"/>
      <c r="J913" s="46"/>
      <c r="K913" s="46"/>
      <c r="L913" s="22"/>
      <c r="M913" s="58"/>
      <c r="N913" s="58"/>
    </row>
    <row r="914" spans="1:14" ht="15.75" customHeight="1">
      <c r="A914" s="14"/>
      <c r="B914" s="52"/>
      <c r="C914" s="64"/>
      <c r="D914" s="64"/>
      <c r="E914" s="52"/>
      <c r="F914" s="52"/>
      <c r="G914" s="52"/>
      <c r="H914" s="52"/>
      <c r="I914" s="67"/>
      <c r="J914" s="46"/>
      <c r="K914" s="46"/>
      <c r="L914" s="22"/>
      <c r="M914" s="58"/>
      <c r="N914" s="58"/>
    </row>
    <row r="915" spans="1:14" ht="15.75" customHeight="1">
      <c r="A915" s="14"/>
      <c r="B915" s="52"/>
      <c r="C915" s="64"/>
      <c r="D915" s="64"/>
      <c r="E915" s="52"/>
      <c r="F915" s="52"/>
      <c r="G915" s="52"/>
      <c r="H915" s="52"/>
      <c r="I915" s="67"/>
      <c r="J915" s="46"/>
      <c r="K915" s="46"/>
      <c r="L915" s="22"/>
      <c r="M915" s="58"/>
      <c r="N915" s="58"/>
    </row>
    <row r="916" spans="1:14" ht="15.75" customHeight="1">
      <c r="A916" s="14"/>
      <c r="B916" s="52"/>
      <c r="C916" s="64"/>
      <c r="D916" s="64"/>
      <c r="E916" s="52"/>
      <c r="F916" s="52"/>
      <c r="G916" s="52"/>
      <c r="H916" s="52"/>
      <c r="I916" s="67"/>
      <c r="J916" s="46"/>
      <c r="K916" s="46"/>
      <c r="L916" s="22"/>
      <c r="M916" s="58"/>
      <c r="N916" s="58"/>
    </row>
    <row r="917" spans="1:14" ht="15.75" customHeight="1">
      <c r="A917" s="14"/>
      <c r="B917" s="52"/>
      <c r="C917" s="64"/>
      <c r="D917" s="64"/>
      <c r="E917" s="52"/>
      <c r="F917" s="52"/>
      <c r="G917" s="52"/>
      <c r="H917" s="52"/>
      <c r="I917" s="67"/>
      <c r="J917" s="46"/>
      <c r="K917" s="46"/>
      <c r="L917" s="22"/>
      <c r="M917" s="58"/>
      <c r="N917" s="58"/>
    </row>
    <row r="918" spans="1:14" ht="15.75" customHeight="1">
      <c r="A918" s="14"/>
      <c r="B918" s="52"/>
      <c r="C918" s="64"/>
      <c r="D918" s="64"/>
      <c r="E918" s="52"/>
      <c r="F918" s="52"/>
      <c r="G918" s="52"/>
      <c r="H918" s="52"/>
      <c r="I918" s="67"/>
      <c r="J918" s="46"/>
      <c r="K918" s="46"/>
      <c r="L918" s="22"/>
      <c r="M918" s="58"/>
      <c r="N918" s="58"/>
    </row>
    <row r="919" spans="1:14" ht="15.75" customHeight="1">
      <c r="A919" s="14"/>
      <c r="B919" s="52"/>
      <c r="C919" s="64"/>
      <c r="D919" s="64"/>
      <c r="E919" s="52"/>
      <c r="F919" s="52"/>
      <c r="G919" s="52"/>
      <c r="H919" s="52"/>
      <c r="I919" s="67"/>
      <c r="J919" s="46"/>
      <c r="K919" s="46"/>
      <c r="L919" s="22"/>
      <c r="M919" s="58"/>
      <c r="N919" s="58"/>
    </row>
    <row r="920" spans="1:14" ht="15.75" customHeight="1">
      <c r="A920" s="14"/>
      <c r="B920" s="52"/>
      <c r="C920" s="64"/>
      <c r="D920" s="64"/>
      <c r="E920" s="52"/>
      <c r="F920" s="52"/>
      <c r="G920" s="52"/>
      <c r="H920" s="52"/>
      <c r="I920" s="67"/>
      <c r="J920" s="46"/>
      <c r="K920" s="46"/>
      <c r="L920" s="22"/>
      <c r="M920" s="58"/>
      <c r="N920" s="58"/>
    </row>
    <row r="921" spans="1:14" ht="15.75" customHeight="1">
      <c r="A921" s="14"/>
      <c r="B921" s="52"/>
      <c r="C921" s="64"/>
      <c r="D921" s="64"/>
      <c r="E921" s="52"/>
      <c r="F921" s="52"/>
      <c r="G921" s="52"/>
      <c r="H921" s="52"/>
      <c r="I921" s="67"/>
      <c r="J921" s="46"/>
      <c r="K921" s="46"/>
      <c r="L921" s="22"/>
      <c r="M921" s="58"/>
      <c r="N921" s="58"/>
    </row>
    <row r="922" spans="1:14" ht="15.75" customHeight="1">
      <c r="A922" s="14"/>
      <c r="B922" s="52"/>
      <c r="C922" s="64"/>
      <c r="D922" s="64"/>
      <c r="E922" s="52"/>
      <c r="F922" s="52"/>
      <c r="G922" s="52"/>
      <c r="H922" s="52"/>
      <c r="I922" s="67"/>
      <c r="J922" s="46"/>
      <c r="K922" s="46"/>
      <c r="L922" s="22"/>
      <c r="M922" s="58"/>
      <c r="N922" s="58"/>
    </row>
    <row r="923" spans="1:14" ht="15.75" customHeight="1">
      <c r="A923" s="14"/>
      <c r="B923" s="52"/>
      <c r="C923" s="64"/>
      <c r="D923" s="64"/>
      <c r="E923" s="52"/>
      <c r="F923" s="52"/>
      <c r="G923" s="52"/>
      <c r="H923" s="52"/>
      <c r="I923" s="67"/>
      <c r="J923" s="46"/>
      <c r="K923" s="46"/>
      <c r="L923" s="22"/>
      <c r="M923" s="58"/>
      <c r="N923" s="58"/>
    </row>
    <row r="924" spans="1:14" ht="15.75" customHeight="1">
      <c r="A924" s="14"/>
      <c r="B924" s="52"/>
      <c r="C924" s="64"/>
      <c r="D924" s="64"/>
      <c r="E924" s="52"/>
      <c r="F924" s="52"/>
      <c r="G924" s="52"/>
      <c r="H924" s="52"/>
      <c r="I924" s="67"/>
      <c r="J924" s="46"/>
      <c r="K924" s="46"/>
      <c r="L924" s="22"/>
      <c r="M924" s="58"/>
      <c r="N924" s="58"/>
    </row>
    <row r="925" spans="1:14" ht="15.75" customHeight="1">
      <c r="A925" s="14"/>
      <c r="B925" s="52"/>
      <c r="C925" s="64"/>
      <c r="D925" s="64"/>
      <c r="E925" s="52"/>
      <c r="F925" s="52"/>
      <c r="G925" s="52"/>
      <c r="H925" s="52"/>
      <c r="I925" s="67"/>
      <c r="J925" s="46"/>
      <c r="K925" s="46"/>
      <c r="L925" s="22"/>
      <c r="M925" s="58"/>
      <c r="N925" s="58"/>
    </row>
    <row r="926" spans="1:14" ht="15.75" customHeight="1">
      <c r="A926" s="14"/>
      <c r="B926" s="52"/>
      <c r="C926" s="64"/>
      <c r="D926" s="64"/>
      <c r="E926" s="52"/>
      <c r="F926" s="52"/>
      <c r="G926" s="52"/>
      <c r="H926" s="52"/>
      <c r="I926" s="67"/>
      <c r="J926" s="46"/>
      <c r="K926" s="46"/>
      <c r="L926" s="22"/>
      <c r="M926" s="58"/>
      <c r="N926" s="58"/>
    </row>
    <row r="927" spans="1:14" ht="15.75" customHeight="1">
      <c r="A927" s="14"/>
      <c r="B927" s="52"/>
      <c r="C927" s="64"/>
      <c r="D927" s="64"/>
      <c r="E927" s="52"/>
      <c r="F927" s="52"/>
      <c r="G927" s="52"/>
      <c r="H927" s="52"/>
      <c r="I927" s="67"/>
      <c r="J927" s="46"/>
      <c r="K927" s="46"/>
      <c r="L927" s="22"/>
      <c r="M927" s="58"/>
      <c r="N927" s="58"/>
    </row>
    <row r="928" spans="1:14" ht="15.75" customHeight="1">
      <c r="A928" s="14"/>
      <c r="B928" s="52"/>
      <c r="C928" s="64"/>
      <c r="D928" s="64"/>
      <c r="E928" s="52"/>
      <c r="F928" s="52"/>
      <c r="G928" s="52"/>
      <c r="H928" s="52"/>
      <c r="I928" s="67"/>
      <c r="J928" s="46"/>
      <c r="K928" s="46"/>
      <c r="L928" s="22"/>
      <c r="M928" s="58"/>
      <c r="N928" s="58"/>
    </row>
    <row r="929" spans="1:14" ht="15.75" customHeight="1">
      <c r="A929" s="14"/>
      <c r="B929" s="52"/>
      <c r="C929" s="64"/>
      <c r="D929" s="64"/>
      <c r="E929" s="52"/>
      <c r="F929" s="52"/>
      <c r="G929" s="52"/>
      <c r="H929" s="52"/>
      <c r="I929" s="67"/>
      <c r="J929" s="46"/>
      <c r="K929" s="46"/>
      <c r="L929" s="22"/>
      <c r="M929" s="58"/>
      <c r="N929" s="58"/>
    </row>
    <row r="930" spans="1:14" ht="15.75" customHeight="1">
      <c r="A930" s="14"/>
      <c r="B930" s="52"/>
      <c r="C930" s="64"/>
      <c r="D930" s="64"/>
      <c r="E930" s="52"/>
      <c r="F930" s="52"/>
      <c r="G930" s="52"/>
      <c r="H930" s="52"/>
      <c r="I930" s="67"/>
      <c r="J930" s="46"/>
      <c r="K930" s="46"/>
      <c r="L930" s="22"/>
      <c r="M930" s="58"/>
      <c r="N930" s="58"/>
    </row>
    <row r="931" spans="1:14" ht="15.75" customHeight="1">
      <c r="A931" s="14"/>
      <c r="B931" s="52"/>
      <c r="C931" s="64"/>
      <c r="D931" s="64"/>
      <c r="E931" s="52"/>
      <c r="F931" s="52"/>
      <c r="G931" s="52"/>
      <c r="H931" s="52"/>
      <c r="I931" s="67"/>
      <c r="J931" s="46"/>
      <c r="K931" s="46"/>
      <c r="L931" s="22"/>
      <c r="M931" s="58"/>
      <c r="N931" s="58"/>
    </row>
    <row r="932" spans="1:14" ht="15.75" customHeight="1">
      <c r="A932" s="14"/>
      <c r="B932" s="52"/>
      <c r="C932" s="64"/>
      <c r="D932" s="64"/>
      <c r="E932" s="52"/>
      <c r="F932" s="52"/>
      <c r="G932" s="52"/>
      <c r="H932" s="52"/>
      <c r="I932" s="67"/>
      <c r="J932" s="46"/>
      <c r="K932" s="46"/>
      <c r="L932" s="22"/>
      <c r="M932" s="58"/>
      <c r="N932" s="58"/>
    </row>
    <row r="933" spans="1:14" ht="15.75" customHeight="1">
      <c r="A933" s="14"/>
      <c r="B933" s="52"/>
      <c r="C933" s="64"/>
      <c r="D933" s="64"/>
      <c r="E933" s="52"/>
      <c r="F933" s="52"/>
      <c r="G933" s="52"/>
      <c r="H933" s="52"/>
      <c r="I933" s="67"/>
      <c r="J933" s="46"/>
      <c r="K933" s="46"/>
      <c r="L933" s="22"/>
      <c r="M933" s="58"/>
      <c r="N933" s="58"/>
    </row>
    <row r="934" spans="1:14" ht="15.75" customHeight="1">
      <c r="A934" s="14"/>
      <c r="B934" s="52"/>
      <c r="C934" s="64"/>
      <c r="D934" s="64"/>
      <c r="E934" s="52"/>
      <c r="F934" s="52"/>
      <c r="G934" s="52"/>
      <c r="H934" s="52"/>
      <c r="I934" s="67"/>
      <c r="J934" s="46"/>
      <c r="K934" s="46"/>
      <c r="L934" s="22"/>
      <c r="M934" s="58"/>
      <c r="N934" s="58"/>
    </row>
    <row r="935" spans="1:14" ht="15.75" customHeight="1">
      <c r="A935" s="14"/>
      <c r="B935" s="52"/>
      <c r="C935" s="64"/>
      <c r="D935" s="64"/>
      <c r="E935" s="52"/>
      <c r="F935" s="52"/>
      <c r="G935" s="52"/>
      <c r="H935" s="52"/>
      <c r="I935" s="67"/>
      <c r="J935" s="46"/>
      <c r="K935" s="46"/>
      <c r="L935" s="22"/>
      <c r="M935" s="58"/>
      <c r="N935" s="58"/>
    </row>
    <row r="936" spans="1:14" ht="15.75" customHeight="1">
      <c r="A936" s="14"/>
      <c r="B936" s="52"/>
      <c r="C936" s="64"/>
      <c r="D936" s="64"/>
      <c r="E936" s="52"/>
      <c r="F936" s="52"/>
      <c r="G936" s="52"/>
      <c r="H936" s="52"/>
      <c r="I936" s="67"/>
      <c r="J936" s="46"/>
      <c r="K936" s="46"/>
      <c r="L936" s="22"/>
      <c r="M936" s="58"/>
      <c r="N936" s="58"/>
    </row>
    <row r="937" spans="1:14" ht="15.75" customHeight="1">
      <c r="A937" s="14"/>
      <c r="B937" s="52"/>
      <c r="C937" s="64"/>
      <c r="D937" s="64"/>
      <c r="E937" s="52"/>
      <c r="F937" s="52"/>
      <c r="G937" s="52"/>
      <c r="H937" s="52"/>
      <c r="I937" s="67"/>
      <c r="J937" s="46"/>
      <c r="K937" s="46"/>
      <c r="L937" s="22"/>
      <c r="M937" s="58"/>
      <c r="N937" s="58"/>
    </row>
    <row r="938" spans="1:14" ht="15.75" customHeight="1">
      <c r="A938" s="14"/>
      <c r="B938" s="52"/>
      <c r="C938" s="64"/>
      <c r="D938" s="64"/>
      <c r="E938" s="52"/>
      <c r="F938" s="52"/>
      <c r="G938" s="52"/>
      <c r="H938" s="52"/>
      <c r="I938" s="67"/>
      <c r="J938" s="46"/>
      <c r="K938" s="46"/>
      <c r="L938" s="22"/>
      <c r="M938" s="58"/>
      <c r="N938" s="58"/>
    </row>
    <row r="939" spans="1:14" ht="15.75" customHeight="1">
      <c r="A939" s="14"/>
      <c r="B939" s="52"/>
      <c r="C939" s="64"/>
      <c r="D939" s="64"/>
      <c r="E939" s="52"/>
      <c r="F939" s="52"/>
      <c r="G939" s="52"/>
      <c r="H939" s="52"/>
      <c r="I939" s="67"/>
      <c r="J939" s="46"/>
      <c r="K939" s="46"/>
      <c r="L939" s="22"/>
      <c r="M939" s="58"/>
      <c r="N939" s="58"/>
    </row>
    <row r="940" spans="1:14" ht="15.75" customHeight="1">
      <c r="A940" s="14"/>
      <c r="B940" s="52"/>
      <c r="C940" s="64"/>
      <c r="D940" s="64"/>
      <c r="E940" s="52"/>
      <c r="F940" s="52"/>
      <c r="G940" s="52"/>
      <c r="H940" s="52"/>
      <c r="I940" s="67"/>
      <c r="J940" s="46"/>
      <c r="K940" s="46"/>
      <c r="L940" s="22"/>
      <c r="M940" s="58"/>
      <c r="N940" s="58"/>
    </row>
    <row r="941" spans="1:14" ht="15.75" customHeight="1">
      <c r="A941" s="14"/>
      <c r="B941" s="52"/>
      <c r="C941" s="64"/>
      <c r="D941" s="64"/>
      <c r="E941" s="52"/>
      <c r="F941" s="52"/>
      <c r="G941" s="52"/>
      <c r="H941" s="52"/>
      <c r="I941" s="67"/>
      <c r="J941" s="46"/>
      <c r="K941" s="46"/>
      <c r="L941" s="22"/>
      <c r="M941" s="58"/>
      <c r="N941" s="58"/>
    </row>
    <row r="942" spans="1:14" ht="15.75" customHeight="1">
      <c r="A942" s="14"/>
      <c r="B942" s="52"/>
      <c r="C942" s="64"/>
      <c r="D942" s="64"/>
      <c r="E942" s="52"/>
      <c r="F942" s="52"/>
      <c r="G942" s="52"/>
      <c r="H942" s="52"/>
      <c r="I942" s="67"/>
      <c r="J942" s="46"/>
      <c r="K942" s="46"/>
      <c r="L942" s="22"/>
      <c r="M942" s="58"/>
      <c r="N942" s="58"/>
    </row>
    <row r="943" spans="1:14" ht="15.75" customHeight="1">
      <c r="A943" s="14"/>
      <c r="B943" s="52"/>
      <c r="C943" s="64"/>
      <c r="D943" s="64"/>
      <c r="E943" s="52"/>
      <c r="F943" s="52"/>
      <c r="G943" s="52"/>
      <c r="H943" s="52"/>
      <c r="I943" s="67"/>
      <c r="J943" s="46"/>
      <c r="K943" s="46"/>
      <c r="L943" s="22"/>
      <c r="M943" s="58"/>
      <c r="N943" s="58"/>
    </row>
    <row r="944" spans="1:14" ht="15.75" customHeight="1">
      <c r="A944" s="14"/>
      <c r="B944" s="52"/>
      <c r="C944" s="64"/>
      <c r="D944" s="64"/>
      <c r="E944" s="52"/>
      <c r="F944" s="52"/>
      <c r="G944" s="52"/>
      <c r="H944" s="52"/>
      <c r="I944" s="67"/>
      <c r="J944" s="46"/>
      <c r="K944" s="46"/>
      <c r="L944" s="22"/>
      <c r="M944" s="58"/>
      <c r="N944" s="58"/>
    </row>
    <row r="945" spans="1:14" ht="15.75" customHeight="1">
      <c r="A945" s="14"/>
      <c r="B945" s="52"/>
      <c r="C945" s="64"/>
      <c r="D945" s="64"/>
      <c r="E945" s="52"/>
      <c r="F945" s="52"/>
      <c r="G945" s="52"/>
      <c r="H945" s="52"/>
      <c r="I945" s="67"/>
      <c r="J945" s="46"/>
      <c r="K945" s="46"/>
      <c r="L945" s="22"/>
      <c r="M945" s="58"/>
      <c r="N945" s="58"/>
    </row>
    <row r="946" spans="1:14" ht="15.75" customHeight="1">
      <c r="A946" s="14"/>
      <c r="B946" s="52"/>
      <c r="C946" s="64"/>
      <c r="D946" s="64"/>
      <c r="E946" s="52"/>
      <c r="F946" s="52"/>
      <c r="G946" s="52"/>
      <c r="H946" s="52"/>
      <c r="I946" s="67"/>
      <c r="J946" s="46"/>
      <c r="K946" s="46"/>
      <c r="L946" s="22"/>
      <c r="M946" s="58"/>
      <c r="N946" s="58"/>
    </row>
    <row r="947" spans="1:14" ht="15.75" customHeight="1">
      <c r="A947" s="14"/>
      <c r="B947" s="52"/>
      <c r="C947" s="64"/>
      <c r="D947" s="64"/>
      <c r="E947" s="52"/>
      <c r="F947" s="52"/>
      <c r="G947" s="52"/>
      <c r="H947" s="52"/>
      <c r="I947" s="67"/>
      <c r="J947" s="46"/>
      <c r="K947" s="46"/>
      <c r="L947" s="22"/>
      <c r="M947" s="58"/>
      <c r="N947" s="58"/>
    </row>
    <row r="948" spans="1:14" ht="15.75" customHeight="1">
      <c r="A948" s="14"/>
      <c r="B948" s="52"/>
      <c r="C948" s="64"/>
      <c r="D948" s="64"/>
      <c r="E948" s="52"/>
      <c r="F948" s="52"/>
      <c r="G948" s="52"/>
      <c r="H948" s="52"/>
      <c r="I948" s="67"/>
      <c r="J948" s="46"/>
      <c r="K948" s="46"/>
      <c r="L948" s="22"/>
      <c r="M948" s="58"/>
      <c r="N948" s="58"/>
    </row>
    <row r="949" spans="1:14" ht="15.75" customHeight="1">
      <c r="A949" s="14"/>
      <c r="B949" s="52"/>
      <c r="C949" s="64"/>
      <c r="D949" s="64"/>
      <c r="E949" s="52"/>
      <c r="F949" s="52"/>
      <c r="G949" s="52"/>
      <c r="H949" s="52"/>
      <c r="I949" s="67"/>
      <c r="J949" s="46"/>
      <c r="K949" s="46"/>
      <c r="L949" s="22"/>
      <c r="M949" s="58"/>
      <c r="N949" s="58"/>
    </row>
    <row r="950" spans="1:14" ht="15.75" customHeight="1">
      <c r="A950" s="14"/>
      <c r="B950" s="52"/>
      <c r="C950" s="64"/>
      <c r="D950" s="64"/>
      <c r="E950" s="52"/>
      <c r="F950" s="52"/>
      <c r="G950" s="52"/>
      <c r="H950" s="52"/>
      <c r="I950" s="67"/>
      <c r="J950" s="46"/>
      <c r="K950" s="46"/>
      <c r="L950" s="22"/>
      <c r="M950" s="58"/>
      <c r="N950" s="58"/>
    </row>
    <row r="951" spans="1:14" ht="15.75" customHeight="1">
      <c r="A951" s="14"/>
      <c r="B951" s="52"/>
      <c r="C951" s="64"/>
      <c r="D951" s="64"/>
      <c r="E951" s="52"/>
      <c r="F951" s="52"/>
      <c r="G951" s="52"/>
      <c r="H951" s="52"/>
      <c r="I951" s="67"/>
      <c r="J951" s="46"/>
      <c r="K951" s="46"/>
      <c r="L951" s="22"/>
      <c r="M951" s="58"/>
      <c r="N951" s="58"/>
    </row>
    <row r="952" spans="1:14" ht="15.75" customHeight="1">
      <c r="A952" s="14"/>
      <c r="B952" s="52"/>
      <c r="C952" s="64"/>
      <c r="D952" s="64"/>
      <c r="E952" s="52"/>
      <c r="F952" s="52"/>
      <c r="G952" s="52"/>
      <c r="H952" s="52"/>
      <c r="I952" s="67"/>
      <c r="J952" s="46"/>
      <c r="K952" s="46"/>
      <c r="L952" s="22"/>
      <c r="M952" s="58"/>
      <c r="N952" s="58"/>
    </row>
    <row r="953" spans="1:14" ht="15.75" customHeight="1">
      <c r="A953" s="14"/>
      <c r="B953" s="52"/>
      <c r="C953" s="64"/>
      <c r="D953" s="64"/>
      <c r="E953" s="52"/>
      <c r="F953" s="52"/>
      <c r="G953" s="52"/>
      <c r="H953" s="52"/>
      <c r="I953" s="67"/>
      <c r="J953" s="46"/>
      <c r="K953" s="46"/>
      <c r="L953" s="22"/>
      <c r="M953" s="58"/>
      <c r="N953" s="58"/>
    </row>
    <row r="954" spans="1:14" ht="15.75" customHeight="1">
      <c r="A954" s="14"/>
      <c r="B954" s="52"/>
      <c r="C954" s="64"/>
      <c r="D954" s="64"/>
      <c r="E954" s="52"/>
      <c r="F954" s="52"/>
      <c r="G954" s="52"/>
      <c r="H954" s="52"/>
      <c r="I954" s="67"/>
      <c r="J954" s="46"/>
      <c r="K954" s="46"/>
      <c r="L954" s="22"/>
      <c r="M954" s="58"/>
      <c r="N954" s="58"/>
    </row>
    <row r="955" spans="1:14" ht="15.75" customHeight="1">
      <c r="A955" s="14"/>
      <c r="B955" s="52"/>
      <c r="C955" s="64"/>
      <c r="D955" s="64"/>
      <c r="E955" s="52"/>
      <c r="F955" s="52"/>
      <c r="G955" s="52"/>
      <c r="H955" s="52"/>
      <c r="I955" s="67"/>
      <c r="J955" s="46"/>
      <c r="K955" s="46"/>
      <c r="L955" s="22"/>
      <c r="M955" s="58"/>
      <c r="N955" s="58"/>
    </row>
    <row r="956" spans="1:14" ht="15.75" customHeight="1">
      <c r="A956" s="14"/>
      <c r="B956" s="52"/>
      <c r="C956" s="64"/>
      <c r="D956" s="64"/>
      <c r="E956" s="52"/>
      <c r="F956" s="52"/>
      <c r="G956" s="52"/>
      <c r="H956" s="52"/>
      <c r="I956" s="67"/>
      <c r="J956" s="46"/>
      <c r="K956" s="46"/>
      <c r="L956" s="22"/>
      <c r="M956" s="58"/>
      <c r="N956" s="58"/>
    </row>
    <row r="957" spans="1:14" ht="15.75" customHeight="1">
      <c r="A957" s="14"/>
      <c r="B957" s="52"/>
      <c r="C957" s="64"/>
      <c r="D957" s="64"/>
      <c r="E957" s="52"/>
      <c r="F957" s="52"/>
      <c r="G957" s="52"/>
      <c r="H957" s="52"/>
      <c r="I957" s="67"/>
      <c r="J957" s="46"/>
      <c r="K957" s="46"/>
      <c r="L957" s="22"/>
      <c r="M957" s="58"/>
      <c r="N957" s="58"/>
    </row>
    <row r="958" spans="1:14" ht="15.75" customHeight="1">
      <c r="A958" s="14"/>
      <c r="B958" s="52"/>
      <c r="C958" s="64"/>
      <c r="D958" s="64"/>
      <c r="E958" s="52"/>
      <c r="F958" s="52"/>
      <c r="G958" s="52"/>
      <c r="H958" s="52"/>
      <c r="I958" s="67"/>
      <c r="J958" s="46"/>
      <c r="K958" s="46"/>
      <c r="L958" s="22"/>
      <c r="M958" s="58"/>
      <c r="N958" s="58"/>
    </row>
    <row r="959" spans="1:14" ht="15.75" customHeight="1">
      <c r="A959" s="14"/>
      <c r="B959" s="52"/>
      <c r="C959" s="64"/>
      <c r="D959" s="64"/>
      <c r="E959" s="52"/>
      <c r="F959" s="52"/>
      <c r="G959" s="52"/>
      <c r="H959" s="52"/>
      <c r="I959" s="67"/>
      <c r="J959" s="46"/>
      <c r="K959" s="46"/>
      <c r="L959" s="22"/>
      <c r="M959" s="58"/>
      <c r="N959" s="58"/>
    </row>
    <row r="960" spans="1:14" ht="15.75" customHeight="1">
      <c r="A960" s="14"/>
      <c r="B960" s="52"/>
      <c r="C960" s="64"/>
      <c r="D960" s="64"/>
      <c r="E960" s="52"/>
      <c r="F960" s="52"/>
      <c r="G960" s="52"/>
      <c r="H960" s="52"/>
      <c r="I960" s="67"/>
      <c r="J960" s="46"/>
      <c r="K960" s="46"/>
      <c r="L960" s="22"/>
      <c r="M960" s="58"/>
      <c r="N960" s="58"/>
    </row>
    <row r="961" spans="1:14" ht="15.75" customHeight="1">
      <c r="A961" s="14"/>
      <c r="B961" s="52"/>
      <c r="C961" s="64"/>
      <c r="D961" s="64"/>
      <c r="E961" s="52"/>
      <c r="F961" s="52"/>
      <c r="G961" s="52"/>
      <c r="H961" s="52"/>
      <c r="I961" s="67"/>
      <c r="J961" s="46"/>
      <c r="K961" s="46"/>
      <c r="L961" s="22"/>
      <c r="M961" s="58"/>
      <c r="N961" s="58"/>
    </row>
    <row r="962" spans="1:14" ht="15.75" customHeight="1">
      <c r="A962" s="14"/>
      <c r="B962" s="52"/>
      <c r="C962" s="64"/>
      <c r="D962" s="64"/>
      <c r="E962" s="52"/>
      <c r="F962" s="52"/>
      <c r="G962" s="52"/>
      <c r="H962" s="52"/>
      <c r="I962" s="67"/>
      <c r="J962" s="46"/>
      <c r="K962" s="46"/>
      <c r="L962" s="22"/>
      <c r="M962" s="58"/>
      <c r="N962" s="58"/>
    </row>
    <row r="963" spans="1:14" ht="15.75" customHeight="1">
      <c r="A963" s="14"/>
      <c r="B963" s="52"/>
      <c r="C963" s="64"/>
      <c r="D963" s="64"/>
      <c r="E963" s="52"/>
      <c r="F963" s="52"/>
      <c r="G963" s="52"/>
      <c r="H963" s="52"/>
      <c r="I963" s="67"/>
      <c r="J963" s="46"/>
      <c r="K963" s="46"/>
      <c r="L963" s="22"/>
      <c r="M963" s="58"/>
      <c r="N963" s="58"/>
    </row>
    <row r="964" spans="1:14" ht="15.75" customHeight="1">
      <c r="A964" s="14"/>
      <c r="B964" s="52"/>
      <c r="C964" s="64"/>
      <c r="D964" s="64"/>
      <c r="E964" s="52"/>
      <c r="F964" s="52"/>
      <c r="G964" s="52"/>
      <c r="H964" s="52"/>
      <c r="I964" s="67"/>
      <c r="J964" s="46"/>
      <c r="K964" s="46"/>
      <c r="L964" s="22"/>
      <c r="M964" s="58"/>
      <c r="N964" s="58"/>
    </row>
    <row r="965" spans="1:14" ht="15.75" customHeight="1">
      <c r="A965" s="14"/>
      <c r="B965" s="52"/>
      <c r="C965" s="64"/>
      <c r="D965" s="64"/>
      <c r="E965" s="52"/>
      <c r="F965" s="52"/>
      <c r="G965" s="52"/>
      <c r="H965" s="52"/>
      <c r="I965" s="67"/>
      <c r="J965" s="46"/>
      <c r="K965" s="46"/>
      <c r="L965" s="22"/>
      <c r="M965" s="58"/>
      <c r="N965" s="58"/>
    </row>
    <row r="966" spans="1:14" ht="15.75" customHeight="1">
      <c r="A966" s="14"/>
      <c r="B966" s="52"/>
      <c r="C966" s="64"/>
      <c r="D966" s="64"/>
      <c r="E966" s="52"/>
      <c r="F966" s="52"/>
      <c r="G966" s="52"/>
      <c r="H966" s="52"/>
      <c r="I966" s="67"/>
      <c r="J966" s="46"/>
      <c r="K966" s="46"/>
      <c r="L966" s="22"/>
      <c r="M966" s="58"/>
      <c r="N966" s="58"/>
    </row>
    <row r="967" spans="1:14" ht="15.75" customHeight="1">
      <c r="A967" s="14"/>
      <c r="B967" s="52"/>
      <c r="C967" s="64"/>
      <c r="D967" s="64"/>
      <c r="E967" s="52"/>
      <c r="F967" s="52"/>
      <c r="G967" s="52"/>
      <c r="H967" s="52"/>
      <c r="I967" s="67"/>
      <c r="J967" s="46"/>
      <c r="K967" s="46"/>
      <c r="L967" s="22"/>
      <c r="M967" s="58"/>
      <c r="N967" s="58"/>
    </row>
    <row r="968" spans="1:14" ht="15.75" customHeight="1">
      <c r="A968" s="14"/>
      <c r="B968" s="52"/>
      <c r="C968" s="64"/>
      <c r="D968" s="64"/>
      <c r="E968" s="52"/>
      <c r="F968" s="52"/>
      <c r="G968" s="52"/>
      <c r="H968" s="52"/>
      <c r="I968" s="67"/>
      <c r="J968" s="46"/>
      <c r="K968" s="46"/>
      <c r="L968" s="22"/>
      <c r="M968" s="58"/>
      <c r="N968" s="58"/>
    </row>
    <row r="969" spans="1:14" ht="15.75" customHeight="1">
      <c r="A969" s="14"/>
      <c r="B969" s="52"/>
      <c r="C969" s="64"/>
      <c r="D969" s="64"/>
      <c r="E969" s="52"/>
      <c r="F969" s="52"/>
      <c r="G969" s="52"/>
      <c r="H969" s="52"/>
      <c r="I969" s="67"/>
      <c r="J969" s="46"/>
      <c r="K969" s="46"/>
      <c r="L969" s="22"/>
      <c r="M969" s="58"/>
      <c r="N969" s="58"/>
    </row>
    <row r="970" spans="1:14" ht="15.75" customHeight="1">
      <c r="A970" s="14"/>
      <c r="B970" s="52"/>
      <c r="C970" s="64"/>
      <c r="D970" s="64"/>
      <c r="E970" s="52"/>
      <c r="F970" s="52"/>
      <c r="G970" s="52"/>
      <c r="H970" s="52"/>
      <c r="I970" s="67"/>
      <c r="J970" s="46"/>
      <c r="K970" s="46"/>
      <c r="L970" s="22"/>
      <c r="M970" s="58"/>
      <c r="N970" s="58"/>
    </row>
    <row r="971" spans="1:14" ht="15.75" customHeight="1">
      <c r="A971" s="14"/>
      <c r="B971" s="52"/>
      <c r="C971" s="64"/>
      <c r="D971" s="64"/>
      <c r="E971" s="52"/>
      <c r="F971" s="52"/>
      <c r="G971" s="52"/>
      <c r="H971" s="52"/>
      <c r="I971" s="67"/>
      <c r="J971" s="46"/>
      <c r="K971" s="46"/>
      <c r="L971" s="22"/>
      <c r="M971" s="58"/>
      <c r="N971" s="58"/>
    </row>
    <row r="972" spans="1:14" ht="15.75" customHeight="1">
      <c r="A972" s="14"/>
      <c r="B972" s="52"/>
      <c r="C972" s="64"/>
      <c r="D972" s="64"/>
      <c r="E972" s="52"/>
      <c r="F972" s="52"/>
      <c r="G972" s="52"/>
      <c r="H972" s="52"/>
      <c r="I972" s="67"/>
      <c r="J972" s="46"/>
      <c r="K972" s="46"/>
      <c r="L972" s="22"/>
      <c r="M972" s="58"/>
      <c r="N972" s="58"/>
    </row>
    <row r="973" spans="1:14" ht="15.75" customHeight="1">
      <c r="A973" s="14"/>
      <c r="B973" s="52"/>
      <c r="C973" s="64"/>
      <c r="D973" s="64"/>
      <c r="E973" s="52"/>
      <c r="F973" s="52"/>
      <c r="G973" s="52"/>
      <c r="H973" s="52"/>
      <c r="I973" s="67"/>
      <c r="J973" s="46"/>
      <c r="K973" s="46"/>
      <c r="L973" s="22"/>
      <c r="M973" s="58"/>
      <c r="N973" s="58"/>
    </row>
    <row r="974" spans="1:14" ht="15.75" customHeight="1">
      <c r="A974" s="14"/>
      <c r="B974" s="52"/>
      <c r="C974" s="64"/>
      <c r="D974" s="64"/>
      <c r="E974" s="52"/>
      <c r="F974" s="52"/>
      <c r="G974" s="52"/>
      <c r="H974" s="52"/>
      <c r="I974" s="67"/>
      <c r="J974" s="46"/>
      <c r="K974" s="46"/>
      <c r="L974" s="22"/>
      <c r="M974" s="58"/>
      <c r="N974" s="58"/>
    </row>
    <row r="975" spans="1:14" ht="15.75" customHeight="1">
      <c r="A975" s="14"/>
      <c r="B975" s="52"/>
      <c r="C975" s="64"/>
      <c r="D975" s="64"/>
      <c r="E975" s="52"/>
      <c r="F975" s="52"/>
      <c r="G975" s="52"/>
      <c r="H975" s="52"/>
      <c r="I975" s="67"/>
      <c r="J975" s="46"/>
      <c r="K975" s="46"/>
      <c r="L975" s="22"/>
      <c r="M975" s="58"/>
      <c r="N975" s="58"/>
    </row>
    <row r="976" spans="1:14" ht="15.75" customHeight="1">
      <c r="A976" s="14"/>
      <c r="B976" s="52"/>
      <c r="C976" s="64"/>
      <c r="D976" s="64"/>
      <c r="E976" s="52"/>
      <c r="F976" s="52"/>
      <c r="G976" s="52"/>
      <c r="H976" s="52"/>
      <c r="I976" s="67"/>
      <c r="J976" s="46"/>
      <c r="K976" s="46"/>
      <c r="L976" s="22"/>
      <c r="M976" s="58"/>
      <c r="N976" s="58"/>
    </row>
    <row r="977" spans="1:14" ht="15.75" customHeight="1">
      <c r="A977" s="14"/>
      <c r="B977" s="52"/>
      <c r="C977" s="64"/>
      <c r="D977" s="64"/>
      <c r="E977" s="52"/>
      <c r="F977" s="52"/>
      <c r="G977" s="52"/>
      <c r="H977" s="52"/>
      <c r="I977" s="67"/>
      <c r="J977" s="46"/>
      <c r="K977" s="46"/>
      <c r="L977" s="22"/>
      <c r="M977" s="58"/>
      <c r="N977" s="58"/>
    </row>
    <row r="978" spans="1:14" ht="15.75" customHeight="1">
      <c r="A978" s="14"/>
      <c r="B978" s="52"/>
      <c r="C978" s="64"/>
      <c r="D978" s="64"/>
      <c r="E978" s="52"/>
      <c r="F978" s="52"/>
      <c r="G978" s="52"/>
      <c r="H978" s="52"/>
      <c r="I978" s="67"/>
      <c r="J978" s="46"/>
      <c r="K978" s="46"/>
      <c r="L978" s="22"/>
      <c r="M978" s="58"/>
      <c r="N978" s="58"/>
    </row>
    <row r="979" spans="1:14" ht="15.75" customHeight="1">
      <c r="A979" s="14"/>
      <c r="B979" s="52"/>
      <c r="C979" s="64"/>
      <c r="D979" s="64"/>
      <c r="E979" s="52"/>
      <c r="F979" s="52"/>
      <c r="G979" s="52"/>
      <c r="H979" s="52"/>
      <c r="I979" s="67"/>
      <c r="J979" s="46"/>
      <c r="K979" s="46"/>
      <c r="L979" s="22"/>
      <c r="M979" s="58"/>
      <c r="N979" s="58"/>
    </row>
    <row r="980" spans="1:14" ht="15.75" customHeight="1">
      <c r="A980" s="14"/>
      <c r="B980" s="52"/>
      <c r="C980" s="64"/>
      <c r="D980" s="64"/>
      <c r="E980" s="52"/>
      <c r="F980" s="52"/>
      <c r="G980" s="52"/>
      <c r="H980" s="52"/>
      <c r="I980" s="67"/>
      <c r="J980" s="46"/>
      <c r="K980" s="46"/>
      <c r="L980" s="22"/>
      <c r="M980" s="58"/>
      <c r="N980" s="58"/>
    </row>
    <row r="981" spans="1:14" ht="15.75" customHeight="1">
      <c r="A981" s="14"/>
      <c r="B981" s="52"/>
      <c r="C981" s="64"/>
      <c r="D981" s="64"/>
      <c r="E981" s="52"/>
      <c r="F981" s="52"/>
      <c r="G981" s="52"/>
      <c r="H981" s="52"/>
      <c r="I981" s="67"/>
      <c r="J981" s="46"/>
      <c r="K981" s="46"/>
      <c r="L981" s="22"/>
      <c r="M981" s="58"/>
      <c r="N981" s="58"/>
    </row>
    <row r="982" spans="1:14" ht="15.75" customHeight="1">
      <c r="A982" s="14"/>
      <c r="B982" s="52"/>
      <c r="C982" s="64"/>
      <c r="D982" s="64"/>
      <c r="E982" s="52"/>
      <c r="F982" s="52"/>
      <c r="G982" s="52"/>
      <c r="H982" s="52"/>
      <c r="I982" s="67"/>
      <c r="J982" s="46"/>
      <c r="K982" s="46"/>
      <c r="L982" s="22"/>
      <c r="M982" s="58"/>
      <c r="N982" s="58"/>
    </row>
    <row r="983" spans="1:14" ht="15.75" customHeight="1">
      <c r="A983" s="14"/>
      <c r="B983" s="52"/>
      <c r="C983" s="64"/>
      <c r="D983" s="64"/>
      <c r="E983" s="52"/>
      <c r="F983" s="52"/>
      <c r="G983" s="52"/>
      <c r="H983" s="52"/>
      <c r="I983" s="67"/>
      <c r="J983" s="46"/>
      <c r="K983" s="46"/>
      <c r="L983" s="22"/>
      <c r="M983" s="58"/>
      <c r="N983" s="58"/>
    </row>
    <row r="984" spans="1:14" ht="15.75" customHeight="1">
      <c r="A984" s="14"/>
      <c r="B984" s="52"/>
      <c r="C984" s="64"/>
      <c r="D984" s="64"/>
      <c r="E984" s="52"/>
      <c r="F984" s="52"/>
      <c r="G984" s="52"/>
      <c r="H984" s="52"/>
      <c r="I984" s="67"/>
      <c r="J984" s="46"/>
      <c r="K984" s="46"/>
      <c r="L984" s="22"/>
      <c r="M984" s="58"/>
      <c r="N984" s="58"/>
    </row>
    <row r="985" spans="1:14" ht="15.75" customHeight="1">
      <c r="A985" s="14"/>
      <c r="B985" s="52"/>
      <c r="C985" s="64"/>
      <c r="D985" s="64"/>
      <c r="E985" s="52"/>
      <c r="F985" s="52"/>
      <c r="G985" s="52"/>
      <c r="H985" s="52"/>
      <c r="I985" s="67"/>
      <c r="J985" s="46"/>
      <c r="K985" s="46"/>
      <c r="L985" s="22"/>
      <c r="M985" s="58"/>
      <c r="N985" s="58"/>
    </row>
    <row r="986" spans="1:14" ht="15.75" customHeight="1">
      <c r="A986" s="14"/>
      <c r="B986" s="52"/>
      <c r="C986" s="64"/>
      <c r="D986" s="64"/>
      <c r="E986" s="52"/>
      <c r="F986" s="52"/>
      <c r="G986" s="52"/>
      <c r="H986" s="52"/>
      <c r="I986" s="67"/>
      <c r="J986" s="46"/>
      <c r="K986" s="46"/>
      <c r="L986" s="22"/>
      <c r="M986" s="58"/>
      <c r="N986" s="58"/>
    </row>
    <row r="987" spans="1:14" ht="15.75" customHeight="1">
      <c r="A987" s="14"/>
      <c r="B987" s="52"/>
      <c r="C987" s="64"/>
      <c r="D987" s="64"/>
      <c r="E987" s="52"/>
      <c r="F987" s="52"/>
      <c r="G987" s="52"/>
      <c r="H987" s="52"/>
      <c r="I987" s="67"/>
      <c r="J987" s="46"/>
      <c r="K987" s="46"/>
      <c r="L987" s="22"/>
      <c r="M987" s="58"/>
      <c r="N987" s="58"/>
    </row>
    <row r="988" spans="1:14" ht="15.75" customHeight="1">
      <c r="A988" s="14"/>
      <c r="B988" s="52"/>
      <c r="C988" s="64"/>
      <c r="D988" s="64"/>
      <c r="E988" s="52"/>
      <c r="F988" s="52"/>
      <c r="G988" s="52"/>
      <c r="H988" s="52"/>
      <c r="I988" s="67"/>
      <c r="J988" s="46"/>
      <c r="K988" s="46"/>
      <c r="L988" s="22"/>
      <c r="M988" s="58"/>
      <c r="N988" s="58"/>
    </row>
    <row r="989" spans="1:14" ht="15.75" customHeight="1">
      <c r="A989" s="14"/>
      <c r="B989" s="52"/>
      <c r="C989" s="64"/>
      <c r="D989" s="64"/>
      <c r="E989" s="52"/>
      <c r="F989" s="52"/>
      <c r="G989" s="52"/>
      <c r="H989" s="52"/>
      <c r="I989" s="67"/>
      <c r="J989" s="46"/>
      <c r="K989" s="46"/>
      <c r="L989" s="22"/>
      <c r="M989" s="58"/>
      <c r="N989" s="58"/>
    </row>
    <row r="990" spans="1:14" ht="15.75" customHeight="1">
      <c r="A990" s="14"/>
      <c r="B990" s="52"/>
      <c r="C990" s="64"/>
      <c r="D990" s="64"/>
      <c r="E990" s="52"/>
      <c r="F990" s="52"/>
      <c r="G990" s="52"/>
      <c r="H990" s="52"/>
      <c r="I990" s="67"/>
      <c r="J990" s="46"/>
      <c r="K990" s="46"/>
      <c r="L990" s="22"/>
      <c r="M990" s="58"/>
      <c r="N990" s="58"/>
    </row>
    <row r="991" spans="1:14" ht="15.75" customHeight="1">
      <c r="A991" s="14"/>
      <c r="B991" s="52"/>
      <c r="C991" s="64"/>
      <c r="D991" s="64"/>
      <c r="E991" s="52"/>
      <c r="F991" s="52"/>
      <c r="G991" s="52"/>
      <c r="H991" s="52"/>
      <c r="N991" s="58"/>
    </row>
    <row r="992" spans="1:14" ht="15.75" customHeight="1">
      <c r="A992" s="14"/>
      <c r="B992" s="52"/>
      <c r="C992" s="64"/>
      <c r="D992" s="64"/>
      <c r="E992" s="52"/>
      <c r="F992" s="52"/>
      <c r="G992" s="52"/>
      <c r="H992" s="52"/>
      <c r="N992" s="58"/>
    </row>
    <row r="993" spans="1:14" ht="15.75" customHeight="1">
      <c r="A993" s="14"/>
      <c r="B993" s="52"/>
      <c r="C993" s="64"/>
      <c r="D993" s="64"/>
      <c r="E993" s="52"/>
      <c r="F993" s="52"/>
      <c r="G993" s="52"/>
      <c r="H993" s="52"/>
      <c r="N993" s="58"/>
    </row>
    <row r="994" spans="1:14" ht="15.75" customHeight="1">
      <c r="A994" s="14"/>
      <c r="B994" s="52"/>
      <c r="C994" s="64"/>
      <c r="D994" s="64"/>
      <c r="E994" s="52"/>
      <c r="F994" s="52"/>
      <c r="G994" s="52"/>
      <c r="H994" s="52"/>
      <c r="N994" s="58"/>
    </row>
    <row r="995" spans="1:14" ht="15.75" customHeight="1">
      <c r="A995" s="14"/>
      <c r="B995" s="52"/>
      <c r="C995" s="64"/>
      <c r="D995" s="64"/>
      <c r="E995" s="52"/>
      <c r="F995" s="52"/>
      <c r="G995" s="52"/>
      <c r="H995" s="52"/>
      <c r="N995" s="58"/>
    </row>
    <row r="996" spans="1:14" ht="15.75" customHeight="1">
      <c r="A996" s="14"/>
      <c r="B996" s="52"/>
      <c r="C996" s="64"/>
      <c r="D996" s="64"/>
      <c r="E996" s="52"/>
      <c r="F996" s="52"/>
      <c r="G996" s="52"/>
      <c r="H996" s="52"/>
      <c r="N996" s="58"/>
    </row>
    <row r="997" spans="1:14" ht="15.75" customHeight="1">
      <c r="A997" s="14"/>
      <c r="B997" s="52"/>
      <c r="C997" s="64"/>
      <c r="D997" s="64"/>
      <c r="E997" s="52"/>
      <c r="F997" s="52"/>
      <c r="G997" s="52"/>
      <c r="H997" s="52"/>
      <c r="N997" s="58"/>
    </row>
    <row r="998" spans="1:14" ht="15.75" customHeight="1">
      <c r="A998" s="14"/>
      <c r="B998" s="52"/>
      <c r="C998" s="64"/>
      <c r="D998" s="64"/>
      <c r="E998" s="52"/>
      <c r="F998" s="52"/>
      <c r="G998" s="52"/>
      <c r="H998" s="52"/>
      <c r="N998" s="58"/>
    </row>
    <row r="999" spans="1:14" ht="15.75" customHeight="1">
      <c r="A999" s="14"/>
      <c r="B999" s="52"/>
      <c r="C999" s="64"/>
      <c r="D999" s="64"/>
      <c r="E999" s="52"/>
      <c r="F999" s="52"/>
      <c r="G999" s="52"/>
      <c r="H999" s="52"/>
      <c r="N999" s="58"/>
    </row>
    <row r="1000" spans="1:14" ht="15.75" customHeight="1">
      <c r="A1000" s="14"/>
      <c r="B1000" s="52"/>
      <c r="C1000" s="64"/>
      <c r="D1000" s="64"/>
      <c r="E1000" s="52"/>
      <c r="F1000" s="52"/>
      <c r="G1000" s="52"/>
      <c r="H1000" s="52"/>
      <c r="N1000" s="58"/>
    </row>
    <row r="1001" spans="1:14" ht="15.75" customHeight="1">
      <c r="A1001" s="14"/>
      <c r="B1001" s="52"/>
      <c r="C1001" s="52"/>
      <c r="D1001" s="64"/>
      <c r="E1001" s="52"/>
      <c r="F1001" s="52"/>
      <c r="G1001" s="52"/>
      <c r="H1001" s="52"/>
      <c r="N1001" s="5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9" ht="12.75" customHeight="1">
      <c r="A1" s="2" t="s">
        <v>0</v>
      </c>
    </row>
    <row r="2" spans="1:9" ht="12.75" customHeight="1"/>
    <row r="3" spans="1:9" ht="12.75" customHeight="1">
      <c r="A3" s="143" t="s">
        <v>2</v>
      </c>
      <c r="B3" s="144"/>
    </row>
    <row r="4" spans="1:9" ht="12.75" customHeight="1">
      <c r="A4" s="9" t="s">
        <v>9</v>
      </c>
      <c r="B4" s="9">
        <v>0.1470814548378146</v>
      </c>
    </row>
    <row r="5" spans="1:9" ht="12.75" customHeight="1">
      <c r="A5" s="9" t="s">
        <v>13</v>
      </c>
      <c r="B5" s="9">
        <v>2.1632954357208092E-2</v>
      </c>
    </row>
    <row r="6" spans="1:9" ht="12.75" customHeight="1">
      <c r="A6" s="9" t="s">
        <v>14</v>
      </c>
      <c r="B6" s="9">
        <v>-0.11813376644890504</v>
      </c>
    </row>
    <row r="7" spans="1:9" ht="12.75" customHeight="1">
      <c r="A7" s="9" t="s">
        <v>15</v>
      </c>
      <c r="B7" s="9">
        <v>0.45226796281911413</v>
      </c>
    </row>
    <row r="8" spans="1:9" ht="12.75" customHeight="1">
      <c r="A8" s="12" t="s">
        <v>16</v>
      </c>
      <c r="B8" s="12">
        <v>9</v>
      </c>
    </row>
    <row r="9" spans="1:9" ht="12.75" customHeight="1"/>
    <row r="10" spans="1:9" ht="12.75" customHeight="1">
      <c r="A10" s="2" t="s">
        <v>17</v>
      </c>
    </row>
    <row r="11" spans="1:9" ht="12.75" customHeight="1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ht="12.75" customHeight="1">
      <c r="A12" s="9" t="s">
        <v>23</v>
      </c>
      <c r="B12" s="9">
        <v>1</v>
      </c>
      <c r="C12" s="9">
        <v>3.1659474922282493E-2</v>
      </c>
      <c r="D12" s="9">
        <v>3.1659474922282493E-2</v>
      </c>
      <c r="E12" s="9">
        <v>0.15477900770969444</v>
      </c>
      <c r="F12" s="9">
        <v>0.7057172749841949</v>
      </c>
    </row>
    <row r="13" spans="1:9" ht="12.75" customHeight="1">
      <c r="A13" s="9" t="s">
        <v>24</v>
      </c>
      <c r="B13" s="9">
        <v>7</v>
      </c>
      <c r="C13" s="9">
        <v>1.4318241713478612</v>
      </c>
      <c r="D13" s="9">
        <v>0.20454631019255159</v>
      </c>
      <c r="E13" s="9"/>
      <c r="F13" s="9"/>
    </row>
    <row r="14" spans="1:9" ht="12.75" customHeight="1">
      <c r="A14" s="12" t="s">
        <v>25</v>
      </c>
      <c r="B14" s="12">
        <v>8</v>
      </c>
      <c r="C14" s="12">
        <v>1.4634836462701437</v>
      </c>
      <c r="D14" s="12"/>
      <c r="E14" s="12"/>
      <c r="F14" s="12"/>
    </row>
    <row r="15" spans="1:9" ht="12.75" customHeight="1"/>
    <row r="16" spans="1:9" ht="12.75" customHeight="1">
      <c r="A16" s="5"/>
      <c r="B16" s="5" t="s">
        <v>27</v>
      </c>
      <c r="C16" s="5" t="s">
        <v>15</v>
      </c>
      <c r="D16" s="5" t="s">
        <v>28</v>
      </c>
      <c r="E16" s="5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9" ht="12.75" customHeight="1">
      <c r="A17" s="9" t="s">
        <v>34</v>
      </c>
      <c r="B17" s="9">
        <v>0.54429644921685338</v>
      </c>
      <c r="C17" s="9">
        <v>0.40583998606070565</v>
      </c>
      <c r="D17" s="9">
        <v>1.3411602304151404</v>
      </c>
      <c r="E17" s="9">
        <v>0.22174960740555685</v>
      </c>
      <c r="F17" s="9">
        <v>-0.41536262408836899</v>
      </c>
      <c r="G17" s="9">
        <v>1.5039555225220758</v>
      </c>
      <c r="H17" s="9">
        <v>-0.41536262408836899</v>
      </c>
      <c r="I17" s="9">
        <v>1.5039555225220758</v>
      </c>
    </row>
    <row r="18" spans="1:9" ht="12.75" customHeight="1">
      <c r="A18" s="12" t="s">
        <v>58</v>
      </c>
      <c r="B18" s="12">
        <v>-2.2269520038735204</v>
      </c>
      <c r="C18" s="12">
        <v>5.6605004338945646</v>
      </c>
      <c r="D18" s="12">
        <v>-0.3934196331014716</v>
      </c>
      <c r="E18" s="12">
        <v>0.70571727498419301</v>
      </c>
      <c r="F18" s="12">
        <v>-15.61190860601209</v>
      </c>
      <c r="G18" s="12">
        <v>11.158004598265048</v>
      </c>
      <c r="H18" s="12">
        <v>-15.61190860601209</v>
      </c>
      <c r="I18" s="12">
        <v>11.158004598265048</v>
      </c>
    </row>
    <row r="19" spans="1:9" ht="12.75" customHeight="1"/>
    <row r="20" spans="1:9" ht="12.75" customHeight="1"/>
    <row r="21" spans="1:9" ht="12.75" customHeight="1"/>
    <row r="22" spans="1:9" ht="12.75" customHeight="1"/>
    <row r="23" spans="1:9" ht="12.75" customHeight="1"/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9" ht="12.75" customHeight="1">
      <c r="A1" s="2" t="s">
        <v>0</v>
      </c>
    </row>
    <row r="2" spans="1:9" ht="12.75" customHeight="1"/>
    <row r="3" spans="1:9" ht="12.75" customHeight="1">
      <c r="A3" s="143" t="s">
        <v>2</v>
      </c>
      <c r="B3" s="144"/>
    </row>
    <row r="4" spans="1:9" ht="12.75" customHeight="1">
      <c r="A4" s="9" t="s">
        <v>9</v>
      </c>
      <c r="B4" s="9">
        <v>0.26957948140675508</v>
      </c>
    </row>
    <row r="5" spans="1:9" ht="12.75" customHeight="1">
      <c r="A5" s="9" t="s">
        <v>13</v>
      </c>
      <c r="B5" s="9">
        <v>7.2673096795535005E-2</v>
      </c>
    </row>
    <row r="6" spans="1:9" ht="12.75" customHeight="1">
      <c r="A6" s="9" t="s">
        <v>14</v>
      </c>
      <c r="B6" s="9">
        <v>-5.9802175090817138E-2</v>
      </c>
    </row>
    <row r="7" spans="1:9" ht="12.75" customHeight="1">
      <c r="A7" s="9" t="s">
        <v>15</v>
      </c>
      <c r="B7" s="9">
        <v>0.33095487433151255</v>
      </c>
    </row>
    <row r="8" spans="1:9" ht="12.75" customHeight="1">
      <c r="A8" s="12" t="s">
        <v>16</v>
      </c>
      <c r="B8" s="12">
        <v>9</v>
      </c>
    </row>
    <row r="9" spans="1:9" ht="12.75" customHeight="1"/>
    <row r="10" spans="1:9" ht="12.75" customHeight="1">
      <c r="A10" s="2" t="s">
        <v>17</v>
      </c>
    </row>
    <row r="11" spans="1:9" ht="12.75" customHeight="1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ht="12.75" customHeight="1">
      <c r="A12" s="9" t="s">
        <v>23</v>
      </c>
      <c r="B12" s="9">
        <v>1</v>
      </c>
      <c r="C12" s="9">
        <v>6.0086431341069169E-2</v>
      </c>
      <c r="D12" s="9">
        <v>6.0086431341069169E-2</v>
      </c>
      <c r="E12" s="9">
        <v>0.54857858195512732</v>
      </c>
      <c r="F12" s="9">
        <v>0.4829980147857309</v>
      </c>
    </row>
    <row r="13" spans="1:9" ht="12.75" customHeight="1">
      <c r="A13" s="9" t="s">
        <v>24</v>
      </c>
      <c r="B13" s="9">
        <v>7</v>
      </c>
      <c r="C13" s="9">
        <v>0.7667179019065109</v>
      </c>
      <c r="D13" s="9">
        <v>0.10953112884378727</v>
      </c>
      <c r="E13" s="9"/>
      <c r="F13" s="9"/>
    </row>
    <row r="14" spans="1:9" ht="12.75" customHeight="1">
      <c r="A14" s="12" t="s">
        <v>25</v>
      </c>
      <c r="B14" s="12">
        <v>8</v>
      </c>
      <c r="C14" s="12">
        <v>0.82680433324758007</v>
      </c>
      <c r="D14" s="12"/>
      <c r="E14" s="12"/>
      <c r="F14" s="12"/>
    </row>
    <row r="15" spans="1:9" ht="12.75" customHeight="1"/>
    <row r="16" spans="1:9" ht="12.75" customHeight="1">
      <c r="A16" s="5"/>
      <c r="B16" s="5" t="s">
        <v>27</v>
      </c>
      <c r="C16" s="5" t="s">
        <v>15</v>
      </c>
      <c r="D16" s="5" t="s">
        <v>28</v>
      </c>
      <c r="E16" s="5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9" ht="12.75" customHeight="1">
      <c r="A17" s="9" t="s">
        <v>34</v>
      </c>
      <c r="B17" s="9">
        <v>1.1485472869757596E-2</v>
      </c>
      <c r="C17" s="9">
        <v>0.29698040238844692</v>
      </c>
      <c r="D17" s="9">
        <v>3.8674177748384657E-2</v>
      </c>
      <c r="E17" s="9">
        <v>0.97023002537452951</v>
      </c>
      <c r="F17" s="9">
        <v>-0.6907615888657479</v>
      </c>
      <c r="G17" s="9">
        <v>0.71373253460526298</v>
      </c>
      <c r="H17" s="9">
        <v>-0.6907615888657479</v>
      </c>
      <c r="I17" s="9">
        <v>0.71373253460526298</v>
      </c>
    </row>
    <row r="18" spans="1:9" ht="12.75" customHeight="1">
      <c r="A18" s="12" t="s">
        <v>58</v>
      </c>
      <c r="B18" s="12">
        <v>3.0679424507341366</v>
      </c>
      <c r="C18" s="12">
        <v>4.1421687224445467</v>
      </c>
      <c r="D18" s="12">
        <v>0.74066090888822034</v>
      </c>
      <c r="E18" s="12">
        <v>0.48299801478573201</v>
      </c>
      <c r="F18" s="12">
        <v>-6.726730164547341</v>
      </c>
      <c r="G18" s="12">
        <v>12.862615066015614</v>
      </c>
      <c r="H18" s="12">
        <v>-6.726730164547341</v>
      </c>
      <c r="I18" s="12">
        <v>12.862615066015614</v>
      </c>
    </row>
    <row r="19" spans="1:9" ht="12.75" customHeight="1"/>
    <row r="20" spans="1:9" ht="12.75" customHeight="1"/>
    <row r="21" spans="1:9" ht="12.75" customHeight="1"/>
    <row r="22" spans="1:9" ht="12.75" customHeight="1"/>
    <row r="23" spans="1:9" ht="12.75" customHeight="1"/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5411-BA48-48BE-94B1-F84D212092B5}">
  <dimension ref="A1:I18"/>
  <sheetViews>
    <sheetView workbookViewId="0">
      <selection activeCell="B18" sqref="B18"/>
    </sheetView>
  </sheetViews>
  <sheetFormatPr defaultRowHeight="13.2"/>
  <sheetData>
    <row r="1" spans="1:9">
      <c r="A1" t="s">
        <v>0</v>
      </c>
    </row>
    <row r="2" spans="1:9" ht="13.8" thickBot="1"/>
    <row r="3" spans="1:9">
      <c r="A3" s="39" t="s">
        <v>2</v>
      </c>
      <c r="B3" s="39"/>
    </row>
    <row r="4" spans="1:9">
      <c r="A4" s="36" t="s">
        <v>9</v>
      </c>
      <c r="B4" s="36">
        <v>0.66691837387575215</v>
      </c>
    </row>
    <row r="5" spans="1:9">
      <c r="A5" s="36" t="s">
        <v>13</v>
      </c>
      <c r="B5" s="36">
        <v>0.44478011741307749</v>
      </c>
    </row>
    <row r="6" spans="1:9">
      <c r="A6" s="36" t="s">
        <v>14</v>
      </c>
      <c r="B6" s="36">
        <v>0.36546299132923143</v>
      </c>
    </row>
    <row r="7" spans="1:9">
      <c r="A7" s="36" t="s">
        <v>15</v>
      </c>
      <c r="B7" s="36">
        <v>0.23945927824067437</v>
      </c>
    </row>
    <row r="8" spans="1:9" ht="13.8" thickBot="1">
      <c r="A8" s="37" t="s">
        <v>16</v>
      </c>
      <c r="B8" s="37">
        <v>9</v>
      </c>
    </row>
    <row r="10" spans="1:9" ht="13.8" thickBot="1">
      <c r="A10" t="s">
        <v>17</v>
      </c>
    </row>
    <row r="11" spans="1:9">
      <c r="A11" s="38"/>
      <c r="B11" s="38" t="s">
        <v>18</v>
      </c>
      <c r="C11" s="38" t="s">
        <v>19</v>
      </c>
      <c r="D11" s="38" t="s">
        <v>20</v>
      </c>
      <c r="E11" s="38" t="s">
        <v>21</v>
      </c>
      <c r="F11" s="38" t="s">
        <v>22</v>
      </c>
    </row>
    <row r="12" spans="1:9">
      <c r="A12" s="36" t="s">
        <v>23</v>
      </c>
      <c r="B12" s="36">
        <v>1</v>
      </c>
      <c r="C12" s="36">
        <v>0.32154497986733327</v>
      </c>
      <c r="D12" s="36">
        <v>0.32154497986733327</v>
      </c>
      <c r="E12" s="36">
        <v>5.6076176656085694</v>
      </c>
      <c r="F12" s="36">
        <v>4.9749356986802176E-2</v>
      </c>
    </row>
    <row r="13" spans="1:9">
      <c r="A13" s="36" t="s">
        <v>24</v>
      </c>
      <c r="B13" s="36">
        <v>7</v>
      </c>
      <c r="C13" s="36">
        <v>0.4013852215488129</v>
      </c>
      <c r="D13" s="36">
        <v>5.7340745935544703E-2</v>
      </c>
      <c r="E13" s="36"/>
      <c r="F13" s="36"/>
    </row>
    <row r="14" spans="1:9" ht="13.8" thickBot="1">
      <c r="A14" s="37" t="s">
        <v>25</v>
      </c>
      <c r="B14" s="37">
        <v>8</v>
      </c>
      <c r="C14" s="37">
        <v>0.72293020141614617</v>
      </c>
      <c r="D14" s="37"/>
      <c r="E14" s="37"/>
      <c r="F14" s="37"/>
    </row>
    <row r="15" spans="1:9" ht="13.8" thickBot="1"/>
    <row r="16" spans="1:9">
      <c r="A16" s="38"/>
      <c r="B16" s="38" t="s">
        <v>27</v>
      </c>
      <c r="C16" s="38" t="s">
        <v>15</v>
      </c>
      <c r="D16" s="38" t="s">
        <v>28</v>
      </c>
      <c r="E16" s="38" t="s">
        <v>29</v>
      </c>
      <c r="F16" s="38" t="s">
        <v>30</v>
      </c>
      <c r="G16" s="38" t="s">
        <v>31</v>
      </c>
      <c r="H16" s="38" t="s">
        <v>32</v>
      </c>
      <c r="I16" s="38" t="s">
        <v>33</v>
      </c>
    </row>
    <row r="17" spans="1:9">
      <c r="A17" s="36" t="s">
        <v>34</v>
      </c>
      <c r="B17" s="36">
        <v>-0.22993018678820815</v>
      </c>
      <c r="C17" s="36">
        <v>9.4038814032621612E-2</v>
      </c>
      <c r="D17" s="36">
        <v>-2.4450562159200184</v>
      </c>
      <c r="E17" s="36">
        <v>4.4428219179069785E-2</v>
      </c>
      <c r="F17" s="36">
        <v>-0.45229664704076911</v>
      </c>
      <c r="G17" s="36">
        <v>-7.5637265356471861E-3</v>
      </c>
      <c r="H17" s="36">
        <v>-0.45229664704076911</v>
      </c>
      <c r="I17" s="36">
        <v>-7.5637265356471861E-3</v>
      </c>
    </row>
    <row r="18" spans="1:9" ht="13.8" thickBot="1">
      <c r="A18" s="37" t="s">
        <v>82</v>
      </c>
      <c r="B18" s="37">
        <v>1.0742274970168899</v>
      </c>
      <c r="C18" s="37">
        <v>0.45363553505393656</v>
      </c>
      <c r="D18" s="37">
        <v>2.3680408918784672</v>
      </c>
      <c r="E18" s="37">
        <v>4.9749356986802266E-2</v>
      </c>
      <c r="F18" s="37">
        <v>1.549909444082509E-3</v>
      </c>
      <c r="G18" s="37">
        <v>2.1469050845896969</v>
      </c>
      <c r="H18" s="37">
        <v>1.549909444082509E-3</v>
      </c>
      <c r="I18" s="37">
        <v>2.1469050845896969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B39E-4DE3-4A60-BB1C-75D94A94F333}">
  <dimension ref="A1:I18"/>
  <sheetViews>
    <sheetView workbookViewId="0">
      <selection activeCell="B18" sqref="B18"/>
    </sheetView>
  </sheetViews>
  <sheetFormatPr defaultRowHeight="13.2"/>
  <sheetData>
    <row r="1" spans="1:9">
      <c r="A1" t="s">
        <v>0</v>
      </c>
    </row>
    <row r="2" spans="1:9" ht="13.8" thickBot="1"/>
    <row r="3" spans="1:9">
      <c r="A3" s="39" t="s">
        <v>2</v>
      </c>
      <c r="B3" s="39"/>
    </row>
    <row r="4" spans="1:9">
      <c r="A4" s="36" t="s">
        <v>9</v>
      </c>
      <c r="B4" s="36">
        <v>0.34537513701186573</v>
      </c>
    </row>
    <row r="5" spans="1:9">
      <c r="A5" s="36" t="s">
        <v>13</v>
      </c>
      <c r="B5" s="36">
        <v>0.11928398526596501</v>
      </c>
    </row>
    <row r="6" spans="1:9">
      <c r="A6" s="36" t="s">
        <v>14</v>
      </c>
      <c r="B6" s="36">
        <v>-6.532588267468561E-3</v>
      </c>
    </row>
    <row r="7" spans="1:9">
      <c r="A7" s="36" t="s">
        <v>15</v>
      </c>
      <c r="B7" s="36">
        <v>0.42910429710727088</v>
      </c>
    </row>
    <row r="8" spans="1:9" ht="13.8" thickBot="1">
      <c r="A8" s="37" t="s">
        <v>16</v>
      </c>
      <c r="B8" s="37">
        <v>9</v>
      </c>
    </row>
    <row r="10" spans="1:9" ht="13.8" thickBot="1">
      <c r="A10" t="s">
        <v>17</v>
      </c>
    </row>
    <row r="11" spans="1:9">
      <c r="A11" s="38"/>
      <c r="B11" s="38" t="s">
        <v>18</v>
      </c>
      <c r="C11" s="38" t="s">
        <v>19</v>
      </c>
      <c r="D11" s="38" t="s">
        <v>20</v>
      </c>
      <c r="E11" s="38" t="s">
        <v>21</v>
      </c>
      <c r="F11" s="38" t="s">
        <v>22</v>
      </c>
    </row>
    <row r="12" spans="1:9">
      <c r="A12" s="36" t="s">
        <v>23</v>
      </c>
      <c r="B12" s="36">
        <v>1</v>
      </c>
      <c r="C12" s="36">
        <v>0.17457016169866857</v>
      </c>
      <c r="D12" s="36">
        <v>0.17457016169866857</v>
      </c>
      <c r="E12" s="36">
        <v>0.94807847580006899</v>
      </c>
      <c r="F12" s="36">
        <v>0.36264672923345159</v>
      </c>
    </row>
    <row r="13" spans="1:9">
      <c r="A13" s="36" t="s">
        <v>24</v>
      </c>
      <c r="B13" s="36">
        <v>7</v>
      </c>
      <c r="C13" s="36">
        <v>1.2889134845714751</v>
      </c>
      <c r="D13" s="36">
        <v>0.18413049779592502</v>
      </c>
      <c r="E13" s="36"/>
      <c r="F13" s="36"/>
    </row>
    <row r="14" spans="1:9" ht="13.8" thickBot="1">
      <c r="A14" s="37" t="s">
        <v>25</v>
      </c>
      <c r="B14" s="37">
        <v>8</v>
      </c>
      <c r="C14" s="37">
        <v>1.4634836462701437</v>
      </c>
      <c r="D14" s="37"/>
      <c r="E14" s="37"/>
      <c r="F14" s="37"/>
    </row>
    <row r="15" spans="1:9" ht="13.8" thickBot="1"/>
    <row r="16" spans="1:9">
      <c r="A16" s="38"/>
      <c r="B16" s="38" t="s">
        <v>27</v>
      </c>
      <c r="C16" s="38" t="s">
        <v>15</v>
      </c>
      <c r="D16" s="38" t="s">
        <v>28</v>
      </c>
      <c r="E16" s="38" t="s">
        <v>29</v>
      </c>
      <c r="F16" s="38" t="s">
        <v>30</v>
      </c>
      <c r="G16" s="38" t="s">
        <v>31</v>
      </c>
      <c r="H16" s="38" t="s">
        <v>32</v>
      </c>
      <c r="I16" s="38" t="s">
        <v>33</v>
      </c>
    </row>
    <row r="17" spans="1:9">
      <c r="A17" s="36" t="s">
        <v>34</v>
      </c>
      <c r="B17" s="36">
        <v>0.30930222743265334</v>
      </c>
      <c r="C17" s="36">
        <v>0.16851491198312327</v>
      </c>
      <c r="D17" s="36">
        <v>1.8354590925676055</v>
      </c>
      <c r="E17" s="36">
        <v>0.10906887748421128</v>
      </c>
      <c r="F17" s="36">
        <v>-8.9172220197663521E-2</v>
      </c>
      <c r="G17" s="36">
        <v>0.70777667506297015</v>
      </c>
      <c r="H17" s="36">
        <v>-8.9172220197663521E-2</v>
      </c>
      <c r="I17" s="36">
        <v>0.70777667506297015</v>
      </c>
    </row>
    <row r="18" spans="1:9" ht="13.8" thickBot="1">
      <c r="A18" s="37" t="s">
        <v>82</v>
      </c>
      <c r="B18" s="37"/>
      <c r="C18" s="37">
        <v>0.8129021303428281</v>
      </c>
      <c r="D18" s="37">
        <v>0.97369321441615742</v>
      </c>
      <c r="E18" s="37">
        <v>0.36264672923345104</v>
      </c>
      <c r="F18" s="37">
        <v>-1.1306908032808398</v>
      </c>
      <c r="G18" s="37">
        <v>2.7137253798793406</v>
      </c>
      <c r="H18" s="37">
        <v>-1.1306908032808398</v>
      </c>
      <c r="I18" s="37">
        <v>2.7137253798793406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6312-D98C-4E83-8670-9A3CC5318F05}">
  <dimension ref="A1:I18"/>
  <sheetViews>
    <sheetView workbookViewId="0">
      <selection activeCell="M28" sqref="M28"/>
    </sheetView>
  </sheetViews>
  <sheetFormatPr defaultRowHeight="13.2"/>
  <sheetData>
    <row r="1" spans="1:9">
      <c r="A1" t="s">
        <v>0</v>
      </c>
    </row>
    <row r="2" spans="1:9" ht="13.8" thickBot="1"/>
    <row r="3" spans="1:9">
      <c r="A3" s="39" t="s">
        <v>2</v>
      </c>
      <c r="B3" s="39"/>
    </row>
    <row r="4" spans="1:9">
      <c r="A4" s="36" t="s">
        <v>9</v>
      </c>
      <c r="B4" s="36">
        <v>0.55619368781794298</v>
      </c>
    </row>
    <row r="5" spans="1:9">
      <c r="A5" s="36" t="s">
        <v>13</v>
      </c>
      <c r="B5" s="36">
        <v>0.30935141836852337</v>
      </c>
    </row>
    <row r="6" spans="1:9">
      <c r="A6" s="36" t="s">
        <v>14</v>
      </c>
      <c r="B6" s="36">
        <v>0.21068733527831243</v>
      </c>
    </row>
    <row r="7" spans="1:9">
      <c r="A7" s="36" t="s">
        <v>15</v>
      </c>
      <c r="B7" s="36">
        <v>0.28561493559491197</v>
      </c>
    </row>
    <row r="8" spans="1:9" ht="13.8" thickBot="1">
      <c r="A8" s="37" t="s">
        <v>16</v>
      </c>
      <c r="B8" s="37">
        <v>9</v>
      </c>
    </row>
    <row r="10" spans="1:9" ht="13.8" thickBot="1">
      <c r="A10" t="s">
        <v>17</v>
      </c>
    </row>
    <row r="11" spans="1:9">
      <c r="A11" s="38"/>
      <c r="B11" s="38" t="s">
        <v>18</v>
      </c>
      <c r="C11" s="38" t="s">
        <v>19</v>
      </c>
      <c r="D11" s="38" t="s">
        <v>20</v>
      </c>
      <c r="E11" s="38" t="s">
        <v>21</v>
      </c>
      <c r="F11" s="38" t="s">
        <v>22</v>
      </c>
    </row>
    <row r="12" spans="1:9">
      <c r="A12" s="36" t="s">
        <v>23</v>
      </c>
      <c r="B12" s="36">
        <v>1</v>
      </c>
      <c r="C12" s="36">
        <v>0.25577309320338015</v>
      </c>
      <c r="D12" s="36">
        <v>0.25577309320338015</v>
      </c>
      <c r="E12" s="36">
        <v>3.1354005295490954</v>
      </c>
      <c r="F12" s="36">
        <v>0.11991258334011885</v>
      </c>
    </row>
    <row r="13" spans="1:9">
      <c r="A13" s="36" t="s">
        <v>24</v>
      </c>
      <c r="B13" s="36">
        <v>7</v>
      </c>
      <c r="C13" s="36">
        <v>0.57103124004419992</v>
      </c>
      <c r="D13" s="36">
        <v>8.1575891434885708E-2</v>
      </c>
      <c r="E13" s="36"/>
      <c r="F13" s="36"/>
    </row>
    <row r="14" spans="1:9" ht="13.8" thickBot="1">
      <c r="A14" s="37" t="s">
        <v>25</v>
      </c>
      <c r="B14" s="37">
        <v>8</v>
      </c>
      <c r="C14" s="37">
        <v>0.82680433324758007</v>
      </c>
      <c r="D14" s="37"/>
      <c r="E14" s="37"/>
      <c r="F14" s="37"/>
    </row>
    <row r="15" spans="1:9" ht="13.8" thickBot="1"/>
    <row r="16" spans="1:9">
      <c r="A16" s="38"/>
      <c r="B16" s="38" t="s">
        <v>27</v>
      </c>
      <c r="C16" s="38" t="s">
        <v>15</v>
      </c>
      <c r="D16" s="38" t="s">
        <v>28</v>
      </c>
      <c r="E16" s="38" t="s">
        <v>29</v>
      </c>
      <c r="F16" s="38" t="s">
        <v>30</v>
      </c>
      <c r="G16" s="38" t="s">
        <v>31</v>
      </c>
      <c r="H16" s="38" t="s">
        <v>32</v>
      </c>
      <c r="I16" s="38" t="s">
        <v>33</v>
      </c>
    </row>
    <row r="17" spans="1:9">
      <c r="A17" s="36" t="s">
        <v>34</v>
      </c>
      <c r="B17" s="36">
        <v>0.11069853383996082</v>
      </c>
      <c r="C17" s="36">
        <v>0.11216474889043117</v>
      </c>
      <c r="D17" s="36">
        <v>0.98692802270789526</v>
      </c>
      <c r="E17" s="36">
        <v>0.35655530121934237</v>
      </c>
      <c r="F17" s="36">
        <v>-0.15452895156016766</v>
      </c>
      <c r="G17" s="36">
        <v>0.37592601924008928</v>
      </c>
      <c r="H17" s="36">
        <v>-0.15452895156016766</v>
      </c>
      <c r="I17" s="36">
        <v>0.37592601924008928</v>
      </c>
    </row>
    <row r="18" spans="1:9" ht="13.8" thickBot="1">
      <c r="A18" s="37" t="s">
        <v>82</v>
      </c>
      <c r="B18" s="37">
        <v>0.95808231982054215</v>
      </c>
      <c r="C18" s="37">
        <v>0.54107355989677286</v>
      </c>
      <c r="D18" s="37">
        <v>1.7707062233891582</v>
      </c>
      <c r="E18" s="37">
        <v>0.11991258334011885</v>
      </c>
      <c r="F18" s="37">
        <v>-0.32135334180700825</v>
      </c>
      <c r="G18" s="37">
        <v>2.2375179814480926</v>
      </c>
      <c r="H18" s="37">
        <v>-0.32135334180700825</v>
      </c>
      <c r="I18" s="37">
        <v>2.2375179814480926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000"/>
  <sheetViews>
    <sheetView topLeftCell="M1" workbookViewId="0">
      <selection activeCell="Q2" sqref="Q2"/>
    </sheetView>
  </sheetViews>
  <sheetFormatPr defaultColWidth="14.44140625" defaultRowHeight="15" customHeight="1"/>
  <cols>
    <col min="1" max="1" width="14.44140625" customWidth="1"/>
    <col min="2" max="2" width="15.5546875" customWidth="1"/>
    <col min="3" max="3" width="16" customWidth="1"/>
    <col min="4" max="7" width="14.44140625" customWidth="1"/>
    <col min="8" max="8" width="17.109375" customWidth="1"/>
    <col min="9" max="9" width="14.44140625" customWidth="1"/>
    <col min="10" max="10" width="19.33203125" customWidth="1"/>
    <col min="11" max="11" width="25.33203125" customWidth="1"/>
    <col min="12" max="12" width="39.6640625" customWidth="1"/>
    <col min="13" max="13" width="30.109375" customWidth="1"/>
    <col min="14" max="14" width="29.109375" customWidth="1"/>
    <col min="15" max="15" width="20.6640625" customWidth="1"/>
    <col min="16" max="16" width="25.44140625" customWidth="1"/>
    <col min="17" max="17" width="19.5546875" customWidth="1"/>
    <col min="18" max="19" width="25.109375" customWidth="1"/>
    <col min="20" max="22" width="20.6640625" customWidth="1"/>
    <col min="23" max="23" width="18.33203125" customWidth="1"/>
  </cols>
  <sheetData>
    <row r="1" spans="1:23" ht="15.75" customHeight="1">
      <c r="A1" s="14" t="s">
        <v>11</v>
      </c>
      <c r="B1" s="14" t="s">
        <v>64</v>
      </c>
      <c r="C1" s="4" t="s">
        <v>65</v>
      </c>
      <c r="D1" s="4" t="s">
        <v>66</v>
      </c>
      <c r="E1" s="4" t="s">
        <v>67</v>
      </c>
      <c r="F1" s="4"/>
      <c r="G1" s="15" t="s">
        <v>68</v>
      </c>
      <c r="H1" s="15" t="s">
        <v>69</v>
      </c>
      <c r="I1" s="16" t="s">
        <v>70</v>
      </c>
      <c r="J1" s="17" t="s">
        <v>72</v>
      </c>
      <c r="K1" s="18" t="s">
        <v>73</v>
      </c>
      <c r="L1" s="19" t="s">
        <v>74</v>
      </c>
      <c r="M1" s="20" t="s">
        <v>75</v>
      </c>
      <c r="N1" s="19" t="s">
        <v>76</v>
      </c>
      <c r="O1" s="20" t="s">
        <v>77</v>
      </c>
      <c r="P1" s="19" t="s">
        <v>78</v>
      </c>
      <c r="Q1" s="20" t="s">
        <v>79</v>
      </c>
      <c r="R1" s="21" t="s">
        <v>80</v>
      </c>
      <c r="S1" s="21" t="s">
        <v>82</v>
      </c>
      <c r="T1" s="22"/>
      <c r="U1" s="22" t="s">
        <v>44</v>
      </c>
      <c r="V1" s="22"/>
      <c r="W1" s="20" t="s">
        <v>58</v>
      </c>
    </row>
    <row r="2" spans="1:23" ht="15.75" customHeight="1">
      <c r="A2" s="23">
        <v>40179</v>
      </c>
      <c r="B2" s="9">
        <v>294.072968</v>
      </c>
      <c r="C2" s="9">
        <v>24.999777000000002</v>
      </c>
      <c r="D2" s="9">
        <v>4388.5864259999998</v>
      </c>
      <c r="E2" s="9">
        <v>16357.959961</v>
      </c>
      <c r="G2" s="15"/>
      <c r="H2" s="15"/>
      <c r="I2" s="24"/>
      <c r="J2" s="25"/>
      <c r="K2" s="26">
        <v>2010</v>
      </c>
      <c r="L2" s="27">
        <f>GEOMEAN(G3:G13)-1</f>
        <v>-3.2628374825069639E-2</v>
      </c>
      <c r="M2" s="7">
        <f t="shared" ref="M2:M10" si="0">((1+(L2))^12)-1</f>
        <v>-0.32838539032254865</v>
      </c>
      <c r="N2" s="27">
        <f>GEOMEAN(H3:H13)-1</f>
        <v>4.8145640259381173E-2</v>
      </c>
      <c r="O2" s="7">
        <f t="shared" ref="O2:O10" si="1">((1+(N2))^12)-1</f>
        <v>0.7581648241223895</v>
      </c>
      <c r="P2" s="27">
        <f>GEOMEAN(I3:I13)-1</f>
        <v>2.8953576625863064E-2</v>
      </c>
      <c r="Q2" s="7">
        <f t="shared" ref="Q2:Q10" si="2">((1+(P2))^12)-1</f>
        <v>0.40847574755672689</v>
      </c>
      <c r="R2" s="7">
        <f>GEOMEAN(J3:J13)-1</f>
        <v>2.0772215924646398E-2</v>
      </c>
      <c r="S2" s="7">
        <f t="shared" ref="S2:S10" si="3">((1+(R2))^12)-1</f>
        <v>0.27981173303823703</v>
      </c>
      <c r="T2" s="28"/>
      <c r="U2" s="28">
        <v>8.49758687599316E-2</v>
      </c>
      <c r="V2" s="28"/>
      <c r="W2" s="7">
        <v>9.4700000000000006E-2</v>
      </c>
    </row>
    <row r="3" spans="1:23" ht="15.75" customHeight="1">
      <c r="A3" s="23">
        <v>40210</v>
      </c>
      <c r="B3" s="9">
        <v>191.624908</v>
      </c>
      <c r="C3" s="9">
        <v>24.410194000000001</v>
      </c>
      <c r="D3" s="9">
        <v>4361.7983400000003</v>
      </c>
      <c r="E3" s="9">
        <v>16429.550781000002</v>
      </c>
      <c r="F3" s="1"/>
      <c r="G3" s="24">
        <f t="shared" ref="G3:J3" si="4">((B3-B2)/B2)+1</f>
        <v>0.65162367457045556</v>
      </c>
      <c r="H3" s="24">
        <f t="shared" si="4"/>
        <v>0.97641646963490913</v>
      </c>
      <c r="I3" s="24">
        <f t="shared" si="4"/>
        <v>0.99389596480513753</v>
      </c>
      <c r="J3" s="25">
        <f t="shared" si="4"/>
        <v>1.0043765127296242</v>
      </c>
      <c r="K3" s="26">
        <v>2011</v>
      </c>
      <c r="L3" s="27">
        <f>GEOMEAN(G14:G25)-1</f>
        <v>-3.711747919184738E-2</v>
      </c>
      <c r="M3" s="7">
        <f t="shared" si="0"/>
        <v>-0.36484512403609848</v>
      </c>
      <c r="N3" s="27">
        <f>GEOMEAN(H14:H25)-1</f>
        <v>-2.9301829599655216E-2</v>
      </c>
      <c r="O3" s="7">
        <f t="shared" si="1"/>
        <v>-0.30014103099641465</v>
      </c>
      <c r="P3" s="27">
        <f>GEOMEAN(I14:I25)-1</f>
        <v>6.3537330780856216E-3</v>
      </c>
      <c r="Q3" s="7">
        <f t="shared" si="2"/>
        <v>7.8966456840523058E-2</v>
      </c>
      <c r="R3" s="7">
        <f>GEOMEAN(J14:J25)-1</f>
        <v>-2.3302601464905814E-2</v>
      </c>
      <c r="S3" s="7">
        <f t="shared" si="3"/>
        <v>-0.24643560296648748</v>
      </c>
      <c r="T3" s="28"/>
      <c r="U3" s="28">
        <v>5.2413142248111097E-2</v>
      </c>
      <c r="V3" s="28"/>
      <c r="W3" s="7">
        <v>6.4899999999999999E-2</v>
      </c>
    </row>
    <row r="4" spans="1:23" ht="15.75" customHeight="1">
      <c r="A4" s="23">
        <v>40238</v>
      </c>
      <c r="B4" s="9">
        <v>302.20620700000001</v>
      </c>
      <c r="C4" s="9">
        <v>26.401821000000002</v>
      </c>
      <c r="D4" s="9">
        <v>4536.28125</v>
      </c>
      <c r="E4" s="9">
        <v>17527.769531000002</v>
      </c>
      <c r="F4" s="11"/>
      <c r="G4" s="24">
        <f t="shared" ref="G4:J4" si="5">((B4-B3)/B3)+1</f>
        <v>1.5770716351759448</v>
      </c>
      <c r="H4" s="24">
        <f t="shared" si="5"/>
        <v>1.0815899701575498</v>
      </c>
      <c r="I4" s="24">
        <f t="shared" si="5"/>
        <v>1.040002516484978</v>
      </c>
      <c r="J4" s="25">
        <f t="shared" si="5"/>
        <v>1.0668441130642499</v>
      </c>
      <c r="K4" s="26">
        <v>2012</v>
      </c>
      <c r="L4" s="29">
        <f>GEOMEAN(G26:G37)-1</f>
        <v>-3.3783454378122357E-4</v>
      </c>
      <c r="M4" s="7">
        <f t="shared" si="0"/>
        <v>-4.0464902778326595E-3</v>
      </c>
      <c r="N4" s="27">
        <f>GEOMEAN(H26:H37)-1</f>
        <v>1.4773822995608477E-2</v>
      </c>
      <c r="O4" s="7">
        <f t="shared" si="1"/>
        <v>0.19242498734088342</v>
      </c>
      <c r="P4" s="27">
        <f>GEOMEAN(I26:I37)-1</f>
        <v>2.8779544464355711E-2</v>
      </c>
      <c r="Q4" s="7">
        <f t="shared" si="2"/>
        <v>0.40561973315604183</v>
      </c>
      <c r="R4" s="7">
        <f>GEOMEAN(J26:J37)-1</f>
        <v>1.9242935325767485E-2</v>
      </c>
      <c r="S4" s="7">
        <f t="shared" si="3"/>
        <v>0.25699201523174442</v>
      </c>
      <c r="T4" s="28"/>
      <c r="U4" s="28">
        <v>5.4563875516658797E-2</v>
      </c>
      <c r="V4" s="28"/>
      <c r="W4" s="7">
        <v>0.11169999999999999</v>
      </c>
    </row>
    <row r="5" spans="1:23" ht="15.75" customHeight="1">
      <c r="A5" s="23">
        <v>40269</v>
      </c>
      <c r="B5" s="9">
        <v>210.478241</v>
      </c>
      <c r="C5" s="9">
        <v>28.017405</v>
      </c>
      <c r="D5" s="9">
        <v>4616.0336909999996</v>
      </c>
      <c r="E5" s="9">
        <v>17558.710938</v>
      </c>
      <c r="F5" s="11"/>
      <c r="G5" s="24">
        <f t="shared" ref="G5:J5" si="6">((B5-B4)/B4)+1</f>
        <v>0.69647226339067214</v>
      </c>
      <c r="H5" s="24">
        <f t="shared" si="6"/>
        <v>1.061192142769243</v>
      </c>
      <c r="I5" s="24">
        <f t="shared" si="6"/>
        <v>1.0175810177113687</v>
      </c>
      <c r="J5" s="25">
        <f t="shared" si="6"/>
        <v>1.0017652792013996</v>
      </c>
      <c r="K5" s="26">
        <v>2013</v>
      </c>
      <c r="L5" s="29">
        <f>GEOMEAN(G38:G49)-1</f>
        <v>-1.7087342577005948E-2</v>
      </c>
      <c r="M5" s="7">
        <f t="shared" si="0"/>
        <v>-0.18683414808492138</v>
      </c>
      <c r="N5" s="27">
        <f>GEOMEAN(H38:H49)-1</f>
        <v>5.0131271378881737E-2</v>
      </c>
      <c r="O5" s="7">
        <f t="shared" si="1"/>
        <v>0.79855240264533767</v>
      </c>
      <c r="P5" s="27">
        <f>GEOMEAN(I38:I49)-1</f>
        <v>5.7818774935594064E-3</v>
      </c>
      <c r="Q5" s="7">
        <f t="shared" si="2"/>
        <v>7.163199889112315E-2</v>
      </c>
      <c r="R5" s="7">
        <f>GEOMEAN(J38:J49)-1</f>
        <v>7.1897412411614514E-3</v>
      </c>
      <c r="S5" s="7">
        <f t="shared" si="3"/>
        <v>8.9771694012735992E-2</v>
      </c>
      <c r="T5" s="28"/>
      <c r="U5" s="28">
        <v>6.3861064009482493E-2</v>
      </c>
      <c r="V5" s="28"/>
      <c r="W5" s="7">
        <v>9.1300000000000006E-2</v>
      </c>
    </row>
    <row r="6" spans="1:23" ht="15.75" customHeight="1">
      <c r="A6" s="23">
        <v>40299</v>
      </c>
      <c r="B6" s="9">
        <v>199.038422</v>
      </c>
      <c r="C6" s="9">
        <v>27.372066</v>
      </c>
      <c r="D6" s="9">
        <v>4630.6811520000001</v>
      </c>
      <c r="E6" s="9">
        <v>16944.630859000001</v>
      </c>
      <c r="F6" s="11"/>
      <c r="G6" s="24">
        <f t="shared" ref="G6:J6" si="7">((B6-B5)/B5)+1</f>
        <v>0.94564844828782091</v>
      </c>
      <c r="H6" s="24">
        <f t="shared" si="7"/>
        <v>0.9769664963618151</v>
      </c>
      <c r="I6" s="24">
        <f t="shared" si="7"/>
        <v>1.003173170297383</v>
      </c>
      <c r="J6" s="25">
        <f t="shared" si="7"/>
        <v>0.96502704092753033</v>
      </c>
      <c r="K6" s="26">
        <v>2014</v>
      </c>
      <c r="L6" s="29">
        <f>GEOMEAN(G50:G61)-1</f>
        <v>3.6510532008090291E-2</v>
      </c>
      <c r="M6" s="7">
        <f t="shared" si="0"/>
        <v>0.53774609184719679</v>
      </c>
      <c r="N6" s="27">
        <f>GEOMEAN(H50:H61)-1</f>
        <v>-1.7285883755087106E-3</v>
      </c>
      <c r="O6" s="7">
        <f t="shared" si="1"/>
        <v>-2.0546983237483496E-2</v>
      </c>
      <c r="P6" s="27">
        <f>GEOMEAN(I50:I61)-1</f>
        <v>5.6766494254952837E-2</v>
      </c>
      <c r="Q6" s="7">
        <f t="shared" si="2"/>
        <v>0.93976188490812995</v>
      </c>
      <c r="R6" s="7">
        <f>GEOMEAN(J50:J61)-1</f>
        <v>2.2034903472184952E-2</v>
      </c>
      <c r="S6" s="7">
        <f t="shared" si="3"/>
        <v>0.29893892530938904</v>
      </c>
      <c r="T6" s="28"/>
      <c r="U6" s="28">
        <v>7.4102276050885194E-2</v>
      </c>
      <c r="V6" s="28"/>
      <c r="W6" s="7">
        <v>5.8599999999999999E-2</v>
      </c>
    </row>
    <row r="7" spans="1:23" ht="15.75" customHeight="1">
      <c r="A7" s="23">
        <v>40330</v>
      </c>
      <c r="B7" s="9">
        <v>207.82600400000001</v>
      </c>
      <c r="C7" s="9">
        <v>30.213263999999999</v>
      </c>
      <c r="D7" s="9">
        <v>5101.2080079999996</v>
      </c>
      <c r="E7" s="9">
        <v>17700.900390999999</v>
      </c>
      <c r="F7" s="11"/>
      <c r="G7" s="24">
        <f t="shared" ref="G7:J7" si="8">((B7-B6)/B6)+1</f>
        <v>1.0441501792050984</v>
      </c>
      <c r="H7" s="24">
        <f t="shared" si="8"/>
        <v>1.1037991797915436</v>
      </c>
      <c r="I7" s="24">
        <f t="shared" si="8"/>
        <v>1.1016107221713545</v>
      </c>
      <c r="J7" s="25">
        <f t="shared" si="8"/>
        <v>1.0446318092316724</v>
      </c>
      <c r="K7" s="26">
        <v>2015</v>
      </c>
      <c r="L7" s="29">
        <f>GEOMEAN(G62:G73)-1</f>
        <v>-3.6129747178127003E-2</v>
      </c>
      <c r="M7" s="7">
        <f t="shared" si="0"/>
        <v>-0.35698230215646709</v>
      </c>
      <c r="N7" s="27">
        <f>GEOMEAN(H62:H73)-1</f>
        <v>2.2016302378902175E-2</v>
      </c>
      <c r="O7" s="7">
        <f t="shared" si="1"/>
        <v>0.29865526455857627</v>
      </c>
      <c r="P7" s="27">
        <f>GEOMEAN(I62:I73)-1</f>
        <v>-3.1847662246374808E-3</v>
      </c>
      <c r="Q7" s="7">
        <f t="shared" si="2"/>
        <v>-3.7554829954636548E-2</v>
      </c>
      <c r="R7" s="7">
        <f>GEOMEAN(J62:J73)-1</f>
        <v>-4.2872689195839753E-3</v>
      </c>
      <c r="S7" s="7">
        <f t="shared" si="3"/>
        <v>-5.0251273042107081E-2</v>
      </c>
      <c r="T7" s="28"/>
      <c r="U7" s="28">
        <v>7.9962537857147103E-2</v>
      </c>
      <c r="V7" s="28"/>
      <c r="W7" s="7">
        <v>6.3200000000000006E-2</v>
      </c>
    </row>
    <row r="8" spans="1:23" ht="15.75" customHeight="1">
      <c r="A8" s="23">
        <v>40360</v>
      </c>
      <c r="B8" s="9">
        <v>205.98529099999999</v>
      </c>
      <c r="C8" s="9">
        <v>28.723030000000001</v>
      </c>
      <c r="D8" s="9">
        <v>5374.3823240000002</v>
      </c>
      <c r="E8" s="9">
        <v>17868.289063</v>
      </c>
      <c r="F8" s="11"/>
      <c r="G8" s="24">
        <f t="shared" ref="G8:J8" si="9">((B8-B7)/B7)+1</f>
        <v>0.99114300922612153</v>
      </c>
      <c r="H8" s="24">
        <f t="shared" si="9"/>
        <v>0.95067616660020593</v>
      </c>
      <c r="I8" s="24">
        <f t="shared" si="9"/>
        <v>1.0535509070736957</v>
      </c>
      <c r="J8" s="25">
        <f t="shared" si="9"/>
        <v>1.0094565060704543</v>
      </c>
      <c r="K8" s="26">
        <v>2016</v>
      </c>
      <c r="L8" s="29">
        <f>GEOMEAN(G74:G85)-1</f>
        <v>-2.6897512745899022E-2</v>
      </c>
      <c r="M8" s="7">
        <f t="shared" si="0"/>
        <v>-0.27905357700657452</v>
      </c>
      <c r="N8" s="27">
        <f>GEOMEAN(H74:H85)-1</f>
        <v>5.768108821837048E-2</v>
      </c>
      <c r="O8" s="7">
        <f t="shared" si="1"/>
        <v>0.96000359829556503</v>
      </c>
      <c r="P8" s="27">
        <f>GEOMEAN(I74:I85)-1</f>
        <v>1.0160270218808831E-2</v>
      </c>
      <c r="Q8" s="7">
        <f t="shared" si="2"/>
        <v>0.12897260472229344</v>
      </c>
      <c r="R8" s="7">
        <f>GEOMEAN(J74:J85)-1</f>
        <v>1.6094946853622005E-3</v>
      </c>
      <c r="S8" s="7">
        <f t="shared" si="3"/>
        <v>1.9485828039631503E-2</v>
      </c>
      <c r="T8" s="28"/>
      <c r="U8" s="28">
        <v>8.1695265054713806E-2</v>
      </c>
      <c r="V8" s="28"/>
      <c r="W8" s="7">
        <v>2.23E-2</v>
      </c>
    </row>
    <row r="9" spans="1:23" ht="15.75" customHeight="1">
      <c r="A9" s="23">
        <v>40391</v>
      </c>
      <c r="B9" s="9">
        <v>203.391998</v>
      </c>
      <c r="C9" s="9">
        <v>33.701923000000001</v>
      </c>
      <c r="D9" s="9">
        <v>5682.6337890000004</v>
      </c>
      <c r="E9" s="9">
        <v>17971.119140999999</v>
      </c>
      <c r="F9" s="11"/>
      <c r="G9" s="24">
        <f t="shared" ref="G9:J9" si="10">((B9-B8)/B8)+1</f>
        <v>0.98741030008788355</v>
      </c>
      <c r="H9" s="24">
        <f t="shared" si="10"/>
        <v>1.1733414963532747</v>
      </c>
      <c r="I9" s="24">
        <f t="shared" si="10"/>
        <v>1.0573557008818415</v>
      </c>
      <c r="J9" s="25">
        <f t="shared" si="10"/>
        <v>1.0057548922360413</v>
      </c>
      <c r="K9" s="26">
        <v>2017</v>
      </c>
      <c r="L9" s="29">
        <f>GEOMEAN(G86:G97)-1</f>
        <v>1.297419665836097E-2</v>
      </c>
      <c r="M9" s="7">
        <f t="shared" si="0"/>
        <v>0.16729491431027999</v>
      </c>
      <c r="N9" s="27">
        <f>GEOMEAN(H86:H97)-1</f>
        <v>4.5353627497383364E-2</v>
      </c>
      <c r="O9" s="7">
        <f t="shared" si="1"/>
        <v>0.70278089014018774</v>
      </c>
      <c r="P9" s="27">
        <f>GEOMEAN(I86:I97)-1</f>
        <v>-3.0329495691778785E-3</v>
      </c>
      <c r="Q9" s="7">
        <f t="shared" si="2"/>
        <v>-3.5794371341019815E-2</v>
      </c>
      <c r="R9" s="7">
        <f>GEOMEAN(J86:J97)-1</f>
        <v>2.0722205079601652E-2</v>
      </c>
      <c r="S9" s="7">
        <f t="shared" si="3"/>
        <v>0.27905951167530896</v>
      </c>
      <c r="T9" s="28"/>
      <c r="U9" s="28">
        <v>7.1678888608653499E-2</v>
      </c>
      <c r="V9" s="28"/>
      <c r="W9" s="7">
        <v>0.04</v>
      </c>
    </row>
    <row r="10" spans="1:23" ht="15.75" customHeight="1">
      <c r="A10" s="23">
        <v>40422</v>
      </c>
      <c r="B10" s="9">
        <v>209.76059000000001</v>
      </c>
      <c r="C10" s="9">
        <v>35.650714999999998</v>
      </c>
      <c r="D10" s="9">
        <v>5886.5986329999996</v>
      </c>
      <c r="E10" s="9">
        <v>20069.119140999999</v>
      </c>
      <c r="F10" s="11"/>
      <c r="G10" s="24">
        <f t="shared" ref="G10:J10" si="11">((B10-B9)/B9)+1</f>
        <v>1.0313119103141906</v>
      </c>
      <c r="H10" s="24">
        <f t="shared" si="11"/>
        <v>1.0578243561947489</v>
      </c>
      <c r="I10" s="24">
        <f t="shared" si="11"/>
        <v>1.0358926602651781</v>
      </c>
      <c r="J10" s="25">
        <f t="shared" si="11"/>
        <v>1.1167428685736962</v>
      </c>
      <c r="K10" s="26">
        <v>2018</v>
      </c>
      <c r="L10" s="29">
        <f>GEOMEAN(G98:G109)-1</f>
        <v>-1.7873960140312506E-2</v>
      </c>
      <c r="M10" s="7">
        <f t="shared" si="0"/>
        <v>-0.19460911212326326</v>
      </c>
      <c r="N10" s="27">
        <f>GEOMEAN(H98:H109)-1</f>
        <v>1.3501478335905093E-2</v>
      </c>
      <c r="O10" s="7">
        <f t="shared" si="1"/>
        <v>0.17460714456201187</v>
      </c>
      <c r="P10" s="27">
        <f>GEOMEAN(I98:I109)-1</f>
        <v>-1.5723301008321311E-3</v>
      </c>
      <c r="Q10" s="7">
        <f t="shared" si="2"/>
        <v>-1.8705646716542734E-2</v>
      </c>
      <c r="R10" s="7">
        <f>GEOMEAN(J98:J109)-1</f>
        <v>4.7935020980631737E-3</v>
      </c>
      <c r="S10" s="7">
        <f t="shared" si="3"/>
        <v>5.9063045819095938E-2</v>
      </c>
      <c r="T10" s="28"/>
      <c r="U10" s="28">
        <v>6.9823335558537397E-2</v>
      </c>
      <c r="V10" s="28"/>
      <c r="W10" s="7">
        <v>5.2400000000000002E-2</v>
      </c>
    </row>
    <row r="11" spans="1:23" ht="15.75" customHeight="1">
      <c r="A11" s="23">
        <v>40452</v>
      </c>
      <c r="B11" s="9">
        <v>214.78701799999999</v>
      </c>
      <c r="C11" s="9">
        <v>40.945377000000001</v>
      </c>
      <c r="D11" s="9">
        <v>5948.0581050000001</v>
      </c>
      <c r="E11" s="9">
        <v>20032.339843999998</v>
      </c>
      <c r="F11" s="11"/>
      <c r="G11" s="24">
        <f t="shared" ref="G11:J11" si="12">((B11-B10)/B10)+1</f>
        <v>1.0239626900362933</v>
      </c>
      <c r="H11" s="24">
        <f t="shared" si="12"/>
        <v>1.1485148895330712</v>
      </c>
      <c r="I11" s="24">
        <f t="shared" si="12"/>
        <v>1.0104405745714446</v>
      </c>
      <c r="J11" s="25">
        <f t="shared" si="12"/>
        <v>0.99816736864525046</v>
      </c>
      <c r="K11" s="18" t="s">
        <v>103</v>
      </c>
      <c r="L11" s="29"/>
      <c r="M11" s="7">
        <f>AVERAGE(M2:M10)</f>
        <v>-0.11219057087224771</v>
      </c>
      <c r="N11" s="7"/>
      <c r="O11" s="7">
        <f>AVERAGE(O2:O10)</f>
        <v>0.39605567749233939</v>
      </c>
      <c r="P11" s="7"/>
      <c r="Q11" s="7">
        <f>AVERAGE(Q2:Q10)</f>
        <v>0.21570817534029327</v>
      </c>
      <c r="R11" s="7"/>
      <c r="S11" s="7">
        <f>AVERAGE(S2:S10)</f>
        <v>0.10960398634639426</v>
      </c>
      <c r="T11" s="28"/>
      <c r="U11" s="28"/>
      <c r="V11" s="28"/>
      <c r="W11" s="7"/>
    </row>
    <row r="12" spans="1:23" ht="15.75" customHeight="1">
      <c r="A12" s="23">
        <v>40483</v>
      </c>
      <c r="B12" s="9">
        <v>193.71417199999999</v>
      </c>
      <c r="C12" s="9">
        <v>38.832523000000002</v>
      </c>
      <c r="D12" s="9">
        <v>6046.357422</v>
      </c>
      <c r="E12" s="9">
        <v>19521.25</v>
      </c>
      <c r="F12" s="11"/>
      <c r="G12" s="24">
        <f t="shared" ref="G12:J12" si="13">((B12-B11)/B11)+1</f>
        <v>0.9018895732329596</v>
      </c>
      <c r="H12" s="24">
        <f t="shared" si="13"/>
        <v>0.9483982282053478</v>
      </c>
      <c r="I12" s="24">
        <f t="shared" si="13"/>
        <v>1.0165262872797709</v>
      </c>
      <c r="J12" s="25">
        <f t="shared" si="13"/>
        <v>0.97448676250602462</v>
      </c>
      <c r="K12" s="26"/>
      <c r="L12" s="29"/>
      <c r="M12" s="6"/>
      <c r="N12" s="27"/>
      <c r="O12" s="7"/>
      <c r="P12" s="27"/>
      <c r="Q12" s="7"/>
      <c r="R12" s="7"/>
      <c r="S12" s="7"/>
      <c r="T12" s="28"/>
      <c r="U12" s="28"/>
      <c r="V12" s="28"/>
      <c r="W12" s="7"/>
    </row>
    <row r="13" spans="1:23" ht="15.75" customHeight="1">
      <c r="A13" s="23">
        <v>40513</v>
      </c>
      <c r="B13" s="9">
        <v>204.16528299999999</v>
      </c>
      <c r="C13" s="9">
        <v>41.934753000000001</v>
      </c>
      <c r="D13" s="9">
        <v>6007.2851559999999</v>
      </c>
      <c r="E13" s="9">
        <v>20509.089843999998</v>
      </c>
      <c r="F13" s="11"/>
      <c r="G13" s="24">
        <f t="shared" ref="G13:J13" si="14">((B13-B12)/B12)+1</f>
        <v>1.0539511946498163</v>
      </c>
      <c r="H13" s="24">
        <f t="shared" si="14"/>
        <v>1.0798874180799429</v>
      </c>
      <c r="I13" s="24">
        <f t="shared" si="14"/>
        <v>0.99353788351018857</v>
      </c>
      <c r="J13" s="25">
        <f t="shared" si="14"/>
        <v>1.0506033089069602</v>
      </c>
      <c r="K13" s="26"/>
      <c r="L13" s="29"/>
      <c r="M13" s="6"/>
      <c r="N13" s="27"/>
      <c r="O13" s="7"/>
      <c r="P13" s="27"/>
      <c r="Q13" s="7"/>
      <c r="R13" s="7"/>
      <c r="S13" s="7"/>
      <c r="T13" s="28"/>
      <c r="U13" s="28"/>
      <c r="V13" s="28"/>
      <c r="W13" s="7"/>
    </row>
    <row r="14" spans="1:23" ht="15.75" customHeight="1">
      <c r="A14" s="23">
        <v>40544</v>
      </c>
      <c r="B14" s="9">
        <v>194.74638400000001</v>
      </c>
      <c r="C14" s="9">
        <v>34.790683999999999</v>
      </c>
      <c r="D14" s="9">
        <v>5711.4389650000003</v>
      </c>
      <c r="E14" s="9">
        <v>18327.759765999999</v>
      </c>
      <c r="F14" s="11"/>
      <c r="G14" s="24">
        <f t="shared" ref="G14:J14" si="15">((B14-B13)/B13)+1</f>
        <v>0.95386630448821219</v>
      </c>
      <c r="H14" s="24">
        <f t="shared" si="15"/>
        <v>0.82963846239895578</v>
      </c>
      <c r="I14" s="24">
        <f t="shared" si="15"/>
        <v>0.95075209794152815</v>
      </c>
      <c r="J14" s="25">
        <f t="shared" si="15"/>
        <v>0.89364081514138205</v>
      </c>
      <c r="K14" s="26"/>
      <c r="L14" s="29"/>
      <c r="M14" s="6"/>
      <c r="N14" s="27"/>
      <c r="O14" s="7"/>
      <c r="P14" s="27"/>
      <c r="Q14" s="7"/>
      <c r="R14" s="7"/>
      <c r="S14" s="7"/>
      <c r="T14" s="28"/>
      <c r="U14" s="28"/>
      <c r="V14" s="28"/>
      <c r="W14" s="7"/>
    </row>
    <row r="15" spans="1:23" ht="15.75" customHeight="1">
      <c r="A15" s="23">
        <v>40575</v>
      </c>
      <c r="B15" s="9">
        <v>175.70161400000001</v>
      </c>
      <c r="C15" s="9">
        <v>30.922806000000001</v>
      </c>
      <c r="D15" s="9">
        <v>5693.7563479999999</v>
      </c>
      <c r="E15" s="9">
        <v>17823.400390999999</v>
      </c>
      <c r="F15" s="11"/>
      <c r="G15" s="24">
        <f t="shared" ref="G15:J15" si="16">((B15-B14)/B14)+1</f>
        <v>0.90220732416782634</v>
      </c>
      <c r="H15" s="24">
        <f t="shared" si="16"/>
        <v>0.88882431860207178</v>
      </c>
      <c r="I15" s="24">
        <f t="shared" si="16"/>
        <v>0.99690399965606558</v>
      </c>
      <c r="J15" s="25">
        <f t="shared" si="16"/>
        <v>0.97248112254637675</v>
      </c>
      <c r="K15" s="26"/>
      <c r="L15" s="29"/>
      <c r="M15" s="6"/>
      <c r="N15" s="27"/>
      <c r="O15" s="7"/>
      <c r="P15" s="27"/>
      <c r="Q15" s="7"/>
      <c r="R15" s="7"/>
      <c r="S15" s="7"/>
      <c r="T15" s="28"/>
      <c r="U15" s="28"/>
      <c r="V15" s="28"/>
      <c r="W15" s="7"/>
    </row>
    <row r="16" spans="1:23" ht="15.75" customHeight="1">
      <c r="A16" s="23">
        <v>40603</v>
      </c>
      <c r="B16" s="9">
        <v>180.988754</v>
      </c>
      <c r="C16" s="9">
        <v>34.199055000000001</v>
      </c>
      <c r="D16" s="9">
        <v>6350.5688479999999</v>
      </c>
      <c r="E16" s="9">
        <v>19445.220702999999</v>
      </c>
      <c r="F16" s="11"/>
      <c r="G16" s="24">
        <f t="shared" ref="G16:J16" si="17">((B16-B15)/B15)+1</f>
        <v>1.0300915847022327</v>
      </c>
      <c r="H16" s="24">
        <f t="shared" si="17"/>
        <v>1.1059492789884593</v>
      </c>
      <c r="I16" s="24">
        <f t="shared" si="17"/>
        <v>1.1153566222114006</v>
      </c>
      <c r="J16" s="25">
        <f t="shared" si="17"/>
        <v>1.0909938775105419</v>
      </c>
      <c r="K16" s="26"/>
      <c r="L16" s="29"/>
      <c r="M16" s="6"/>
      <c r="N16" s="27"/>
      <c r="O16" s="7"/>
      <c r="P16" s="27"/>
      <c r="Q16" s="7"/>
      <c r="R16" s="7"/>
      <c r="S16" s="7"/>
      <c r="T16" s="28"/>
      <c r="U16" s="28"/>
      <c r="V16" s="28"/>
      <c r="W16" s="7"/>
    </row>
    <row r="17" spans="1:23" ht="15.75" customHeight="1">
      <c r="A17" s="23">
        <v>40634</v>
      </c>
      <c r="B17" s="9">
        <v>185.06980899999999</v>
      </c>
      <c r="C17" s="9">
        <v>36.625174999999999</v>
      </c>
      <c r="D17" s="9">
        <v>6316.25</v>
      </c>
      <c r="E17" s="9">
        <v>19135.960938</v>
      </c>
      <c r="F17" s="11"/>
      <c r="G17" s="24">
        <f t="shared" ref="G17:J17" si="18">((B17-B16)/B16)+1</f>
        <v>1.022548666200553</v>
      </c>
      <c r="H17" s="24">
        <f t="shared" si="18"/>
        <v>1.0709411415023016</v>
      </c>
      <c r="I17" s="24">
        <f t="shared" si="18"/>
        <v>0.99459594111623428</v>
      </c>
      <c r="J17" s="25">
        <f t="shared" si="18"/>
        <v>0.98409584700921982</v>
      </c>
      <c r="K17" s="26"/>
      <c r="L17" s="29"/>
      <c r="M17" s="6"/>
      <c r="N17" s="27"/>
      <c r="O17" s="7"/>
      <c r="P17" s="27"/>
      <c r="Q17" s="7"/>
      <c r="R17" s="7"/>
      <c r="S17" s="7"/>
      <c r="T17" s="28"/>
      <c r="U17" s="28"/>
      <c r="V17" s="28"/>
      <c r="W17" s="7"/>
    </row>
    <row r="18" spans="1:23" ht="15.75" customHeight="1">
      <c r="A18" s="23">
        <v>40664</v>
      </c>
      <c r="B18" s="9">
        <v>179.82922400000001</v>
      </c>
      <c r="C18" s="9">
        <v>35.088977999999997</v>
      </c>
      <c r="D18" s="9">
        <v>6694.8999020000001</v>
      </c>
      <c r="E18" s="9">
        <v>18503.279297000001</v>
      </c>
      <c r="F18" s="11"/>
      <c r="G18" s="24">
        <f t="shared" ref="G18:J18" si="19">((B18-B17)/B17)+1</f>
        <v>0.97168319874366982</v>
      </c>
      <c r="H18" s="24">
        <f t="shared" si="19"/>
        <v>0.95805625502130698</v>
      </c>
      <c r="I18" s="24">
        <f t="shared" si="19"/>
        <v>1.059948529903028</v>
      </c>
      <c r="J18" s="25">
        <f t="shared" si="19"/>
        <v>0.96693755578568164</v>
      </c>
      <c r="K18" s="26"/>
      <c r="L18" s="29"/>
      <c r="M18" s="6"/>
      <c r="N18" s="27"/>
      <c r="O18" s="7"/>
      <c r="P18" s="27"/>
      <c r="Q18" s="7"/>
      <c r="R18" s="7"/>
      <c r="S18" s="7"/>
      <c r="T18" s="28"/>
      <c r="U18" s="28"/>
      <c r="V18" s="28"/>
      <c r="W18" s="7"/>
    </row>
    <row r="19" spans="1:23" ht="15.75" customHeight="1">
      <c r="A19" s="23">
        <v>40695</v>
      </c>
      <c r="B19" s="9">
        <v>189.30583200000001</v>
      </c>
      <c r="C19" s="9">
        <v>36.157055</v>
      </c>
      <c r="D19" s="9">
        <v>6585.4140630000002</v>
      </c>
      <c r="E19" s="9">
        <v>18845.869140999999</v>
      </c>
      <c r="F19" s="11"/>
      <c r="G19" s="24">
        <f t="shared" ref="G19:J19" si="20">((B19-B18)/B18)+1</f>
        <v>1.0526978195713061</v>
      </c>
      <c r="H19" s="24">
        <f t="shared" si="20"/>
        <v>1.0304391025580739</v>
      </c>
      <c r="I19" s="24">
        <f t="shared" si="20"/>
        <v>0.98364638148401695</v>
      </c>
      <c r="J19" s="25">
        <f t="shared" si="20"/>
        <v>1.018515087974462</v>
      </c>
      <c r="K19" s="26"/>
      <c r="L19" s="29"/>
      <c r="M19" s="6"/>
      <c r="N19" s="27"/>
      <c r="O19" s="7"/>
      <c r="P19" s="27"/>
      <c r="Q19" s="7"/>
      <c r="R19" s="7"/>
      <c r="S19" s="7"/>
      <c r="T19" s="28"/>
      <c r="U19" s="28"/>
      <c r="V19" s="28"/>
      <c r="W19" s="7"/>
    </row>
    <row r="20" spans="1:23" ht="15.75" customHeight="1">
      <c r="A20" s="23">
        <v>40725</v>
      </c>
      <c r="B20" s="9">
        <v>170.047348</v>
      </c>
      <c r="C20" s="9">
        <v>36.982750000000003</v>
      </c>
      <c r="D20" s="9">
        <v>6780.2504879999997</v>
      </c>
      <c r="E20" s="9">
        <v>18197.199218999998</v>
      </c>
      <c r="F20" s="11"/>
      <c r="G20" s="24">
        <f t="shared" ref="G20:J20" si="21">((B20-B19)/B19)+1</f>
        <v>0.89826787798064245</v>
      </c>
      <c r="H20" s="24">
        <f t="shared" si="21"/>
        <v>1.0228363454932932</v>
      </c>
      <c r="I20" s="24">
        <f t="shared" si="21"/>
        <v>1.0295860553544665</v>
      </c>
      <c r="J20" s="25">
        <f t="shared" si="21"/>
        <v>0.96558025967670591</v>
      </c>
      <c r="K20" s="26"/>
      <c r="L20" s="29"/>
      <c r="M20" s="6"/>
      <c r="N20" s="27"/>
      <c r="O20" s="7"/>
      <c r="P20" s="27"/>
      <c r="Q20" s="7"/>
      <c r="R20" s="7"/>
      <c r="S20" s="7"/>
      <c r="T20" s="28"/>
      <c r="U20" s="28"/>
      <c r="V20" s="28"/>
      <c r="W20" s="7"/>
    </row>
    <row r="21" spans="1:23" ht="15.75" customHeight="1">
      <c r="A21" s="23">
        <v>40756</v>
      </c>
      <c r="B21" s="9">
        <v>163.51220699999999</v>
      </c>
      <c r="C21" s="9">
        <v>35.486134</v>
      </c>
      <c r="D21" s="9">
        <v>6904.1342770000001</v>
      </c>
      <c r="E21" s="9">
        <v>16676.75</v>
      </c>
      <c r="F21" s="11"/>
      <c r="G21" s="24">
        <f t="shared" ref="G21:J21" si="22">((B21-B20)/B20)+1</f>
        <v>0.96156869791347754</v>
      </c>
      <c r="H21" s="24">
        <f t="shared" si="22"/>
        <v>0.9595320521053734</v>
      </c>
      <c r="I21" s="24">
        <f t="shared" si="22"/>
        <v>1.0182712702457315</v>
      </c>
      <c r="J21" s="25">
        <f t="shared" si="22"/>
        <v>0.91644597607018163</v>
      </c>
      <c r="K21" s="26"/>
      <c r="L21" s="29"/>
      <c r="M21" s="6"/>
      <c r="N21" s="27"/>
      <c r="O21" s="7"/>
      <c r="P21" s="27"/>
      <c r="Q21" s="7"/>
      <c r="R21" s="7"/>
      <c r="S21" s="7"/>
      <c r="T21" s="28"/>
      <c r="U21" s="28"/>
      <c r="V21" s="28"/>
      <c r="W21" s="7"/>
    </row>
    <row r="22" spans="1:23" ht="15.75" customHeight="1">
      <c r="A22" s="23">
        <v>40787</v>
      </c>
      <c r="B22" s="9">
        <v>164.16511499999999</v>
      </c>
      <c r="C22" s="9">
        <v>36.123984999999998</v>
      </c>
      <c r="D22" s="9">
        <v>6745.1572269999997</v>
      </c>
      <c r="E22" s="9">
        <v>16453.759765999999</v>
      </c>
      <c r="F22" s="11"/>
      <c r="G22" s="24">
        <f t="shared" ref="G22:J22" si="23">((B22-B21)/B21)+1</f>
        <v>1.0039930229796237</v>
      </c>
      <c r="H22" s="24">
        <f t="shared" si="23"/>
        <v>1.017974654550986</v>
      </c>
      <c r="I22" s="24">
        <f t="shared" si="23"/>
        <v>0.97697364454083602</v>
      </c>
      <c r="J22" s="25">
        <f t="shared" si="23"/>
        <v>0.98662867561125511</v>
      </c>
      <c r="K22" s="26"/>
      <c r="L22" s="29"/>
      <c r="M22" s="6"/>
      <c r="N22" s="27"/>
      <c r="O22" s="7"/>
      <c r="P22" s="27"/>
      <c r="Q22" s="7"/>
      <c r="R22" s="7"/>
      <c r="S22" s="7"/>
      <c r="T22" s="28"/>
      <c r="U22" s="28"/>
      <c r="V22" s="28"/>
      <c r="W22" s="7"/>
    </row>
    <row r="23" spans="1:23" ht="15.75" customHeight="1">
      <c r="A23" s="23">
        <v>40817</v>
      </c>
      <c r="B23" s="9">
        <v>172.459351</v>
      </c>
      <c r="C23" s="9">
        <v>37.662457000000003</v>
      </c>
      <c r="D23" s="9">
        <v>6631.2670900000003</v>
      </c>
      <c r="E23" s="9">
        <v>17705.009765999999</v>
      </c>
      <c r="F23" s="11"/>
      <c r="G23" s="24">
        <f t="shared" ref="G23:J23" si="24">((B23-B22)/B22)+1</f>
        <v>1.050523742513749</v>
      </c>
      <c r="H23" s="24">
        <f t="shared" si="24"/>
        <v>1.0425886568162401</v>
      </c>
      <c r="I23" s="24">
        <f t="shared" si="24"/>
        <v>0.98311527320013958</v>
      </c>
      <c r="J23" s="25">
        <f t="shared" si="24"/>
        <v>1.0760464488235437</v>
      </c>
      <c r="K23" s="26"/>
      <c r="L23" s="29"/>
      <c r="M23" s="6"/>
      <c r="N23" s="27"/>
      <c r="O23" s="7"/>
      <c r="P23" s="27"/>
      <c r="Q23" s="7"/>
      <c r="R23" s="7"/>
      <c r="S23" s="7"/>
      <c r="T23" s="28"/>
      <c r="U23" s="28"/>
      <c r="V23" s="28"/>
      <c r="W23" s="7"/>
    </row>
    <row r="24" spans="1:23" ht="15.75" customHeight="1">
      <c r="A24" s="23">
        <v>40848</v>
      </c>
      <c r="B24" s="9">
        <v>153.116074</v>
      </c>
      <c r="C24" s="9">
        <v>34.156723</v>
      </c>
      <c r="D24" s="9">
        <v>6671.2373049999997</v>
      </c>
      <c r="E24" s="9">
        <v>16123.459961</v>
      </c>
      <c r="F24" s="11"/>
      <c r="G24" s="24">
        <f t="shared" ref="G24:J24" si="25">((B24-B23)/B23)+1</f>
        <v>0.8878386304492123</v>
      </c>
      <c r="H24" s="24">
        <f t="shared" si="25"/>
        <v>0.90691701287571325</v>
      </c>
      <c r="I24" s="24">
        <f t="shared" si="25"/>
        <v>1.0060275380945332</v>
      </c>
      <c r="J24" s="25">
        <f t="shared" si="25"/>
        <v>0.91067218680459894</v>
      </c>
      <c r="K24" s="26"/>
      <c r="L24" s="29"/>
      <c r="M24" s="6"/>
      <c r="N24" s="27"/>
      <c r="O24" s="7"/>
      <c r="P24" s="27"/>
      <c r="Q24" s="7"/>
      <c r="R24" s="7"/>
      <c r="S24" s="7"/>
      <c r="T24" s="28"/>
      <c r="U24" s="28"/>
      <c r="V24" s="28"/>
      <c r="W24" s="7"/>
    </row>
    <row r="25" spans="1:23" ht="15.75" customHeight="1">
      <c r="A25" s="23">
        <v>40878</v>
      </c>
      <c r="B25" s="9">
        <v>129.67657500000001</v>
      </c>
      <c r="C25" s="9">
        <v>29.348413000000001</v>
      </c>
      <c r="D25" s="9">
        <v>6481.6591799999997</v>
      </c>
      <c r="E25" s="9">
        <v>15454.919921999999</v>
      </c>
      <c r="F25" s="11"/>
      <c r="G25" s="24">
        <f t="shared" ref="G25:J25" si="26">((B25-B24)/B24)+1</f>
        <v>0.84691679725278235</v>
      </c>
      <c r="H25" s="24">
        <f t="shared" si="26"/>
        <v>0.85922800615269801</v>
      </c>
      <c r="I25" s="24">
        <f t="shared" si="26"/>
        <v>0.97158276398623777</v>
      </c>
      <c r="J25" s="25">
        <f t="shared" si="26"/>
        <v>0.95853619256554801</v>
      </c>
      <c r="K25" s="26"/>
      <c r="L25" s="29"/>
      <c r="M25" s="6"/>
      <c r="N25" s="27"/>
      <c r="O25" s="7"/>
      <c r="P25" s="27"/>
      <c r="Q25" s="7"/>
      <c r="R25" s="7"/>
      <c r="S25" s="7"/>
      <c r="T25" s="28"/>
      <c r="U25" s="28"/>
      <c r="V25" s="28"/>
      <c r="W25" s="7"/>
    </row>
    <row r="26" spans="1:23" ht="15.75" customHeight="1">
      <c r="A26" s="23">
        <v>40909</v>
      </c>
      <c r="B26" s="9">
        <v>135.94342</v>
      </c>
      <c r="C26" s="9">
        <v>28.426435000000001</v>
      </c>
      <c r="D26" s="9">
        <v>6942.814453</v>
      </c>
      <c r="E26" s="9">
        <v>17193.550781000002</v>
      </c>
      <c r="F26" s="11"/>
      <c r="G26" s="24">
        <f t="shared" ref="G26:J26" si="27">((B26-B25)/B25)+1</f>
        <v>1.0483267313313911</v>
      </c>
      <c r="H26" s="24">
        <f t="shared" si="27"/>
        <v>0.96858508158516099</v>
      </c>
      <c r="I26" s="24">
        <f t="shared" si="27"/>
        <v>1.0711477200811415</v>
      </c>
      <c r="J26" s="25">
        <f t="shared" si="27"/>
        <v>1.112496917989531</v>
      </c>
      <c r="K26" s="26"/>
      <c r="L26" s="29"/>
      <c r="M26" s="6"/>
      <c r="N26" s="27"/>
      <c r="O26" s="7"/>
      <c r="P26" s="27"/>
      <c r="Q26" s="7"/>
      <c r="R26" s="7"/>
      <c r="S26" s="7"/>
      <c r="T26" s="28"/>
      <c r="U26" s="28"/>
      <c r="V26" s="28"/>
      <c r="W26" s="7"/>
    </row>
    <row r="27" spans="1:23" ht="15.75" customHeight="1">
      <c r="A27" s="23">
        <v>40940</v>
      </c>
      <c r="B27" s="9">
        <v>167.223724</v>
      </c>
      <c r="C27" s="9">
        <v>29.477062</v>
      </c>
      <c r="D27" s="9">
        <v>7384.3671880000002</v>
      </c>
      <c r="E27" s="9">
        <v>17752.679688</v>
      </c>
      <c r="F27" s="11"/>
      <c r="G27" s="24">
        <f t="shared" ref="G27:J27" si="28">((B27-B26)/B26)+1</f>
        <v>1.2300979628142354</v>
      </c>
      <c r="H27" s="24">
        <f t="shared" si="28"/>
        <v>1.0369595061779642</v>
      </c>
      <c r="I27" s="24">
        <f t="shared" si="28"/>
        <v>1.0635985216066381</v>
      </c>
      <c r="J27" s="25">
        <f t="shared" si="28"/>
        <v>1.0325196879994023</v>
      </c>
      <c r="K27" s="26"/>
      <c r="L27" s="29"/>
      <c r="M27" s="6"/>
      <c r="N27" s="27"/>
      <c r="O27" s="7"/>
      <c r="P27" s="27"/>
      <c r="Q27" s="7"/>
      <c r="R27" s="7"/>
      <c r="S27" s="7"/>
      <c r="T27" s="28"/>
      <c r="U27" s="28"/>
      <c r="V27" s="28"/>
      <c r="W27" s="7"/>
    </row>
    <row r="28" spans="1:23" ht="15.75" customHeight="1">
      <c r="A28" s="23">
        <v>40969</v>
      </c>
      <c r="B28" s="9">
        <v>139.41619900000001</v>
      </c>
      <c r="C28" s="9">
        <v>25.521056999999999</v>
      </c>
      <c r="D28" s="9">
        <v>7889.7016599999997</v>
      </c>
      <c r="E28" s="9">
        <v>17404.199218999998</v>
      </c>
      <c r="F28" s="11"/>
      <c r="G28" s="24">
        <f t="shared" ref="G28:J28" si="29">((B28-B27)/B27)+1</f>
        <v>0.8337106462238576</v>
      </c>
      <c r="H28" s="24">
        <f t="shared" si="29"/>
        <v>0.86579378229757087</v>
      </c>
      <c r="I28" s="24">
        <f t="shared" si="29"/>
        <v>1.0684330097806072</v>
      </c>
      <c r="J28" s="25">
        <f t="shared" si="29"/>
        <v>0.98037026099020086</v>
      </c>
      <c r="K28" s="26"/>
      <c r="L28" s="29"/>
      <c r="M28" s="6"/>
      <c r="N28" s="27"/>
      <c r="O28" s="7"/>
      <c r="P28" s="27"/>
      <c r="Q28" s="7"/>
      <c r="R28" s="7"/>
      <c r="S28" s="7"/>
      <c r="T28" s="28"/>
      <c r="U28" s="28"/>
      <c r="V28" s="28"/>
      <c r="W28" s="7"/>
    </row>
    <row r="29" spans="1:23" ht="15.75" customHeight="1">
      <c r="A29" s="23">
        <v>41000</v>
      </c>
      <c r="B29" s="9">
        <v>123.79718</v>
      </c>
      <c r="C29" s="9">
        <v>25.638964000000001</v>
      </c>
      <c r="D29" s="9">
        <v>8257.0009769999997</v>
      </c>
      <c r="E29" s="9">
        <v>17318.810547000001</v>
      </c>
      <c r="F29" s="11"/>
      <c r="G29" s="24">
        <f t="shared" ref="G29:J29" si="30">((B29-B28)/B28)+1</f>
        <v>0.88796840602432425</v>
      </c>
      <c r="H29" s="24">
        <f t="shared" si="30"/>
        <v>1.0046199888977954</v>
      </c>
      <c r="I29" s="24">
        <f t="shared" si="30"/>
        <v>1.0465542719900514</v>
      </c>
      <c r="J29" s="25">
        <f t="shared" si="30"/>
        <v>0.99509378909506052</v>
      </c>
      <c r="K29" s="26"/>
      <c r="L29" s="29"/>
      <c r="M29" s="6"/>
      <c r="N29" s="27"/>
      <c r="O29" s="7"/>
      <c r="P29" s="27"/>
      <c r="Q29" s="7"/>
      <c r="R29" s="7"/>
      <c r="S29" s="7"/>
      <c r="T29" s="28"/>
      <c r="U29" s="28"/>
      <c r="V29" s="28"/>
      <c r="W29" s="7"/>
    </row>
    <row r="30" spans="1:23" ht="15.75" customHeight="1">
      <c r="A30" s="23">
        <v>41030</v>
      </c>
      <c r="B30" s="9">
        <v>175.00363200000001</v>
      </c>
      <c r="C30" s="9">
        <v>23.655624</v>
      </c>
      <c r="D30" s="9">
        <v>8303.1396480000003</v>
      </c>
      <c r="E30" s="9">
        <v>16218.530273</v>
      </c>
      <c r="F30" s="11"/>
      <c r="G30" s="24">
        <f t="shared" ref="G30:J30" si="31">((B30-B29)/B29)+1</f>
        <v>1.4136318129379037</v>
      </c>
      <c r="H30" s="24">
        <f t="shared" si="31"/>
        <v>0.9226435202296005</v>
      </c>
      <c r="I30" s="24">
        <f t="shared" si="31"/>
        <v>1.0055878243357994</v>
      </c>
      <c r="J30" s="25">
        <f t="shared" si="31"/>
        <v>0.93646906229420046</v>
      </c>
      <c r="K30" s="26"/>
      <c r="L30" s="29"/>
      <c r="M30" s="6"/>
      <c r="N30" s="27"/>
      <c r="O30" s="7"/>
      <c r="P30" s="27"/>
      <c r="Q30" s="7"/>
      <c r="R30" s="7"/>
      <c r="S30" s="7"/>
      <c r="T30" s="28"/>
      <c r="U30" s="28"/>
      <c r="V30" s="28"/>
      <c r="W30" s="7"/>
    </row>
    <row r="31" spans="1:23" ht="15.75" customHeight="1">
      <c r="A31" s="23">
        <v>41061</v>
      </c>
      <c r="B31" s="9">
        <v>127.76048299999999</v>
      </c>
      <c r="C31" s="9">
        <v>25.472811</v>
      </c>
      <c r="D31" s="9">
        <v>8758.3115230000003</v>
      </c>
      <c r="E31" s="9">
        <v>17429.980468999998</v>
      </c>
      <c r="F31" s="11"/>
      <c r="G31" s="24">
        <f t="shared" ref="G31:J31" si="32">((B31-B30)/B30)+1</f>
        <v>0.73004475129979007</v>
      </c>
      <c r="H31" s="24">
        <f t="shared" si="32"/>
        <v>1.0768183921083629</v>
      </c>
      <c r="I31" s="24">
        <f t="shared" si="32"/>
        <v>1.0548192484164274</v>
      </c>
      <c r="J31" s="25">
        <f t="shared" si="32"/>
        <v>1.0746954363686563</v>
      </c>
      <c r="K31" s="26"/>
      <c r="L31" s="29"/>
      <c r="M31" s="6"/>
      <c r="N31" s="27"/>
      <c r="O31" s="7"/>
      <c r="P31" s="27"/>
      <c r="Q31" s="7"/>
      <c r="R31" s="7"/>
      <c r="S31" s="7"/>
      <c r="T31" s="28"/>
      <c r="U31" s="28"/>
      <c r="V31" s="28"/>
      <c r="W31" s="7"/>
    </row>
    <row r="32" spans="1:23" ht="15.75" customHeight="1">
      <c r="A32" s="23">
        <v>41091</v>
      </c>
      <c r="B32" s="9">
        <v>118.73329200000001</v>
      </c>
      <c r="C32" s="9">
        <v>25.789103000000001</v>
      </c>
      <c r="D32" s="9">
        <v>8605.0966800000006</v>
      </c>
      <c r="E32" s="9">
        <v>17236.179688</v>
      </c>
      <c r="F32" s="11"/>
      <c r="G32" s="24">
        <f t="shared" ref="G32:J32" si="33">((B32-B31)/B31)+1</f>
        <v>0.92934285478554435</v>
      </c>
      <c r="H32" s="24">
        <f t="shared" si="33"/>
        <v>1.0124168471237822</v>
      </c>
      <c r="I32" s="24">
        <f t="shared" si="33"/>
        <v>0.98250634924349911</v>
      </c>
      <c r="J32" s="25">
        <f t="shared" si="33"/>
        <v>0.98888118197580988</v>
      </c>
      <c r="K32" s="26"/>
      <c r="L32" s="29"/>
      <c r="M32" s="6"/>
      <c r="N32" s="27"/>
      <c r="O32" s="7"/>
      <c r="P32" s="27"/>
      <c r="Q32" s="7"/>
      <c r="R32" s="7"/>
      <c r="S32" s="7"/>
      <c r="T32" s="28"/>
      <c r="U32" s="28"/>
      <c r="V32" s="28"/>
      <c r="W32" s="7"/>
    </row>
    <row r="33" spans="1:23" ht="15.75" customHeight="1">
      <c r="A33" s="23">
        <v>41122</v>
      </c>
      <c r="B33" s="9">
        <v>117.990166</v>
      </c>
      <c r="C33" s="9">
        <v>31.713782999999999</v>
      </c>
      <c r="D33" s="9">
        <v>8222.6142579999996</v>
      </c>
      <c r="E33" s="9">
        <v>17380.75</v>
      </c>
      <c r="F33" s="11"/>
      <c r="G33" s="24">
        <f t="shared" ref="G33:J33" si="34">((B33-B32)/B32)+1</f>
        <v>0.99374121623781808</v>
      </c>
      <c r="H33" s="24">
        <f t="shared" si="34"/>
        <v>1.2297357918962903</v>
      </c>
      <c r="I33" s="24">
        <f t="shared" si="34"/>
        <v>0.9555516415185703</v>
      </c>
      <c r="J33" s="25">
        <f t="shared" si="34"/>
        <v>1.0083876076147344</v>
      </c>
      <c r="K33" s="26"/>
      <c r="L33" s="29"/>
      <c r="M33" s="6"/>
      <c r="N33" s="27"/>
      <c r="O33" s="7"/>
      <c r="P33" s="27"/>
      <c r="Q33" s="7"/>
      <c r="R33" s="7"/>
      <c r="S33" s="7"/>
      <c r="T33" s="28"/>
      <c r="U33" s="28"/>
      <c r="V33" s="28"/>
      <c r="W33" s="7"/>
    </row>
    <row r="34" spans="1:23" ht="15.75" customHeight="1">
      <c r="A34" s="23">
        <v>41153</v>
      </c>
      <c r="B34" s="9">
        <v>135.88028</v>
      </c>
      <c r="C34" s="9">
        <v>33.559474999999999</v>
      </c>
      <c r="D34" s="9">
        <v>8465.2480469999991</v>
      </c>
      <c r="E34" s="9">
        <v>18762.740234000001</v>
      </c>
      <c r="F34" s="11"/>
      <c r="G34" s="24">
        <f t="shared" ref="G34:J34" si="35">((B34-B33)/B33)+1</f>
        <v>1.1516237717641655</v>
      </c>
      <c r="H34" s="24">
        <f t="shared" si="35"/>
        <v>1.0581984180190676</v>
      </c>
      <c r="I34" s="24">
        <f t="shared" si="35"/>
        <v>1.0295081079309947</v>
      </c>
      <c r="J34" s="25">
        <f t="shared" si="35"/>
        <v>1.0795126927203946</v>
      </c>
      <c r="K34" s="26"/>
      <c r="L34" s="29"/>
      <c r="M34" s="6"/>
      <c r="N34" s="27"/>
      <c r="O34" s="7"/>
      <c r="P34" s="27"/>
      <c r="Q34" s="7"/>
      <c r="R34" s="7"/>
      <c r="S34" s="7"/>
      <c r="T34" s="28"/>
      <c r="U34" s="28"/>
      <c r="V34" s="28"/>
      <c r="W34" s="7"/>
    </row>
    <row r="35" spans="1:23" ht="15.75" customHeight="1">
      <c r="A35" s="23">
        <v>41183</v>
      </c>
      <c r="B35" s="9">
        <v>127.28578899999999</v>
      </c>
      <c r="C35" s="9">
        <v>32.459361999999999</v>
      </c>
      <c r="D35" s="9">
        <v>8519.7646480000003</v>
      </c>
      <c r="E35" s="9">
        <v>18505.380859000001</v>
      </c>
      <c r="F35" s="11"/>
      <c r="G35" s="24">
        <f t="shared" ref="G35:J35" si="36">((B35-B34)/B34)+1</f>
        <v>0.93674953422233154</v>
      </c>
      <c r="H35" s="24">
        <f t="shared" si="36"/>
        <v>0.96721900446893161</v>
      </c>
      <c r="I35" s="24">
        <f t="shared" si="36"/>
        <v>1.0064400476746007</v>
      </c>
      <c r="J35" s="25">
        <f t="shared" si="36"/>
        <v>0.98628348675138411</v>
      </c>
      <c r="K35" s="26"/>
      <c r="L35" s="29"/>
      <c r="M35" s="6"/>
      <c r="N35" s="27"/>
      <c r="O35" s="7"/>
      <c r="P35" s="27"/>
      <c r="Q35" s="7"/>
      <c r="R35" s="7"/>
      <c r="S35" s="7"/>
      <c r="T35" s="28"/>
      <c r="U35" s="28"/>
      <c r="V35" s="28"/>
      <c r="W35" s="7"/>
    </row>
    <row r="36" spans="1:23" ht="15.75" customHeight="1">
      <c r="A36" s="23">
        <v>41214</v>
      </c>
      <c r="B36" s="9">
        <v>131.95088200000001</v>
      </c>
      <c r="C36" s="9">
        <v>35.014113999999999</v>
      </c>
      <c r="D36" s="9">
        <v>8775.0888670000004</v>
      </c>
      <c r="E36" s="9">
        <v>19339.900390999999</v>
      </c>
      <c r="F36" s="11"/>
      <c r="G36" s="24">
        <f t="shared" ref="G36:J36" si="37">((B36-B35)/B35)+1</f>
        <v>1.0366505407763942</v>
      </c>
      <c r="H36" s="24">
        <f t="shared" si="37"/>
        <v>1.0787061680386694</v>
      </c>
      <c r="I36" s="24">
        <f t="shared" si="37"/>
        <v>1.0299684591709863</v>
      </c>
      <c r="J36" s="25">
        <f t="shared" si="37"/>
        <v>1.0450960473798698</v>
      </c>
      <c r="K36" s="26"/>
      <c r="L36" s="29"/>
      <c r="M36" s="6"/>
      <c r="N36" s="27"/>
      <c r="O36" s="7"/>
      <c r="P36" s="27"/>
      <c r="Q36" s="7"/>
      <c r="R36" s="7"/>
      <c r="S36" s="7"/>
      <c r="T36" s="28"/>
      <c r="U36" s="28"/>
      <c r="V36" s="28"/>
      <c r="W36" s="7"/>
    </row>
    <row r="37" spans="1:23" ht="15.75" customHeight="1">
      <c r="A37" s="23">
        <v>41244</v>
      </c>
      <c r="B37" s="9">
        <v>129.15183999999999</v>
      </c>
      <c r="C37" s="9">
        <v>34.995781000000001</v>
      </c>
      <c r="D37" s="9">
        <v>9110.7480469999991</v>
      </c>
      <c r="E37" s="9">
        <v>19426.710938</v>
      </c>
      <c r="F37" s="11"/>
      <c r="G37" s="24">
        <f t="shared" ref="G37:J37" si="38">((B37-B36)/B36)+1</f>
        <v>0.97878724296818254</v>
      </c>
      <c r="H37" s="24">
        <f t="shared" si="38"/>
        <v>0.99947641114094743</v>
      </c>
      <c r="I37" s="24">
        <f t="shared" si="38"/>
        <v>1.0382513710216992</v>
      </c>
      <c r="J37" s="25">
        <f t="shared" si="38"/>
        <v>1.0044886760140914</v>
      </c>
      <c r="K37" s="26"/>
      <c r="L37" s="29"/>
      <c r="M37" s="6"/>
      <c r="N37" s="27"/>
      <c r="O37" s="7"/>
      <c r="P37" s="27"/>
      <c r="Q37" s="7"/>
      <c r="R37" s="7"/>
      <c r="S37" s="7"/>
      <c r="T37" s="28"/>
      <c r="U37" s="28"/>
      <c r="V37" s="28"/>
      <c r="W37" s="7"/>
    </row>
    <row r="38" spans="1:23" ht="15.75" customHeight="1">
      <c r="A38" s="23">
        <v>41275</v>
      </c>
      <c r="B38" s="9">
        <v>128.75572199999999</v>
      </c>
      <c r="C38" s="9">
        <v>34.237873</v>
      </c>
      <c r="D38" s="9">
        <v>8888.0634769999997</v>
      </c>
      <c r="E38" s="9">
        <v>19894.980468999998</v>
      </c>
      <c r="F38" s="11"/>
      <c r="G38" s="24">
        <f t="shared" ref="G38:J38" si="39">((B38-B37)/B37)+1</f>
        <v>0.99693292793970256</v>
      </c>
      <c r="H38" s="24">
        <f t="shared" si="39"/>
        <v>0.97834287510257312</v>
      </c>
      <c r="I38" s="24">
        <f t="shared" si="39"/>
        <v>0.97555803663417895</v>
      </c>
      <c r="J38" s="25">
        <f t="shared" si="39"/>
        <v>1.0241044164652715</v>
      </c>
      <c r="K38" s="26"/>
      <c r="L38" s="29"/>
      <c r="M38" s="6"/>
      <c r="N38" s="27"/>
      <c r="O38" s="7"/>
      <c r="P38" s="27"/>
      <c r="Q38" s="7"/>
      <c r="R38" s="7"/>
      <c r="S38" s="7"/>
      <c r="T38" s="28"/>
      <c r="U38" s="28"/>
      <c r="V38" s="28"/>
      <c r="W38" s="7"/>
    </row>
    <row r="39" spans="1:23" ht="15.75" customHeight="1">
      <c r="A39" s="23">
        <v>41306</v>
      </c>
      <c r="B39" s="9">
        <v>113.77067599999999</v>
      </c>
      <c r="C39" s="9">
        <v>33.455620000000003</v>
      </c>
      <c r="D39" s="9">
        <v>8433.3720699999994</v>
      </c>
      <c r="E39" s="9">
        <v>18861.539063</v>
      </c>
      <c r="F39" s="11"/>
      <c r="G39" s="24">
        <f t="shared" ref="G39:J39" si="40">((B39-B38)/B38)+1</f>
        <v>0.88361646560453444</v>
      </c>
      <c r="H39" s="24">
        <f t="shared" si="40"/>
        <v>0.97715240663460612</v>
      </c>
      <c r="I39" s="24">
        <f t="shared" si="40"/>
        <v>0.94884246628338964</v>
      </c>
      <c r="J39" s="25">
        <f t="shared" si="40"/>
        <v>0.9480551686084695</v>
      </c>
      <c r="K39" s="26"/>
      <c r="L39" s="29"/>
      <c r="M39" s="6"/>
      <c r="N39" s="27"/>
      <c r="O39" s="7"/>
      <c r="P39" s="27"/>
      <c r="Q39" s="7"/>
      <c r="R39" s="7"/>
      <c r="S39" s="7"/>
      <c r="T39" s="28"/>
      <c r="U39" s="28"/>
      <c r="V39" s="28"/>
      <c r="W39" s="7"/>
    </row>
    <row r="40" spans="1:23" ht="15.75" customHeight="1">
      <c r="A40" s="23">
        <v>41334</v>
      </c>
      <c r="B40" s="9">
        <v>101.53177599999999</v>
      </c>
      <c r="C40" s="9">
        <v>33.565638999999997</v>
      </c>
      <c r="D40" s="9">
        <v>8705.7167969999991</v>
      </c>
      <c r="E40" s="9">
        <v>18835.769531000002</v>
      </c>
      <c r="F40" s="11"/>
      <c r="G40" s="24">
        <f t="shared" ref="G40:J40" si="41">((B40-B39)/B39)+1</f>
        <v>0.89242482834504733</v>
      </c>
      <c r="H40" s="24">
        <f t="shared" si="41"/>
        <v>1.0032885057876673</v>
      </c>
      <c r="I40" s="24">
        <f t="shared" si="41"/>
        <v>1.0322936928122513</v>
      </c>
      <c r="J40" s="25">
        <f t="shared" si="41"/>
        <v>0.99863375242529651</v>
      </c>
      <c r="K40" s="26"/>
      <c r="L40" s="29"/>
      <c r="M40" s="6"/>
      <c r="N40" s="27"/>
      <c r="O40" s="7"/>
      <c r="P40" s="27"/>
      <c r="Q40" s="7"/>
      <c r="R40" s="7"/>
      <c r="S40" s="7"/>
      <c r="T40" s="28"/>
      <c r="U40" s="28"/>
      <c r="V40" s="28"/>
      <c r="W40" s="7"/>
    </row>
    <row r="41" spans="1:23" ht="15.75" customHeight="1">
      <c r="A41" s="23">
        <v>41365</v>
      </c>
      <c r="B41" s="9">
        <v>110.45356</v>
      </c>
      <c r="C41" s="9">
        <v>35.032451999999999</v>
      </c>
      <c r="D41" s="9">
        <v>8567.0703130000002</v>
      </c>
      <c r="E41" s="9">
        <v>19504.179688</v>
      </c>
      <c r="F41" s="11"/>
      <c r="G41" s="24">
        <f t="shared" ref="G41:J41" si="42">((B41-B40)/B40)+1</f>
        <v>1.0878718402404386</v>
      </c>
      <c r="H41" s="24">
        <f t="shared" si="42"/>
        <v>1.0436998383972371</v>
      </c>
      <c r="I41" s="24">
        <f t="shared" si="42"/>
        <v>0.98407408749526781</v>
      </c>
      <c r="J41" s="25">
        <f t="shared" si="42"/>
        <v>1.0354862144548926</v>
      </c>
      <c r="K41" s="26"/>
      <c r="L41" s="29"/>
      <c r="M41" s="6"/>
      <c r="N41" s="27"/>
      <c r="O41" s="7"/>
      <c r="P41" s="27"/>
      <c r="Q41" s="7"/>
      <c r="R41" s="7"/>
      <c r="S41" s="7"/>
      <c r="T41" s="28"/>
      <c r="U41" s="28"/>
      <c r="V41" s="28"/>
      <c r="W41" s="7"/>
    </row>
    <row r="42" spans="1:23" ht="15.75" customHeight="1">
      <c r="A42" s="23">
        <v>41395</v>
      </c>
      <c r="B42" s="9">
        <v>172.09285</v>
      </c>
      <c r="C42" s="9">
        <v>33.070587000000003</v>
      </c>
      <c r="D42" s="9">
        <v>8762.3486329999996</v>
      </c>
      <c r="E42" s="9">
        <v>19760.300781000002</v>
      </c>
      <c r="F42" s="11"/>
      <c r="G42" s="24">
        <f t="shared" ref="G42:J42" si="43">((B42-B41)/B41)+1</f>
        <v>1.5580561640566408</v>
      </c>
      <c r="H42" s="24">
        <f t="shared" si="43"/>
        <v>0.94399863874786738</v>
      </c>
      <c r="I42" s="24">
        <f t="shared" si="43"/>
        <v>1.0227940606141257</v>
      </c>
      <c r="J42" s="25">
        <f t="shared" si="43"/>
        <v>1.013131600359362</v>
      </c>
      <c r="K42" s="26"/>
      <c r="L42" s="29"/>
      <c r="M42" s="6"/>
      <c r="N42" s="27"/>
      <c r="O42" s="7"/>
      <c r="P42" s="27"/>
      <c r="Q42" s="7"/>
      <c r="R42" s="7"/>
      <c r="S42" s="7"/>
      <c r="T42" s="28"/>
      <c r="U42" s="28"/>
      <c r="V42" s="28"/>
      <c r="W42" s="7"/>
    </row>
    <row r="43" spans="1:23" ht="15.75" customHeight="1">
      <c r="A43" s="23">
        <v>41426</v>
      </c>
      <c r="B43" s="9">
        <v>100.010948</v>
      </c>
      <c r="C43" s="9">
        <v>34.311214</v>
      </c>
      <c r="D43" s="9">
        <v>8660.6708980000003</v>
      </c>
      <c r="E43" s="9">
        <v>19395.810547000001</v>
      </c>
      <c r="F43" s="11"/>
      <c r="G43" s="24">
        <f t="shared" ref="G43:J43" si="44">((B43-B42)/B42)+1</f>
        <v>0.58114528290977807</v>
      </c>
      <c r="H43" s="24">
        <f t="shared" si="44"/>
        <v>1.0375145140302469</v>
      </c>
      <c r="I43" s="24">
        <f t="shared" si="44"/>
        <v>0.98839606374287947</v>
      </c>
      <c r="J43" s="25">
        <f t="shared" si="44"/>
        <v>0.98155441872876414</v>
      </c>
      <c r="K43" s="26"/>
      <c r="L43" s="29"/>
      <c r="M43" s="6"/>
      <c r="N43" s="27"/>
      <c r="O43" s="7"/>
      <c r="P43" s="27"/>
      <c r="Q43" s="7"/>
      <c r="R43" s="7"/>
      <c r="S43" s="7"/>
      <c r="T43" s="28"/>
      <c r="U43" s="28"/>
      <c r="V43" s="28"/>
      <c r="W43" s="7"/>
    </row>
    <row r="44" spans="1:23" ht="15.75" customHeight="1">
      <c r="A44" s="23">
        <v>41456</v>
      </c>
      <c r="B44" s="9">
        <v>90.801665999999997</v>
      </c>
      <c r="C44" s="9">
        <v>38.509974999999997</v>
      </c>
      <c r="D44" s="9">
        <v>8740.9599610000005</v>
      </c>
      <c r="E44" s="9">
        <v>19345.699218999998</v>
      </c>
      <c r="F44" s="11"/>
      <c r="G44" s="24">
        <f t="shared" ref="G44:J44" si="45">((B44-B43)/B43)+1</f>
        <v>0.90791726121824179</v>
      </c>
      <c r="H44" s="24">
        <f t="shared" si="45"/>
        <v>1.1223728487135429</v>
      </c>
      <c r="I44" s="24">
        <f t="shared" si="45"/>
        <v>1.0092705361912022</v>
      </c>
      <c r="J44" s="25">
        <f t="shared" si="45"/>
        <v>0.99741638392071463</v>
      </c>
      <c r="K44" s="26"/>
      <c r="L44" s="29"/>
      <c r="M44" s="6"/>
      <c r="N44" s="27"/>
      <c r="O44" s="7"/>
      <c r="P44" s="27"/>
      <c r="Q44" s="7"/>
      <c r="R44" s="7"/>
      <c r="S44" s="7"/>
      <c r="T44" s="28"/>
      <c r="U44" s="28"/>
      <c r="V44" s="28"/>
      <c r="W44" s="7"/>
    </row>
    <row r="45" spans="1:23" ht="15.75" customHeight="1">
      <c r="A45" s="23">
        <v>41487</v>
      </c>
      <c r="B45" s="9">
        <v>68.137146000000001</v>
      </c>
      <c r="C45" s="9">
        <v>47.800570999999998</v>
      </c>
      <c r="D45" s="9">
        <v>7953.8500979999999</v>
      </c>
      <c r="E45" s="9">
        <v>18619.720702999999</v>
      </c>
      <c r="F45" s="11"/>
      <c r="G45" s="24">
        <f t="shared" ref="G45:J45" si="46">((B45-B44)/B44)+1</f>
        <v>0.75039532864958669</v>
      </c>
      <c r="H45" s="24">
        <f t="shared" si="46"/>
        <v>1.2412516757022045</v>
      </c>
      <c r="I45" s="24">
        <f t="shared" si="46"/>
        <v>0.90995155377534165</v>
      </c>
      <c r="J45" s="25">
        <f t="shared" si="46"/>
        <v>0.96247338967789831</v>
      </c>
      <c r="K45" s="26"/>
      <c r="L45" s="29"/>
      <c r="M45" s="6"/>
      <c r="N45" s="27"/>
      <c r="O45" s="7"/>
      <c r="P45" s="27"/>
      <c r="Q45" s="7"/>
      <c r="R45" s="7"/>
      <c r="S45" s="7"/>
      <c r="T45" s="28"/>
      <c r="U45" s="28"/>
      <c r="V45" s="28"/>
      <c r="W45" s="7"/>
    </row>
    <row r="46" spans="1:23" ht="15.75" customHeight="1">
      <c r="A46" s="23">
        <v>41518</v>
      </c>
      <c r="B46" s="9">
        <v>78.809569999999994</v>
      </c>
      <c r="C46" s="9">
        <v>45.900269000000002</v>
      </c>
      <c r="D46" s="9">
        <v>8705.6787110000005</v>
      </c>
      <c r="E46" s="9">
        <v>19379.769531000002</v>
      </c>
      <c r="F46" s="11"/>
      <c r="G46" s="24">
        <f t="shared" ref="G46:J46" si="47">((B46-B45)/B45)+1</f>
        <v>1.1566315090450074</v>
      </c>
      <c r="H46" s="24">
        <f t="shared" si="47"/>
        <v>0.9602452029286429</v>
      </c>
      <c r="I46" s="24">
        <f t="shared" si="47"/>
        <v>1.0945238599843676</v>
      </c>
      <c r="J46" s="25">
        <f t="shared" si="47"/>
        <v>1.0408195611590212</v>
      </c>
      <c r="K46" s="26"/>
      <c r="L46" s="29"/>
      <c r="M46" s="6"/>
      <c r="N46" s="27"/>
      <c r="O46" s="7"/>
      <c r="P46" s="27"/>
      <c r="Q46" s="7"/>
      <c r="R46" s="7"/>
      <c r="S46" s="7"/>
      <c r="T46" s="28"/>
      <c r="U46" s="28"/>
      <c r="V46" s="28"/>
      <c r="W46" s="7"/>
    </row>
    <row r="47" spans="1:23" ht="15.75" customHeight="1">
      <c r="A47" s="23">
        <v>41548</v>
      </c>
      <c r="B47" s="9">
        <v>83.892784000000006</v>
      </c>
      <c r="C47" s="9">
        <v>47.105839000000003</v>
      </c>
      <c r="D47" s="9">
        <v>8507.2070309999999</v>
      </c>
      <c r="E47" s="9">
        <v>21164.519531000002</v>
      </c>
      <c r="F47" s="11"/>
      <c r="G47" s="24">
        <f t="shared" ref="G47:J47" si="48">((B47-B46)/B46)+1</f>
        <v>1.0644999585710213</v>
      </c>
      <c r="H47" s="24">
        <f t="shared" si="48"/>
        <v>1.0262649876844949</v>
      </c>
      <c r="I47" s="24">
        <f t="shared" si="48"/>
        <v>0.97720204402337718</v>
      </c>
      <c r="J47" s="25">
        <f t="shared" si="48"/>
        <v>1.0920934584461959</v>
      </c>
      <c r="K47" s="26"/>
      <c r="L47" s="29"/>
      <c r="M47" s="6"/>
      <c r="N47" s="27"/>
      <c r="O47" s="7"/>
      <c r="P47" s="27"/>
      <c r="Q47" s="7"/>
      <c r="R47" s="7"/>
      <c r="S47" s="7"/>
      <c r="T47" s="28"/>
      <c r="U47" s="28"/>
      <c r="V47" s="28"/>
      <c r="W47" s="7"/>
    </row>
    <row r="48" spans="1:23" ht="15.75" customHeight="1">
      <c r="A48" s="23">
        <v>41579</v>
      </c>
      <c r="B48" s="9">
        <v>92.879883000000007</v>
      </c>
      <c r="C48" s="9">
        <v>52.786330999999997</v>
      </c>
      <c r="D48" s="9">
        <v>8384.9111329999996</v>
      </c>
      <c r="E48" s="9">
        <v>20791.929688</v>
      </c>
      <c r="F48" s="11"/>
      <c r="G48" s="24">
        <f t="shared" ref="G48:J48" si="49">((B48-B47)/B47)+1</f>
        <v>1.1071260074048801</v>
      </c>
      <c r="H48" s="24">
        <f t="shared" si="49"/>
        <v>1.1205899761173979</v>
      </c>
      <c r="I48" s="24">
        <f t="shared" si="49"/>
        <v>0.98562443613346218</v>
      </c>
      <c r="J48" s="25">
        <f t="shared" si="49"/>
        <v>0.98239554446514776</v>
      </c>
      <c r="K48" s="26"/>
      <c r="L48" s="29"/>
      <c r="M48" s="6"/>
      <c r="N48" s="27"/>
      <c r="O48" s="7"/>
      <c r="P48" s="27"/>
      <c r="Q48" s="7"/>
      <c r="R48" s="7"/>
      <c r="S48" s="7"/>
      <c r="T48" s="28"/>
      <c r="U48" s="28"/>
      <c r="V48" s="28"/>
      <c r="W48" s="7"/>
    </row>
    <row r="49" spans="1:23" ht="15.75" customHeight="1">
      <c r="A49" s="23">
        <v>41609</v>
      </c>
      <c r="B49" s="9">
        <v>105.021866</v>
      </c>
      <c r="C49" s="9">
        <v>62.941746000000002</v>
      </c>
      <c r="D49" s="9">
        <v>9763.3691409999992</v>
      </c>
      <c r="E49" s="9">
        <v>21170.679688</v>
      </c>
      <c r="F49" s="11"/>
      <c r="G49" s="24">
        <f t="shared" ref="G49:J49" si="50">((B49-B48)/B48)+1</f>
        <v>1.1307278024887262</v>
      </c>
      <c r="H49" s="24">
        <f t="shared" si="50"/>
        <v>1.1923872109997569</v>
      </c>
      <c r="I49" s="24">
        <f t="shared" si="50"/>
        <v>1.1643974499115302</v>
      </c>
      <c r="J49" s="25">
        <f t="shared" si="50"/>
        <v>1.0182162024248569</v>
      </c>
      <c r="K49" s="26"/>
      <c r="L49" s="29"/>
      <c r="M49" s="6"/>
      <c r="N49" s="27"/>
      <c r="O49" s="7"/>
      <c r="P49" s="27"/>
      <c r="Q49" s="7"/>
      <c r="R49" s="7"/>
      <c r="S49" s="7"/>
      <c r="T49" s="28"/>
      <c r="U49" s="28"/>
      <c r="V49" s="28"/>
      <c r="W49" s="7"/>
    </row>
    <row r="50" spans="1:23" ht="15.75" customHeight="1">
      <c r="A50" s="23">
        <v>41640</v>
      </c>
      <c r="B50" s="9">
        <v>102.879166</v>
      </c>
      <c r="C50" s="9">
        <v>59.386333</v>
      </c>
      <c r="D50" s="9">
        <v>8668.4140630000002</v>
      </c>
      <c r="E50" s="9">
        <v>20513.849609000001</v>
      </c>
      <c r="F50" s="11"/>
      <c r="G50" s="24">
        <f t="shared" ref="G50:J50" si="51">((B50-B49)/B49)+1</f>
        <v>0.97959758208828618</v>
      </c>
      <c r="H50" s="24">
        <f t="shared" si="51"/>
        <v>0.94351264103795274</v>
      </c>
      <c r="I50" s="24">
        <f t="shared" si="51"/>
        <v>0.88785069352731139</v>
      </c>
      <c r="J50" s="25">
        <f t="shared" si="51"/>
        <v>0.96897453985039961</v>
      </c>
      <c r="K50" s="26"/>
      <c r="L50" s="29"/>
      <c r="M50" s="6"/>
      <c r="N50" s="27"/>
      <c r="O50" s="7"/>
      <c r="P50" s="27"/>
      <c r="Q50" s="7"/>
      <c r="R50" s="7"/>
      <c r="S50" s="7"/>
      <c r="T50" s="28"/>
      <c r="U50" s="28"/>
      <c r="V50" s="28"/>
      <c r="W50" s="7"/>
    </row>
    <row r="51" spans="1:23" ht="15.75" customHeight="1">
      <c r="A51" s="23">
        <v>41671</v>
      </c>
      <c r="B51" s="9">
        <v>99.516914</v>
      </c>
      <c r="C51" s="9">
        <v>62.464995999999999</v>
      </c>
      <c r="D51" s="9">
        <v>9065.7929690000001</v>
      </c>
      <c r="E51" s="9">
        <v>21120.119140999999</v>
      </c>
      <c r="F51" s="11"/>
      <c r="G51" s="24">
        <f t="shared" ref="G51:J51" si="52">((B51-B50)/B50)+1</f>
        <v>0.96731843646555227</v>
      </c>
      <c r="H51" s="24">
        <f t="shared" si="52"/>
        <v>1.0518412712904837</v>
      </c>
      <c r="I51" s="24">
        <f t="shared" si="52"/>
        <v>1.0458421694109146</v>
      </c>
      <c r="J51" s="25">
        <f t="shared" si="52"/>
        <v>1.0295541569990847</v>
      </c>
      <c r="K51" s="26"/>
      <c r="L51" s="29"/>
      <c r="M51" s="6"/>
      <c r="N51" s="27"/>
      <c r="O51" s="7"/>
      <c r="P51" s="27"/>
      <c r="Q51" s="7"/>
      <c r="R51" s="7"/>
      <c r="S51" s="7"/>
      <c r="T51" s="28"/>
      <c r="U51" s="28"/>
      <c r="V51" s="28"/>
      <c r="W51" s="7"/>
    </row>
    <row r="52" spans="1:23" ht="15.75" customHeight="1">
      <c r="A52" s="23">
        <v>41699</v>
      </c>
      <c r="B52" s="9">
        <v>118.621872</v>
      </c>
      <c r="C52" s="9">
        <v>57.765307999999997</v>
      </c>
      <c r="D52" s="9">
        <v>10509.923828000001</v>
      </c>
      <c r="E52" s="9">
        <v>22386.269531000002</v>
      </c>
      <c r="F52" s="11"/>
      <c r="G52" s="24">
        <f t="shared" ref="G52:J52" si="53">((B52-B51)/B51)+1</f>
        <v>1.1919769939811438</v>
      </c>
      <c r="H52" s="24">
        <f t="shared" si="53"/>
        <v>0.92476285438327732</v>
      </c>
      <c r="I52" s="24">
        <f t="shared" si="53"/>
        <v>1.1592944890687589</v>
      </c>
      <c r="J52" s="25">
        <f t="shared" si="53"/>
        <v>1.0599499643703265</v>
      </c>
      <c r="K52" s="26"/>
      <c r="L52" s="29"/>
      <c r="M52" s="6"/>
      <c r="N52" s="27"/>
      <c r="O52" s="7"/>
      <c r="P52" s="27"/>
      <c r="Q52" s="7"/>
      <c r="R52" s="7"/>
      <c r="S52" s="7"/>
      <c r="T52" s="28"/>
      <c r="U52" s="28"/>
      <c r="V52" s="28"/>
      <c r="W52" s="7"/>
    </row>
    <row r="53" spans="1:23" ht="15.75" customHeight="1">
      <c r="A53" s="23">
        <v>41730</v>
      </c>
      <c r="B53" s="9">
        <v>108.947693</v>
      </c>
      <c r="C53" s="9">
        <v>64.079230999999993</v>
      </c>
      <c r="D53" s="9">
        <v>10171.346680000001</v>
      </c>
      <c r="E53" s="9">
        <v>22417.800781000002</v>
      </c>
      <c r="F53" s="11"/>
      <c r="G53" s="24">
        <f t="shared" ref="G53:J53" si="54">((B53-B52)/B52)+1</f>
        <v>0.91844523411331769</v>
      </c>
      <c r="H53" s="24">
        <f t="shared" si="54"/>
        <v>1.1093030266539909</v>
      </c>
      <c r="I53" s="24">
        <f t="shared" si="54"/>
        <v>0.96778500457843664</v>
      </c>
      <c r="J53" s="25">
        <f t="shared" si="54"/>
        <v>1.0014085084590059</v>
      </c>
      <c r="K53" s="26"/>
      <c r="L53" s="29"/>
      <c r="M53" s="6"/>
      <c r="N53" s="27"/>
      <c r="O53" s="7"/>
      <c r="P53" s="27"/>
      <c r="Q53" s="7"/>
      <c r="R53" s="7"/>
      <c r="S53" s="7"/>
      <c r="T53" s="28"/>
      <c r="U53" s="28"/>
      <c r="V53" s="28"/>
      <c r="W53" s="7"/>
    </row>
    <row r="54" spans="1:23" ht="15.75" customHeight="1">
      <c r="A54" s="23">
        <v>41760</v>
      </c>
      <c r="B54" s="9">
        <v>218.935135</v>
      </c>
      <c r="C54" s="9">
        <v>59.611091999999999</v>
      </c>
      <c r="D54" s="9">
        <v>11917.950194999999</v>
      </c>
      <c r="E54" s="9">
        <v>24217.339843999998</v>
      </c>
      <c r="F54" s="11"/>
      <c r="G54" s="24">
        <f t="shared" ref="G54:J54" si="55">((B54-B53)/B53)+1</f>
        <v>2.0095435614226362</v>
      </c>
      <c r="H54" s="24">
        <f t="shared" si="55"/>
        <v>0.93027165073188856</v>
      </c>
      <c r="I54" s="24">
        <f t="shared" si="55"/>
        <v>1.1717180202336785</v>
      </c>
      <c r="J54" s="25">
        <f t="shared" si="55"/>
        <v>1.0802727743269616</v>
      </c>
      <c r="K54" s="26"/>
      <c r="L54" s="29"/>
      <c r="M54" s="6"/>
      <c r="N54" s="27"/>
      <c r="O54" s="7"/>
      <c r="P54" s="27"/>
      <c r="Q54" s="7"/>
      <c r="R54" s="7"/>
      <c r="S54" s="7"/>
      <c r="T54" s="28"/>
      <c r="U54" s="28"/>
      <c r="V54" s="28"/>
      <c r="W54" s="7"/>
    </row>
    <row r="55" spans="1:23" ht="15.75" customHeight="1">
      <c r="A55" s="23">
        <v>41791</v>
      </c>
      <c r="B55" s="9">
        <v>150.748367</v>
      </c>
      <c r="C55" s="9">
        <v>72.191306999999995</v>
      </c>
      <c r="D55" s="9">
        <v>11652.554688</v>
      </c>
      <c r="E55" s="9">
        <v>25413.779297000001</v>
      </c>
      <c r="F55" s="11"/>
      <c r="G55" s="24">
        <f t="shared" ref="G55:J55" si="56">((B55-B54)/B54)+1</f>
        <v>0.68855264825355689</v>
      </c>
      <c r="H55" s="24">
        <f t="shared" si="56"/>
        <v>1.2110381571268649</v>
      </c>
      <c r="I55" s="24">
        <f t="shared" si="56"/>
        <v>0.97773144687990543</v>
      </c>
      <c r="J55" s="25">
        <f t="shared" si="56"/>
        <v>1.0494042475642273</v>
      </c>
      <c r="K55" s="26"/>
      <c r="L55" s="29"/>
      <c r="M55" s="6"/>
      <c r="N55" s="27"/>
      <c r="O55" s="7"/>
      <c r="P55" s="27"/>
      <c r="Q55" s="7"/>
      <c r="R55" s="7"/>
      <c r="S55" s="7"/>
      <c r="T55" s="28"/>
      <c r="U55" s="28"/>
      <c r="V55" s="28"/>
      <c r="W55" s="7"/>
    </row>
    <row r="56" spans="1:23" ht="15.75" customHeight="1">
      <c r="A56" s="23">
        <v>41821</v>
      </c>
      <c r="B56" s="9">
        <v>137.66920500000001</v>
      </c>
      <c r="C56" s="9">
        <v>64.017928999999995</v>
      </c>
      <c r="D56" s="9">
        <v>12906.658203000001</v>
      </c>
      <c r="E56" s="9">
        <v>25894.970702999999</v>
      </c>
      <c r="F56" s="11"/>
      <c r="G56" s="24">
        <f t="shared" ref="G56:J56" si="57">((B56-B55)/B55)+1</f>
        <v>0.91323844987322489</v>
      </c>
      <c r="H56" s="24">
        <f t="shared" si="57"/>
        <v>0.8867816868864834</v>
      </c>
      <c r="I56" s="24">
        <f t="shared" si="57"/>
        <v>1.1076247697246595</v>
      </c>
      <c r="J56" s="25">
        <f t="shared" si="57"/>
        <v>1.0189342718521524</v>
      </c>
      <c r="K56" s="26"/>
      <c r="L56" s="29"/>
      <c r="M56" s="6"/>
      <c r="N56" s="27"/>
      <c r="O56" s="7"/>
      <c r="P56" s="27"/>
      <c r="Q56" s="7"/>
      <c r="R56" s="7"/>
      <c r="S56" s="7"/>
      <c r="T56" s="28"/>
      <c r="U56" s="28"/>
      <c r="V56" s="28"/>
      <c r="W56" s="7"/>
    </row>
    <row r="57" spans="1:23" ht="15.75" customHeight="1">
      <c r="A57" s="23">
        <v>41852</v>
      </c>
      <c r="B57" s="9">
        <v>145.1129</v>
      </c>
      <c r="C57" s="9">
        <v>67.382651999999993</v>
      </c>
      <c r="D57" s="9">
        <v>13892.428711</v>
      </c>
      <c r="E57" s="9">
        <v>26638.109375</v>
      </c>
      <c r="F57" s="11"/>
      <c r="G57" s="24">
        <f t="shared" ref="G57:J57" si="58">((B57-B56)/B56)+1</f>
        <v>1.054069426782845</v>
      </c>
      <c r="H57" s="24">
        <f t="shared" si="58"/>
        <v>1.0525590729434562</v>
      </c>
      <c r="I57" s="24">
        <f t="shared" si="58"/>
        <v>1.0763768972956043</v>
      </c>
      <c r="J57" s="25">
        <f t="shared" si="58"/>
        <v>1.0286981854709689</v>
      </c>
      <c r="K57" s="26"/>
      <c r="L57" s="29"/>
      <c r="M57" s="6"/>
      <c r="N57" s="27"/>
      <c r="O57" s="7"/>
      <c r="P57" s="27"/>
      <c r="Q57" s="7"/>
      <c r="R57" s="7"/>
      <c r="S57" s="7"/>
      <c r="T57" s="28"/>
      <c r="U57" s="28"/>
      <c r="V57" s="28"/>
      <c r="W57" s="7"/>
    </row>
    <row r="58" spans="1:23" ht="15.75" customHeight="1">
      <c r="A58" s="23">
        <v>41883</v>
      </c>
      <c r="B58" s="9">
        <v>121.123611</v>
      </c>
      <c r="C58" s="9">
        <v>72.203491</v>
      </c>
      <c r="D58" s="9">
        <v>14611.615234000001</v>
      </c>
      <c r="E58" s="9">
        <v>26630.509765999999</v>
      </c>
      <c r="F58" s="11"/>
      <c r="G58" s="24">
        <f t="shared" ref="G58:J58" si="59">((B58-B57)/B57)+1</f>
        <v>0.83468534499689551</v>
      </c>
      <c r="H58" s="24">
        <f t="shared" si="59"/>
        <v>1.0715442158613764</v>
      </c>
      <c r="I58" s="24">
        <f t="shared" si="59"/>
        <v>1.05176823563115</v>
      </c>
      <c r="J58" s="25">
        <f t="shared" si="59"/>
        <v>0.99971470914496907</v>
      </c>
      <c r="K58" s="26"/>
      <c r="L58" s="29"/>
      <c r="M58" s="6"/>
      <c r="N58" s="27"/>
      <c r="O58" s="7"/>
      <c r="P58" s="27"/>
      <c r="Q58" s="7"/>
      <c r="R58" s="7"/>
      <c r="S58" s="7"/>
      <c r="T58" s="28"/>
      <c r="U58" s="28"/>
      <c r="V58" s="28"/>
      <c r="W58" s="7"/>
    </row>
    <row r="59" spans="1:23" ht="15.75" customHeight="1">
      <c r="A59" s="23">
        <v>41913</v>
      </c>
      <c r="B59" s="9">
        <v>155.74226400000001</v>
      </c>
      <c r="C59" s="9">
        <v>64.954177999999999</v>
      </c>
      <c r="D59" s="9">
        <v>14232.076171999999</v>
      </c>
      <c r="E59" s="9">
        <v>27865.830077999999</v>
      </c>
      <c r="F59" s="11"/>
      <c r="G59" s="24">
        <f t="shared" ref="G59:J59" si="60">((B59-B58)/B58)+1</f>
        <v>1.2858125902471651</v>
      </c>
      <c r="H59" s="24">
        <f t="shared" si="60"/>
        <v>0.89959885734610812</v>
      </c>
      <c r="I59" s="24">
        <f t="shared" si="60"/>
        <v>0.97402483873809886</v>
      </c>
      <c r="J59" s="25">
        <f t="shared" si="60"/>
        <v>1.0463874076333743</v>
      </c>
      <c r="K59" s="26"/>
      <c r="L59" s="29"/>
      <c r="M59" s="6"/>
      <c r="N59" s="27"/>
      <c r="O59" s="7"/>
      <c r="P59" s="27"/>
      <c r="Q59" s="7"/>
      <c r="R59" s="7"/>
      <c r="S59" s="7"/>
      <c r="T59" s="28"/>
      <c r="U59" s="28"/>
      <c r="V59" s="28"/>
      <c r="W59" s="7"/>
    </row>
    <row r="60" spans="1:23" ht="15.75" customHeight="1">
      <c r="A60" s="23">
        <v>41944</v>
      </c>
      <c r="B60" s="9">
        <v>172.45829800000001</v>
      </c>
      <c r="C60" s="9">
        <v>66.048805000000002</v>
      </c>
      <c r="D60" s="9">
        <v>18448.451172000001</v>
      </c>
      <c r="E60" s="9">
        <v>28693.990234000001</v>
      </c>
      <c r="F60" s="11"/>
      <c r="G60" s="24">
        <f t="shared" ref="G60:J60" si="61">((B60-B59)/B59)+1</f>
        <v>1.1073313920747936</v>
      </c>
      <c r="H60" s="24">
        <f t="shared" si="61"/>
        <v>1.0168522954751271</v>
      </c>
      <c r="I60" s="24">
        <f t="shared" si="61"/>
        <v>1.2962586026833698</v>
      </c>
      <c r="J60" s="25">
        <f t="shared" si="61"/>
        <v>1.0297195580997185</v>
      </c>
      <c r="K60" s="26"/>
      <c r="L60" s="29"/>
      <c r="M60" s="6"/>
      <c r="N60" s="27"/>
      <c r="O60" s="7"/>
      <c r="P60" s="27"/>
      <c r="Q60" s="7"/>
      <c r="R60" s="7"/>
      <c r="S60" s="7"/>
      <c r="T60" s="28"/>
      <c r="U60" s="28"/>
      <c r="V60" s="28"/>
      <c r="W60" s="7"/>
    </row>
    <row r="61" spans="1:23" ht="15.75" customHeight="1">
      <c r="A61" s="23">
        <v>41974</v>
      </c>
      <c r="B61" s="9">
        <v>161.49696399999999</v>
      </c>
      <c r="C61" s="9">
        <v>61.648482999999999</v>
      </c>
      <c r="D61" s="9">
        <v>18938.611327999999</v>
      </c>
      <c r="E61" s="9">
        <v>27499.419922000001</v>
      </c>
      <c r="F61" s="11"/>
      <c r="G61" s="24">
        <f t="shared" ref="G61:J61" si="62">((B61-B60)/B60)+1</f>
        <v>0.93644066926834668</v>
      </c>
      <c r="H61" s="24">
        <f t="shared" si="62"/>
        <v>0.9333777197028772</v>
      </c>
      <c r="I61" s="24">
        <f t="shared" si="62"/>
        <v>1.0265691765357481</v>
      </c>
      <c r="J61" s="25">
        <f t="shared" si="62"/>
        <v>0.95836862345535567</v>
      </c>
      <c r="K61" s="26"/>
      <c r="L61" s="29"/>
      <c r="M61" s="6"/>
      <c r="N61" s="27"/>
      <c r="O61" s="7"/>
      <c r="P61" s="27"/>
      <c r="Q61" s="7"/>
      <c r="R61" s="7"/>
      <c r="S61" s="7"/>
      <c r="T61" s="28"/>
      <c r="U61" s="28"/>
      <c r="V61" s="28"/>
      <c r="W61" s="7"/>
    </row>
    <row r="62" spans="1:23" ht="15.75" customHeight="1">
      <c r="A62" s="23">
        <v>42005</v>
      </c>
      <c r="B62" s="9">
        <v>177.69506799999999</v>
      </c>
      <c r="C62" s="9">
        <v>60.046340999999998</v>
      </c>
      <c r="D62" s="9">
        <v>23184.074218999998</v>
      </c>
      <c r="E62" s="9">
        <v>29182.949218999998</v>
      </c>
      <c r="F62" s="11"/>
      <c r="G62" s="24">
        <f t="shared" ref="G62:J62" si="63">((B62-B61)/B61)+1</f>
        <v>1.1002997430960992</v>
      </c>
      <c r="H62" s="24">
        <f t="shared" si="63"/>
        <v>0.97401165572881976</v>
      </c>
      <c r="I62" s="24">
        <f t="shared" si="63"/>
        <v>1.2241697037587569</v>
      </c>
      <c r="J62" s="25">
        <f t="shared" si="63"/>
        <v>1.0612205385340927</v>
      </c>
      <c r="K62" s="26"/>
      <c r="L62" s="29"/>
      <c r="M62" s="6"/>
      <c r="N62" s="27"/>
      <c r="O62" s="7"/>
      <c r="P62" s="27"/>
      <c r="Q62" s="7"/>
      <c r="R62" s="7"/>
      <c r="S62" s="7"/>
      <c r="T62" s="28"/>
      <c r="U62" s="28"/>
      <c r="V62" s="28"/>
      <c r="W62" s="7"/>
    </row>
    <row r="63" spans="1:23" ht="15.75" customHeight="1">
      <c r="A63" s="23">
        <v>42036</v>
      </c>
      <c r="B63" s="9">
        <v>164.937927</v>
      </c>
      <c r="C63" s="9">
        <v>61.271450000000002</v>
      </c>
      <c r="D63" s="9">
        <v>25708.724609000001</v>
      </c>
      <c r="E63" s="9">
        <v>29220.119140999999</v>
      </c>
      <c r="F63" s="11"/>
      <c r="G63" s="24">
        <f t="shared" ref="G63:J63" si="64">((B63-B62)/B62)+1</f>
        <v>0.92820768103704498</v>
      </c>
      <c r="H63" s="24">
        <f t="shared" si="64"/>
        <v>1.0204027252884569</v>
      </c>
      <c r="I63" s="24">
        <f t="shared" si="64"/>
        <v>1.10889588974534</v>
      </c>
      <c r="J63" s="25">
        <f t="shared" si="64"/>
        <v>1.001273686278966</v>
      </c>
      <c r="K63" s="26"/>
      <c r="L63" s="29"/>
      <c r="M63" s="6"/>
      <c r="N63" s="27"/>
      <c r="O63" s="7"/>
      <c r="P63" s="27"/>
      <c r="Q63" s="7"/>
      <c r="R63" s="7"/>
      <c r="S63" s="7"/>
      <c r="T63" s="28"/>
      <c r="U63" s="28"/>
      <c r="V63" s="28"/>
      <c r="W63" s="7"/>
    </row>
    <row r="64" spans="1:23" ht="15.75" customHeight="1">
      <c r="A64" s="23">
        <v>42064</v>
      </c>
      <c r="B64" s="9">
        <v>143.523438</v>
      </c>
      <c r="C64" s="9">
        <v>68.071365</v>
      </c>
      <c r="D64" s="9">
        <v>24696.296875</v>
      </c>
      <c r="E64" s="9">
        <v>27957.490234000001</v>
      </c>
      <c r="F64" s="11"/>
      <c r="G64" s="24">
        <f t="shared" ref="G64:J64" si="65">((B64-B63)/B63)+1</f>
        <v>0.87016637477200742</v>
      </c>
      <c r="H64" s="24">
        <f t="shared" si="65"/>
        <v>1.1109801547050053</v>
      </c>
      <c r="I64" s="24">
        <f t="shared" si="65"/>
        <v>0.96061929366789456</v>
      </c>
      <c r="J64" s="25">
        <f t="shared" si="65"/>
        <v>0.95678905685129978</v>
      </c>
      <c r="K64" s="26"/>
      <c r="L64" s="29"/>
      <c r="M64" s="6"/>
      <c r="N64" s="27"/>
      <c r="O64" s="7"/>
      <c r="P64" s="27"/>
      <c r="Q64" s="7"/>
      <c r="R64" s="7"/>
      <c r="S64" s="7"/>
      <c r="T64" s="28"/>
      <c r="U64" s="28"/>
      <c r="V64" s="28"/>
      <c r="W64" s="7"/>
    </row>
    <row r="65" spans="1:23" ht="15.75" customHeight="1">
      <c r="A65" s="23">
        <v>42095</v>
      </c>
      <c r="B65" s="9">
        <v>144.89788799999999</v>
      </c>
      <c r="C65" s="9">
        <v>65.664551000000003</v>
      </c>
      <c r="D65" s="9">
        <v>21896.892577999999</v>
      </c>
      <c r="E65" s="9">
        <v>27011.310547000001</v>
      </c>
      <c r="F65" s="11"/>
      <c r="G65" s="24">
        <f t="shared" ref="G65:J65" si="66">((B65-B64)/B64)+1</f>
        <v>1.0095764846435744</v>
      </c>
      <c r="H65" s="24">
        <f t="shared" si="66"/>
        <v>0.96464278334950393</v>
      </c>
      <c r="I65" s="24">
        <f t="shared" si="66"/>
        <v>0.88664679926836198</v>
      </c>
      <c r="J65" s="25">
        <f t="shared" si="66"/>
        <v>0.9661564868991952</v>
      </c>
      <c r="K65" s="26"/>
      <c r="L65" s="29"/>
      <c r="M65" s="6"/>
      <c r="N65" s="27"/>
      <c r="O65" s="7"/>
      <c r="P65" s="27"/>
      <c r="Q65" s="7"/>
      <c r="R65" s="7"/>
      <c r="S65" s="7"/>
      <c r="T65" s="28"/>
      <c r="U65" s="28"/>
      <c r="V65" s="28"/>
      <c r="W65" s="7"/>
    </row>
    <row r="66" spans="1:23" ht="15.75" customHeight="1">
      <c r="A66" s="23">
        <v>42125</v>
      </c>
      <c r="B66" s="9">
        <v>153.69442699999999</v>
      </c>
      <c r="C66" s="9">
        <v>69.752205000000004</v>
      </c>
      <c r="D66" s="9">
        <v>23014.886718999998</v>
      </c>
      <c r="E66" s="9">
        <v>27828.439452999999</v>
      </c>
      <c r="F66" s="11"/>
      <c r="G66" s="24">
        <f t="shared" ref="G66:J66" si="67">((B66-B65)/B65)+1</f>
        <v>1.0607085384156876</v>
      </c>
      <c r="H66" s="24">
        <f t="shared" si="67"/>
        <v>1.0622505436761458</v>
      </c>
      <c r="I66" s="24">
        <f t="shared" si="67"/>
        <v>1.0510572053553964</v>
      </c>
      <c r="J66" s="25">
        <f t="shared" si="67"/>
        <v>1.0302513609836954</v>
      </c>
      <c r="K66" s="26"/>
      <c r="L66" s="29"/>
      <c r="M66" s="6"/>
      <c r="N66" s="27"/>
      <c r="O66" s="7"/>
      <c r="P66" s="27"/>
      <c r="Q66" s="7"/>
      <c r="R66" s="7"/>
      <c r="S66" s="7"/>
      <c r="T66" s="28"/>
      <c r="U66" s="28"/>
      <c r="V66" s="28"/>
      <c r="W66" s="7"/>
    </row>
    <row r="67" spans="1:23" ht="15.75" customHeight="1">
      <c r="A67" s="23">
        <v>42156</v>
      </c>
      <c r="B67" s="9">
        <v>227.10592700000001</v>
      </c>
      <c r="C67" s="9">
        <v>427.78567500000003</v>
      </c>
      <c r="D67" s="9">
        <v>21321.892577999999</v>
      </c>
      <c r="E67" s="9">
        <v>27780.830077999999</v>
      </c>
      <c r="F67" s="11"/>
      <c r="G67" s="24">
        <f t="shared" ref="G67:J67" si="68">((B67-B66)/B66)+1</f>
        <v>1.4776458160060679</v>
      </c>
      <c r="H67" s="24">
        <f t="shared" si="68"/>
        <v>6.1329340771377767</v>
      </c>
      <c r="I67" s="24">
        <f t="shared" si="68"/>
        <v>0.92643917123422803</v>
      </c>
      <c r="J67" s="25">
        <f t="shared" si="68"/>
        <v>0.99828918272329259</v>
      </c>
      <c r="K67" s="26"/>
      <c r="L67" s="29"/>
      <c r="M67" s="6"/>
      <c r="N67" s="27"/>
      <c r="O67" s="7"/>
      <c r="P67" s="27"/>
      <c r="Q67" s="7"/>
      <c r="R67" s="7"/>
      <c r="S67" s="7"/>
      <c r="T67" s="28"/>
      <c r="U67" s="28"/>
      <c r="V67" s="28"/>
      <c r="W67" s="7"/>
    </row>
    <row r="68" spans="1:23" ht="15.75" customHeight="1">
      <c r="A68" s="23">
        <v>42186</v>
      </c>
      <c r="B68" s="9">
        <v>170.24929800000001</v>
      </c>
      <c r="C68" s="9">
        <v>70.718108999999998</v>
      </c>
      <c r="D68" s="9">
        <v>23975.751952999999</v>
      </c>
      <c r="E68" s="9">
        <v>28114.560547000001</v>
      </c>
      <c r="F68" s="11"/>
      <c r="G68" s="24">
        <f t="shared" ref="G68:J68" si="69">((B68-B67)/B67)+1</f>
        <v>0.74964709309414013</v>
      </c>
      <c r="H68" s="24">
        <f t="shared" si="69"/>
        <v>0.16531200816857639</v>
      </c>
      <c r="I68" s="24">
        <f t="shared" si="69"/>
        <v>1.1244664077211541</v>
      </c>
      <c r="J68" s="25">
        <f t="shared" si="69"/>
        <v>1.0120129768643698</v>
      </c>
      <c r="K68" s="26"/>
      <c r="L68" s="29"/>
      <c r="M68" s="6"/>
      <c r="N68" s="27"/>
      <c r="O68" s="7"/>
      <c r="P68" s="27"/>
      <c r="Q68" s="7"/>
      <c r="R68" s="7"/>
      <c r="S68" s="7"/>
      <c r="T68" s="28"/>
      <c r="U68" s="28"/>
      <c r="V68" s="28"/>
      <c r="W68" s="7"/>
    </row>
    <row r="69" spans="1:23" ht="15.75" customHeight="1">
      <c r="A69" s="23">
        <v>42217</v>
      </c>
      <c r="B69" s="9">
        <v>212.30761699999999</v>
      </c>
      <c r="C69" s="9">
        <v>406.366241</v>
      </c>
      <c r="D69" s="9">
        <v>22629.119140999999</v>
      </c>
      <c r="E69" s="9">
        <v>26283.089843999998</v>
      </c>
      <c r="F69" s="11"/>
      <c r="G69" s="24">
        <f t="shared" ref="G69:J69" si="70">((B69-B68)/B68)+1</f>
        <v>1.2470396030649125</v>
      </c>
      <c r="H69" s="24">
        <f t="shared" si="70"/>
        <v>5.746282624723464</v>
      </c>
      <c r="I69" s="24">
        <f t="shared" si="70"/>
        <v>0.9438335525559397</v>
      </c>
      <c r="J69" s="25">
        <f t="shared" si="70"/>
        <v>0.9348568618051748</v>
      </c>
      <c r="K69" s="26"/>
      <c r="L69" s="29"/>
      <c r="M69" s="6"/>
      <c r="N69" s="27"/>
      <c r="O69" s="7"/>
      <c r="P69" s="27"/>
      <c r="Q69" s="7"/>
      <c r="R69" s="7"/>
      <c r="S69" s="7"/>
      <c r="T69" s="28"/>
      <c r="U69" s="28"/>
      <c r="V69" s="28"/>
      <c r="W69" s="7"/>
    </row>
    <row r="70" spans="1:23" ht="15.75" customHeight="1">
      <c r="A70" s="23">
        <v>42248</v>
      </c>
      <c r="B70" s="9">
        <v>125.563889</v>
      </c>
      <c r="C70" s="9">
        <v>68.554473999999999</v>
      </c>
      <c r="D70" s="9">
        <v>18939.802734000001</v>
      </c>
      <c r="E70" s="9">
        <v>26154.830077999999</v>
      </c>
      <c r="F70" s="11"/>
      <c r="G70" s="24">
        <f t="shared" ref="G70:J70" si="71">((B70-B69)/B69)+1</f>
        <v>0.59142432463928041</v>
      </c>
      <c r="H70" s="24">
        <f t="shared" si="71"/>
        <v>0.16870120370062913</v>
      </c>
      <c r="I70" s="24">
        <f t="shared" si="71"/>
        <v>0.83696597361955627</v>
      </c>
      <c r="J70" s="25">
        <f t="shared" si="71"/>
        <v>0.99512006515363038</v>
      </c>
      <c r="K70" s="26"/>
      <c r="L70" s="29"/>
      <c r="M70" s="6"/>
      <c r="N70" s="27"/>
      <c r="O70" s="7"/>
      <c r="P70" s="27"/>
      <c r="Q70" s="7"/>
      <c r="R70" s="7"/>
      <c r="S70" s="7"/>
      <c r="T70" s="28"/>
      <c r="U70" s="28"/>
      <c r="V70" s="28"/>
      <c r="W70" s="7"/>
    </row>
    <row r="71" spans="1:23" ht="15.75" customHeight="1">
      <c r="A71" s="23">
        <v>42278</v>
      </c>
      <c r="B71" s="9">
        <v>183.01083399999999</v>
      </c>
      <c r="C71" s="9">
        <v>421.57308999999998</v>
      </c>
      <c r="D71" s="9">
        <v>19973.792968999998</v>
      </c>
      <c r="E71" s="9">
        <v>26656.830077999999</v>
      </c>
      <c r="F71" s="11"/>
      <c r="G71" s="24">
        <f t="shared" ref="G71:J71" si="72">((B71-B70)/B70)+1</f>
        <v>1.457511673599087</v>
      </c>
      <c r="H71" s="24">
        <f t="shared" si="72"/>
        <v>6.1494613757812502</v>
      </c>
      <c r="I71" s="24">
        <f t="shared" si="72"/>
        <v>1.0545935060423739</v>
      </c>
      <c r="J71" s="25">
        <f t="shared" si="72"/>
        <v>1.0191933955794366</v>
      </c>
      <c r="K71" s="26"/>
      <c r="L71" s="29"/>
      <c r="M71" s="6"/>
      <c r="N71" s="27"/>
      <c r="O71" s="7"/>
      <c r="P71" s="27"/>
      <c r="Q71" s="7"/>
      <c r="R71" s="7"/>
      <c r="S71" s="7"/>
      <c r="T71" s="28"/>
      <c r="U71" s="28"/>
      <c r="V71" s="28"/>
      <c r="W71" s="7"/>
    </row>
    <row r="72" spans="1:23" ht="15.75" customHeight="1">
      <c r="A72" s="23">
        <v>42309</v>
      </c>
      <c r="B72" s="9">
        <v>107.650131</v>
      </c>
      <c r="C72" s="9">
        <v>71.344002000000003</v>
      </c>
      <c r="D72" s="9">
        <v>18235.087890999999</v>
      </c>
      <c r="E72" s="9">
        <v>26145.669922000001</v>
      </c>
      <c r="F72" s="11"/>
      <c r="G72" s="24">
        <f t="shared" ref="G72:J72" si="73">((B72-B71)/B71)+1</f>
        <v>0.58821725821980575</v>
      </c>
      <c r="H72" s="24">
        <f t="shared" si="73"/>
        <v>0.1692328179675795</v>
      </c>
      <c r="I72" s="24">
        <f t="shared" si="73"/>
        <v>0.91295068088977749</v>
      </c>
      <c r="J72" s="25">
        <f t="shared" si="73"/>
        <v>0.98082442081431653</v>
      </c>
      <c r="K72" s="26"/>
      <c r="L72" s="29"/>
      <c r="M72" s="6"/>
      <c r="N72" s="27"/>
      <c r="O72" s="7"/>
      <c r="P72" s="27"/>
      <c r="Q72" s="7"/>
      <c r="R72" s="7"/>
      <c r="S72" s="7"/>
      <c r="T72" s="28"/>
      <c r="U72" s="28"/>
      <c r="V72" s="28"/>
      <c r="W72" s="7"/>
    </row>
    <row r="73" spans="1:23" ht="15.75" customHeight="1">
      <c r="A73" s="23">
        <v>42339</v>
      </c>
      <c r="B73" s="9">
        <v>103.845406</v>
      </c>
      <c r="C73" s="9">
        <v>80.060126999999994</v>
      </c>
      <c r="D73" s="9">
        <v>18227.375</v>
      </c>
      <c r="E73" s="9">
        <v>26117.539063</v>
      </c>
      <c r="F73" s="11"/>
      <c r="G73" s="24">
        <f t="shared" ref="G73:J73" si="74">((B73-B72)/B72)+1</f>
        <v>0.96465656878764039</v>
      </c>
      <c r="H73" s="24">
        <f t="shared" si="74"/>
        <v>1.1221703963284817</v>
      </c>
      <c r="I73" s="24">
        <f t="shared" si="74"/>
        <v>0.99957703022622635</v>
      </c>
      <c r="J73" s="25">
        <f t="shared" si="74"/>
        <v>0.9989240719750565</v>
      </c>
      <c r="K73" s="26"/>
      <c r="L73" s="29"/>
      <c r="M73" s="6"/>
      <c r="N73" s="27"/>
      <c r="O73" s="7"/>
      <c r="P73" s="27"/>
      <c r="Q73" s="7"/>
      <c r="R73" s="7"/>
      <c r="S73" s="7"/>
      <c r="T73" s="28"/>
      <c r="U73" s="28"/>
      <c r="V73" s="28"/>
      <c r="W73" s="7"/>
    </row>
    <row r="74" spans="1:23" ht="15.75" customHeight="1">
      <c r="A74" s="23">
        <v>42370</v>
      </c>
      <c r="B74" s="9">
        <v>85.193389999999994</v>
      </c>
      <c r="C74" s="9">
        <v>75.817977999999997</v>
      </c>
      <c r="D74" s="9">
        <v>17028.992188</v>
      </c>
      <c r="E74" s="9">
        <v>24870.689452999999</v>
      </c>
      <c r="F74" s="11"/>
      <c r="G74" s="24">
        <f t="shared" ref="G74:J74" si="75">((B74-B73)/B73)+1</f>
        <v>0.82038670059222452</v>
      </c>
      <c r="H74" s="24">
        <f t="shared" si="75"/>
        <v>0.94701296189550144</v>
      </c>
      <c r="I74" s="24">
        <f t="shared" si="75"/>
        <v>0.93425368096064298</v>
      </c>
      <c r="J74" s="25">
        <f t="shared" si="75"/>
        <v>0.95226006527673279</v>
      </c>
      <c r="K74" s="26"/>
      <c r="L74" s="29"/>
      <c r="M74" s="6"/>
      <c r="N74" s="27"/>
      <c r="O74" s="7"/>
      <c r="P74" s="27"/>
      <c r="Q74" s="7"/>
      <c r="R74" s="7"/>
      <c r="S74" s="7"/>
      <c r="T74" s="28"/>
      <c r="U74" s="28"/>
      <c r="V74" s="28"/>
      <c r="W74" s="7"/>
    </row>
    <row r="75" spans="1:23" ht="15.75" customHeight="1">
      <c r="A75" s="23">
        <v>42401</v>
      </c>
      <c r="B75" s="9">
        <v>55.895657</v>
      </c>
      <c r="C75" s="9">
        <v>72.472083999999995</v>
      </c>
      <c r="D75" s="9">
        <v>16379.822265999999</v>
      </c>
      <c r="E75" s="9">
        <v>23002</v>
      </c>
      <c r="F75" s="11"/>
      <c r="G75" s="24">
        <f t="shared" ref="G75:J75" si="76">((B75-B74)/B74)+1</f>
        <v>0.65610321411086003</v>
      </c>
      <c r="H75" s="24">
        <f t="shared" si="76"/>
        <v>0.95586938496302287</v>
      </c>
      <c r="I75" s="24">
        <f t="shared" si="76"/>
        <v>0.96187854719567856</v>
      </c>
      <c r="J75" s="25">
        <f t="shared" si="76"/>
        <v>0.92486378568107641</v>
      </c>
      <c r="K75" s="26"/>
      <c r="L75" s="29"/>
      <c r="M75" s="6"/>
      <c r="N75" s="27"/>
      <c r="O75" s="7"/>
      <c r="P75" s="27"/>
      <c r="Q75" s="7"/>
      <c r="R75" s="7"/>
      <c r="S75" s="7"/>
      <c r="T75" s="28"/>
      <c r="U75" s="28"/>
      <c r="V75" s="28"/>
      <c r="W75" s="7"/>
    </row>
    <row r="76" spans="1:23" ht="15.75" customHeight="1">
      <c r="A76" s="23">
        <v>42430</v>
      </c>
      <c r="B76" s="9">
        <v>69.792884999999998</v>
      </c>
      <c r="C76" s="9">
        <v>74.504333000000003</v>
      </c>
      <c r="D76" s="9">
        <v>20292.326172000001</v>
      </c>
      <c r="E76" s="9">
        <v>25341.859375</v>
      </c>
      <c r="F76" s="11"/>
      <c r="G76" s="24">
        <f t="shared" ref="G76:J76" si="77">((B76-B75)/B75)+1</f>
        <v>1.2486280463614552</v>
      </c>
      <c r="H76" s="24">
        <f t="shared" si="77"/>
        <v>1.0280418181433835</v>
      </c>
      <c r="I76" s="24">
        <f t="shared" si="77"/>
        <v>1.238861194124266</v>
      </c>
      <c r="J76" s="25">
        <f t="shared" si="77"/>
        <v>1.1017241707242849</v>
      </c>
      <c r="K76" s="26"/>
      <c r="L76" s="29"/>
      <c r="M76" s="6"/>
      <c r="N76" s="27"/>
      <c r="O76" s="7"/>
      <c r="P76" s="27"/>
      <c r="Q76" s="7"/>
      <c r="R76" s="7"/>
      <c r="S76" s="7"/>
      <c r="T76" s="28"/>
      <c r="U76" s="28"/>
      <c r="V76" s="28"/>
      <c r="W76" s="7"/>
    </row>
    <row r="77" spans="1:23" ht="15.75" customHeight="1">
      <c r="A77" s="23">
        <v>42461</v>
      </c>
      <c r="B77" s="9">
        <v>76.940933000000001</v>
      </c>
      <c r="C77" s="9">
        <v>96.607346000000007</v>
      </c>
      <c r="D77" s="9">
        <v>19234.816406000002</v>
      </c>
      <c r="E77" s="9">
        <v>25606.619140999999</v>
      </c>
      <c r="F77" s="11"/>
      <c r="G77" s="24">
        <f t="shared" ref="G77:J77" si="78">((B77-B76)/B76)+1</f>
        <v>1.102418004356748</v>
      </c>
      <c r="H77" s="24">
        <f t="shared" si="78"/>
        <v>1.2966674837556091</v>
      </c>
      <c r="I77" s="24">
        <f t="shared" si="78"/>
        <v>0.94788622275058909</v>
      </c>
      <c r="J77" s="25">
        <f t="shared" si="78"/>
        <v>1.010447527234769</v>
      </c>
      <c r="K77" s="26"/>
      <c r="L77" s="29"/>
      <c r="M77" s="6"/>
      <c r="N77" s="27"/>
      <c r="O77" s="7"/>
      <c r="P77" s="27"/>
      <c r="Q77" s="7"/>
      <c r="R77" s="7"/>
      <c r="S77" s="7"/>
      <c r="T77" s="28"/>
      <c r="U77" s="28"/>
      <c r="V77" s="28"/>
      <c r="W77" s="7"/>
    </row>
    <row r="78" spans="1:23" ht="15.75" customHeight="1">
      <c r="A78" s="23">
        <v>42491</v>
      </c>
      <c r="B78" s="9">
        <v>74.057213000000004</v>
      </c>
      <c r="C78" s="9">
        <v>118.228348</v>
      </c>
      <c r="D78" s="9">
        <v>21819.589843999998</v>
      </c>
      <c r="E78" s="9">
        <v>26667.960938</v>
      </c>
      <c r="F78" s="11"/>
      <c r="G78" s="24">
        <f t="shared" ref="G78:J78" si="79">((B78-B77)/B77)+1</f>
        <v>0.96252034011596921</v>
      </c>
      <c r="H78" s="24">
        <f t="shared" si="79"/>
        <v>1.223802877267739</v>
      </c>
      <c r="I78" s="24">
        <f t="shared" si="79"/>
        <v>1.1343799380998363</v>
      </c>
      <c r="J78" s="25">
        <f t="shared" si="79"/>
        <v>1.0414479471560005</v>
      </c>
      <c r="K78" s="26"/>
      <c r="L78" s="29"/>
      <c r="M78" s="6"/>
      <c r="N78" s="27"/>
      <c r="O78" s="7"/>
      <c r="P78" s="27"/>
      <c r="Q78" s="7"/>
      <c r="R78" s="7"/>
      <c r="S78" s="7"/>
      <c r="T78" s="28"/>
      <c r="U78" s="28"/>
      <c r="V78" s="28"/>
      <c r="W78" s="7"/>
    </row>
    <row r="79" spans="1:23" ht="15.75" customHeight="1">
      <c r="A79" s="23">
        <v>42522</v>
      </c>
      <c r="B79" s="9">
        <v>78.321456999999995</v>
      </c>
      <c r="C79" s="9">
        <v>122.204826</v>
      </c>
      <c r="D79" s="9">
        <v>22099.367188</v>
      </c>
      <c r="E79" s="9">
        <v>26999.720702999999</v>
      </c>
      <c r="F79" s="11"/>
      <c r="G79" s="24">
        <f t="shared" ref="G79:J79" si="80">((B79-B78)/B78)+1</f>
        <v>1.0575804007099212</v>
      </c>
      <c r="H79" s="24">
        <f t="shared" si="80"/>
        <v>1.0336338794144362</v>
      </c>
      <c r="I79" s="24">
        <f t="shared" si="80"/>
        <v>1.0128223007856829</v>
      </c>
      <c r="J79" s="25">
        <f t="shared" si="80"/>
        <v>1.012440387391121</v>
      </c>
      <c r="K79" s="26"/>
      <c r="L79" s="29"/>
      <c r="M79" s="6"/>
      <c r="N79" s="27"/>
      <c r="O79" s="7"/>
      <c r="P79" s="27"/>
      <c r="Q79" s="7"/>
      <c r="R79" s="7"/>
      <c r="S79" s="7"/>
      <c r="T79" s="28"/>
      <c r="U79" s="28"/>
      <c r="V79" s="28"/>
      <c r="W79" s="7"/>
    </row>
    <row r="80" spans="1:23" ht="15.75" customHeight="1">
      <c r="A80" s="23">
        <v>42552</v>
      </c>
      <c r="B80" s="9">
        <v>89.457642000000007</v>
      </c>
      <c r="C80" s="9">
        <v>136.71498099999999</v>
      </c>
      <c r="D80" s="9">
        <v>24487.591797000001</v>
      </c>
      <c r="E80" s="9">
        <v>28051.859375</v>
      </c>
      <c r="F80" s="11"/>
      <c r="G80" s="24">
        <f t="shared" ref="G80:J80" si="81">((B80-B79)/B79)+1</f>
        <v>1.1421856209850643</v>
      </c>
      <c r="H80" s="24">
        <f t="shared" si="81"/>
        <v>1.1187363500685317</v>
      </c>
      <c r="I80" s="24">
        <f t="shared" si="81"/>
        <v>1.1080675563550439</v>
      </c>
      <c r="J80" s="25">
        <f t="shared" si="81"/>
        <v>1.0389685020661379</v>
      </c>
      <c r="K80" s="26"/>
      <c r="L80" s="29"/>
      <c r="M80" s="6"/>
      <c r="N80" s="27"/>
      <c r="O80" s="7"/>
      <c r="P80" s="27"/>
      <c r="Q80" s="7"/>
      <c r="R80" s="7"/>
      <c r="S80" s="7"/>
      <c r="T80" s="28"/>
      <c r="U80" s="28"/>
      <c r="V80" s="28"/>
      <c r="W80" s="7"/>
    </row>
    <row r="81" spans="1:23" ht="15.75" customHeight="1">
      <c r="A81" s="23">
        <v>42583</v>
      </c>
      <c r="B81" s="9">
        <v>85.316078000000005</v>
      </c>
      <c r="C81" s="9">
        <v>151.29145800000001</v>
      </c>
      <c r="D81" s="9">
        <v>23716.080077999999</v>
      </c>
      <c r="E81" s="9">
        <v>28452.169922000001</v>
      </c>
      <c r="F81" s="11"/>
      <c r="G81" s="24">
        <f t="shared" ref="G81:J81" si="82">((B81-B80)/B80)+1</f>
        <v>0.95370363104361722</v>
      </c>
      <c r="H81" s="24">
        <f t="shared" si="82"/>
        <v>1.106619456722157</v>
      </c>
      <c r="I81" s="24">
        <f t="shared" si="82"/>
        <v>0.9684937691956087</v>
      </c>
      <c r="J81" s="25">
        <f t="shared" si="82"/>
        <v>1.0142703747957884</v>
      </c>
      <c r="K81" s="26"/>
      <c r="L81" s="29"/>
      <c r="M81" s="6"/>
      <c r="N81" s="27"/>
      <c r="O81" s="7"/>
      <c r="P81" s="27"/>
      <c r="Q81" s="7"/>
      <c r="R81" s="7"/>
      <c r="S81" s="7"/>
      <c r="T81" s="28"/>
      <c r="U81" s="28"/>
      <c r="V81" s="28"/>
      <c r="W81" s="7"/>
    </row>
    <row r="82" spans="1:23" ht="15.75" customHeight="1">
      <c r="A82" s="23">
        <v>42614</v>
      </c>
      <c r="B82" s="9">
        <v>82.616446999999994</v>
      </c>
      <c r="C82" s="9">
        <v>154.112717</v>
      </c>
      <c r="D82" s="9">
        <v>22277.230468999998</v>
      </c>
      <c r="E82" s="9">
        <v>27865.960938</v>
      </c>
      <c r="F82" s="11"/>
      <c r="G82" s="24">
        <f t="shared" ref="G82:J82" si="83">((B82-B81)/B81)+1</f>
        <v>0.96835730071886317</v>
      </c>
      <c r="H82" s="24">
        <f t="shared" si="83"/>
        <v>1.0186478406467601</v>
      </c>
      <c r="I82" s="24">
        <f t="shared" si="83"/>
        <v>0.93933020953430091</v>
      </c>
      <c r="J82" s="25">
        <f t="shared" si="83"/>
        <v>0.97939668624196119</v>
      </c>
      <c r="K82" s="26"/>
      <c r="L82" s="29"/>
      <c r="M82" s="6"/>
      <c r="N82" s="27"/>
      <c r="O82" s="7"/>
      <c r="P82" s="27"/>
      <c r="Q82" s="7"/>
      <c r="R82" s="7"/>
      <c r="S82" s="7"/>
      <c r="T82" s="28"/>
      <c r="U82" s="28"/>
      <c r="V82" s="28"/>
      <c r="W82" s="7"/>
    </row>
    <row r="83" spans="1:23" ht="15.75" customHeight="1">
      <c r="A83" s="23">
        <v>42644</v>
      </c>
      <c r="B83" s="9">
        <v>85.875938000000005</v>
      </c>
      <c r="C83" s="9">
        <v>152.421967</v>
      </c>
      <c r="D83" s="9">
        <v>21436.244140999999</v>
      </c>
      <c r="E83" s="9">
        <v>27941.509765999999</v>
      </c>
      <c r="F83" s="11"/>
      <c r="G83" s="24">
        <f t="shared" ref="G83:J83" si="84">((B83-B82)/B82)+1</f>
        <v>1.0394532943301231</v>
      </c>
      <c r="H83" s="24">
        <f t="shared" si="84"/>
        <v>0.98902913378653878</v>
      </c>
      <c r="I83" s="24">
        <f t="shared" si="84"/>
        <v>0.9622490628190844</v>
      </c>
      <c r="J83" s="25">
        <f t="shared" si="84"/>
        <v>1.0027111510049156</v>
      </c>
      <c r="K83" s="26"/>
      <c r="L83" s="29"/>
      <c r="M83" s="6"/>
      <c r="N83" s="27"/>
      <c r="O83" s="7"/>
      <c r="P83" s="27"/>
      <c r="Q83" s="7"/>
      <c r="R83" s="7"/>
      <c r="S83" s="7"/>
      <c r="T83" s="28"/>
      <c r="U83" s="28"/>
      <c r="V83" s="28"/>
      <c r="W83" s="7"/>
    </row>
    <row r="84" spans="1:23" ht="15.75" customHeight="1">
      <c r="A84" s="23">
        <v>42675</v>
      </c>
      <c r="B84" s="9">
        <v>80.618835000000004</v>
      </c>
      <c r="C84" s="9">
        <v>151.22612000000001</v>
      </c>
      <c r="D84" s="9">
        <v>20106.265625</v>
      </c>
      <c r="E84" s="9">
        <v>26652.810547000001</v>
      </c>
      <c r="F84" s="11"/>
      <c r="G84" s="24">
        <f t="shared" ref="G84:J84" si="85">((B84-B83)/B83)+1</f>
        <v>0.93878258424379601</v>
      </c>
      <c r="H84" s="24">
        <f t="shared" si="85"/>
        <v>0.99215436578114768</v>
      </c>
      <c r="I84" s="24">
        <f t="shared" si="85"/>
        <v>0.93795655119190313</v>
      </c>
      <c r="J84" s="25">
        <f t="shared" si="85"/>
        <v>0.95387868337135728</v>
      </c>
      <c r="K84" s="26"/>
      <c r="L84" s="29"/>
      <c r="M84" s="6"/>
      <c r="N84" s="27"/>
      <c r="O84" s="7"/>
      <c r="P84" s="27"/>
      <c r="Q84" s="7"/>
      <c r="R84" s="7"/>
      <c r="S84" s="7"/>
      <c r="T84" s="28"/>
      <c r="U84" s="28"/>
      <c r="V84" s="28"/>
      <c r="W84" s="7"/>
    </row>
    <row r="85" spans="1:23" ht="15.75" customHeight="1">
      <c r="A85" s="23">
        <v>42705</v>
      </c>
      <c r="B85" s="9">
        <v>74.866973999999999</v>
      </c>
      <c r="C85" s="9">
        <v>156.918137</v>
      </c>
      <c r="D85" s="9">
        <v>20578.207031000002</v>
      </c>
      <c r="E85" s="9">
        <v>26626.460938</v>
      </c>
      <c r="F85" s="11"/>
      <c r="G85" s="24">
        <f t="shared" ref="G85:J85" si="86">((B85-B84)/B84)+1</f>
        <v>0.92865363286383384</v>
      </c>
      <c r="H85" s="24">
        <f t="shared" si="86"/>
        <v>1.0376391128728291</v>
      </c>
      <c r="I85" s="24">
        <f t="shared" si="86"/>
        <v>1.023472355075882</v>
      </c>
      <c r="J85" s="25">
        <f t="shared" si="86"/>
        <v>0.99901137596901701</v>
      </c>
      <c r="K85" s="26"/>
      <c r="L85" s="29"/>
      <c r="M85" s="6"/>
      <c r="N85" s="27"/>
      <c r="O85" s="7"/>
      <c r="P85" s="27"/>
      <c r="Q85" s="7"/>
      <c r="R85" s="7"/>
      <c r="S85" s="7"/>
      <c r="T85" s="28"/>
      <c r="U85" s="28"/>
      <c r="V85" s="28"/>
      <c r="W85" s="7"/>
    </row>
    <row r="86" spans="1:23" ht="15.75" customHeight="1">
      <c r="A86" s="23">
        <v>42736</v>
      </c>
      <c r="B86" s="9">
        <v>84.762680000000003</v>
      </c>
      <c r="C86" s="9">
        <v>166.585632</v>
      </c>
      <c r="D86" s="9">
        <v>21697.695313</v>
      </c>
      <c r="E86" s="9">
        <v>27655.960938</v>
      </c>
      <c r="F86" s="11"/>
      <c r="G86" s="24">
        <f t="shared" ref="G86:J86" si="87">((B86-B85)/B85)+1</f>
        <v>1.1321771866991712</v>
      </c>
      <c r="H86" s="24">
        <f t="shared" si="87"/>
        <v>1.0616085252146474</v>
      </c>
      <c r="I86" s="24">
        <f t="shared" si="87"/>
        <v>1.0544016434625985</v>
      </c>
      <c r="J86" s="25">
        <f t="shared" si="87"/>
        <v>1.0386645451078611</v>
      </c>
      <c r="K86" s="26"/>
      <c r="L86" s="29"/>
      <c r="M86" s="6"/>
      <c r="N86" s="27"/>
      <c r="O86" s="7"/>
      <c r="P86" s="27"/>
      <c r="Q86" s="7"/>
      <c r="R86" s="7"/>
      <c r="S86" s="7"/>
      <c r="T86" s="28"/>
      <c r="U86" s="28"/>
      <c r="V86" s="28"/>
      <c r="W86" s="7"/>
    </row>
    <row r="87" spans="1:23" ht="15.75" customHeight="1">
      <c r="A87" s="23">
        <v>42767</v>
      </c>
      <c r="B87" s="9">
        <v>100.193718</v>
      </c>
      <c r="C87" s="9">
        <v>185.30389400000001</v>
      </c>
      <c r="D87" s="9">
        <v>21154.900390999999</v>
      </c>
      <c r="E87" s="9">
        <v>28743.320313</v>
      </c>
      <c r="F87" s="11"/>
      <c r="G87" s="24">
        <f t="shared" ref="G87:J87" si="88">((B87-B86)/B86)+1</f>
        <v>1.182049906869391</v>
      </c>
      <c r="H87" s="24">
        <f t="shared" si="88"/>
        <v>1.1123642043750808</v>
      </c>
      <c r="I87" s="24">
        <f t="shared" si="88"/>
        <v>0.97498375222944578</v>
      </c>
      <c r="J87" s="25">
        <f t="shared" si="88"/>
        <v>1.0393173600959908</v>
      </c>
      <c r="K87" s="26"/>
      <c r="L87" s="29"/>
      <c r="M87" s="6"/>
      <c r="N87" s="27"/>
      <c r="O87" s="7"/>
      <c r="P87" s="27"/>
      <c r="Q87" s="7"/>
      <c r="R87" s="7"/>
      <c r="S87" s="7"/>
      <c r="T87" s="28"/>
      <c r="U87" s="28"/>
      <c r="V87" s="28"/>
      <c r="W87" s="7"/>
    </row>
    <row r="88" spans="1:23" ht="15.75" customHeight="1">
      <c r="A88" s="23">
        <v>42795</v>
      </c>
      <c r="B88" s="9">
        <v>101.660027</v>
      </c>
      <c r="C88" s="9">
        <v>187.01151999999999</v>
      </c>
      <c r="D88" s="9">
        <v>22397.59375</v>
      </c>
      <c r="E88" s="9">
        <v>29620.5</v>
      </c>
      <c r="F88" s="11"/>
      <c r="G88" s="24">
        <f t="shared" ref="G88:J88" si="89">((B88-B87)/B87)+1</f>
        <v>1.0146347398746096</v>
      </c>
      <c r="H88" s="24">
        <f t="shared" si="89"/>
        <v>1.0092152731555657</v>
      </c>
      <c r="I88" s="24">
        <f t="shared" si="89"/>
        <v>1.0587425767094929</v>
      </c>
      <c r="J88" s="25">
        <f t="shared" si="89"/>
        <v>1.0305176881949603</v>
      </c>
      <c r="K88" s="26"/>
      <c r="L88" s="29"/>
      <c r="M88" s="6"/>
      <c r="N88" s="27"/>
      <c r="O88" s="7"/>
      <c r="P88" s="27"/>
      <c r="Q88" s="7"/>
      <c r="R88" s="7"/>
      <c r="S88" s="7"/>
      <c r="T88" s="28"/>
      <c r="U88" s="28"/>
      <c r="V88" s="28"/>
      <c r="W88" s="7"/>
    </row>
    <row r="89" spans="1:23" ht="15.75" customHeight="1">
      <c r="A89" s="23">
        <v>42826</v>
      </c>
      <c r="B89" s="9">
        <v>109.513611</v>
      </c>
      <c r="C89" s="9">
        <v>182.366837</v>
      </c>
      <c r="D89" s="9">
        <v>22418.636718999998</v>
      </c>
      <c r="E89" s="9">
        <v>29918.400390999999</v>
      </c>
      <c r="F89" s="11"/>
      <c r="G89" s="24">
        <f t="shared" ref="G89:J89" si="90">((B89-B88)/B88)+1</f>
        <v>1.0772534124941753</v>
      </c>
      <c r="H89" s="24">
        <f t="shared" si="90"/>
        <v>0.97516365301987817</v>
      </c>
      <c r="I89" s="24">
        <f t="shared" si="90"/>
        <v>1.0009395191838408</v>
      </c>
      <c r="J89" s="25">
        <f t="shared" si="90"/>
        <v>1.0100572370824259</v>
      </c>
      <c r="K89" s="26"/>
      <c r="L89" s="29"/>
      <c r="M89" s="6"/>
      <c r="N89" s="27"/>
      <c r="O89" s="7"/>
      <c r="P89" s="27"/>
      <c r="Q89" s="7"/>
      <c r="R89" s="7"/>
      <c r="S89" s="7"/>
      <c r="T89" s="28"/>
      <c r="U89" s="28"/>
      <c r="V89" s="28"/>
      <c r="W89" s="7"/>
    </row>
    <row r="90" spans="1:23" ht="15.75" customHeight="1">
      <c r="A90" s="23">
        <v>42856</v>
      </c>
      <c r="B90" s="9">
        <v>86.327110000000005</v>
      </c>
      <c r="C90" s="9">
        <v>156.55482499999999</v>
      </c>
      <c r="D90" s="9">
        <v>22912.240234000001</v>
      </c>
      <c r="E90" s="9">
        <v>31145.800781000002</v>
      </c>
      <c r="F90" s="11"/>
      <c r="G90" s="24">
        <f t="shared" ref="G90:J90" si="91">((B90-B89)/B89)+1</f>
        <v>0.78827744982310932</v>
      </c>
      <c r="H90" s="24">
        <f t="shared" si="91"/>
        <v>0.85846104245367805</v>
      </c>
      <c r="I90" s="24">
        <f t="shared" si="91"/>
        <v>1.0220175526811437</v>
      </c>
      <c r="J90" s="25">
        <f t="shared" si="91"/>
        <v>1.041024933618083</v>
      </c>
      <c r="K90" s="26"/>
      <c r="L90" s="29"/>
      <c r="M90" s="6"/>
      <c r="N90" s="27"/>
      <c r="O90" s="7"/>
      <c r="P90" s="27"/>
      <c r="Q90" s="7"/>
      <c r="R90" s="7"/>
      <c r="S90" s="7"/>
      <c r="T90" s="28"/>
      <c r="U90" s="28"/>
      <c r="V90" s="28"/>
      <c r="W90" s="7"/>
    </row>
    <row r="91" spans="1:23" ht="15.75" customHeight="1">
      <c r="A91" s="23">
        <v>42887</v>
      </c>
      <c r="B91" s="9">
        <v>84.363715999999997</v>
      </c>
      <c r="C91" s="9">
        <v>164.226654</v>
      </c>
      <c r="D91" s="9">
        <v>22912.042968999998</v>
      </c>
      <c r="E91" s="9">
        <v>30921.609375</v>
      </c>
      <c r="F91" s="11"/>
      <c r="G91" s="24">
        <f t="shared" ref="G91:J91" si="92">((B91-B90)/B90)+1</f>
        <v>0.97725634508093684</v>
      </c>
      <c r="H91" s="24">
        <f t="shared" si="92"/>
        <v>1.0490041044726663</v>
      </c>
      <c r="I91" s="24">
        <f t="shared" si="92"/>
        <v>0.99999139040975527</v>
      </c>
      <c r="J91" s="25">
        <f t="shared" si="92"/>
        <v>0.99280187375574669</v>
      </c>
      <c r="K91" s="26"/>
      <c r="L91" s="29"/>
      <c r="M91" s="6"/>
      <c r="N91" s="27"/>
      <c r="O91" s="7"/>
      <c r="P91" s="27"/>
      <c r="Q91" s="7"/>
      <c r="R91" s="7"/>
      <c r="S91" s="7"/>
      <c r="T91" s="28"/>
      <c r="U91" s="28"/>
      <c r="V91" s="28"/>
      <c r="W91" s="7"/>
    </row>
    <row r="92" spans="1:23" ht="15.75" customHeight="1">
      <c r="A92" s="23">
        <v>42917</v>
      </c>
      <c r="B92" s="9">
        <v>90.253913999999995</v>
      </c>
      <c r="C92" s="9">
        <v>190.28613300000001</v>
      </c>
      <c r="D92" s="9">
        <v>23720.212890999999</v>
      </c>
      <c r="E92" s="9">
        <v>32514.939452999999</v>
      </c>
      <c r="F92" s="11"/>
      <c r="G92" s="24">
        <f t="shared" ref="G92:J92" si="93">((B92-B91)/B91)+1</f>
        <v>1.0698190914207715</v>
      </c>
      <c r="H92" s="24">
        <f t="shared" si="93"/>
        <v>1.1586799606840921</v>
      </c>
      <c r="I92" s="24">
        <f t="shared" si="93"/>
        <v>1.0352727132667068</v>
      </c>
      <c r="J92" s="25">
        <f t="shared" si="93"/>
        <v>1.0515280449564246</v>
      </c>
      <c r="K92" s="26"/>
      <c r="L92" s="29"/>
      <c r="M92" s="6"/>
      <c r="N92" s="27"/>
      <c r="O92" s="7"/>
      <c r="P92" s="27"/>
      <c r="Q92" s="7"/>
      <c r="R92" s="7"/>
      <c r="S92" s="7"/>
      <c r="T92" s="28"/>
      <c r="U92" s="28"/>
      <c r="V92" s="28"/>
      <c r="W92" s="7"/>
    </row>
    <row r="93" spans="1:23" ht="15.75" customHeight="1">
      <c r="A93" s="23">
        <v>42948</v>
      </c>
      <c r="B93" s="9">
        <v>80.468154999999996</v>
      </c>
      <c r="C93" s="9">
        <v>167.95253</v>
      </c>
      <c r="D93" s="9">
        <v>21744.644531000002</v>
      </c>
      <c r="E93" s="9">
        <v>31730.490234000001</v>
      </c>
      <c r="F93" s="11"/>
      <c r="G93" s="24">
        <f t="shared" ref="G93:J93" si="94">((B93-B92)/B92)+1</f>
        <v>0.8915752396067832</v>
      </c>
      <c r="H93" s="24">
        <f t="shared" si="94"/>
        <v>0.8826314737290919</v>
      </c>
      <c r="I93" s="24">
        <f t="shared" si="94"/>
        <v>0.91671371715430205</v>
      </c>
      <c r="J93" s="25">
        <f t="shared" si="94"/>
        <v>0.97587419099660599</v>
      </c>
      <c r="K93" s="26"/>
      <c r="L93" s="29"/>
      <c r="M93" s="6"/>
      <c r="N93" s="27"/>
      <c r="O93" s="7"/>
      <c r="P93" s="27"/>
      <c r="Q93" s="7"/>
      <c r="R93" s="7"/>
      <c r="S93" s="7"/>
      <c r="T93" s="28"/>
      <c r="U93" s="28"/>
      <c r="V93" s="28"/>
      <c r="W93" s="7"/>
    </row>
    <row r="94" spans="1:23" ht="15.75" customHeight="1">
      <c r="A94" s="23">
        <v>42979</v>
      </c>
      <c r="B94" s="9">
        <v>79.275536000000002</v>
      </c>
      <c r="C94" s="9">
        <v>165.59016399999999</v>
      </c>
      <c r="D94" s="9">
        <v>20249.054688</v>
      </c>
      <c r="E94" s="9">
        <v>31283.720702999999</v>
      </c>
      <c r="F94" s="11"/>
      <c r="G94" s="24">
        <f t="shared" ref="G94:J94" si="95">((B94-B93)/B93)+1</f>
        <v>0.98517899410021281</v>
      </c>
      <c r="H94" s="24">
        <f t="shared" si="95"/>
        <v>0.9859343232281168</v>
      </c>
      <c r="I94" s="24">
        <f t="shared" si="95"/>
        <v>0.93122031308132769</v>
      </c>
      <c r="J94" s="25">
        <f t="shared" si="95"/>
        <v>0.98591986673684362</v>
      </c>
      <c r="K94" s="26"/>
      <c r="L94" s="29"/>
      <c r="M94" s="6"/>
      <c r="N94" s="27"/>
      <c r="O94" s="7"/>
      <c r="P94" s="27"/>
      <c r="Q94" s="7"/>
      <c r="R94" s="7"/>
      <c r="S94" s="7"/>
      <c r="T94" s="28"/>
      <c r="U94" s="28"/>
      <c r="V94" s="28"/>
      <c r="W94" s="7"/>
    </row>
    <row r="95" spans="1:23" ht="15.75" customHeight="1">
      <c r="A95" s="23">
        <v>43009</v>
      </c>
      <c r="B95" s="9">
        <v>92.252189999999999</v>
      </c>
      <c r="C95" s="9">
        <v>178.74485799999999</v>
      </c>
      <c r="D95" s="9">
        <v>20745.314452999999</v>
      </c>
      <c r="E95" s="9">
        <v>33213.128905999998</v>
      </c>
      <c r="F95" s="11"/>
      <c r="G95" s="24">
        <f t="shared" ref="G95:J95" si="96">((B95-B94)/B94)+1</f>
        <v>1.1636905236440154</v>
      </c>
      <c r="H95" s="24">
        <f t="shared" si="96"/>
        <v>1.0794412764758179</v>
      </c>
      <c r="I95" s="24">
        <f t="shared" si="96"/>
        <v>1.0245077991366229</v>
      </c>
      <c r="J95" s="25">
        <f t="shared" si="96"/>
        <v>1.0616745118433109</v>
      </c>
      <c r="K95" s="26"/>
      <c r="L95" s="29"/>
      <c r="M95" s="6"/>
      <c r="N95" s="27"/>
      <c r="O95" s="7"/>
      <c r="P95" s="27"/>
      <c r="Q95" s="7"/>
      <c r="R95" s="7"/>
      <c r="S95" s="7"/>
      <c r="T95" s="28"/>
      <c r="U95" s="28"/>
      <c r="V95" s="28"/>
      <c r="W95" s="7"/>
    </row>
    <row r="96" spans="1:23" ht="15.75" customHeight="1">
      <c r="A96" s="23">
        <v>43040</v>
      </c>
      <c r="B96" s="9">
        <v>86.731209000000007</v>
      </c>
      <c r="C96" s="9">
        <v>214.976257</v>
      </c>
      <c r="D96" s="9">
        <v>20062.611327999999</v>
      </c>
      <c r="E96" s="9">
        <v>33149.351562999997</v>
      </c>
      <c r="F96" s="11"/>
      <c r="G96" s="24">
        <f t="shared" ref="G96:J96" si="97">((B96-B95)/B95)+1</f>
        <v>0.94015338822850714</v>
      </c>
      <c r="H96" s="24">
        <f t="shared" si="97"/>
        <v>1.2026989721852588</v>
      </c>
      <c r="I96" s="24">
        <f t="shared" si="97"/>
        <v>0.96709121346187776</v>
      </c>
      <c r="J96" s="25">
        <f t="shared" si="97"/>
        <v>0.99807975505166935</v>
      </c>
      <c r="K96" s="26"/>
      <c r="L96" s="29"/>
      <c r="M96" s="6"/>
      <c r="N96" s="27"/>
      <c r="O96" s="7"/>
      <c r="P96" s="27"/>
      <c r="Q96" s="7"/>
      <c r="R96" s="7"/>
      <c r="S96" s="7"/>
      <c r="T96" s="28"/>
      <c r="U96" s="28"/>
      <c r="V96" s="28"/>
      <c r="W96" s="7"/>
    </row>
    <row r="97" spans="1:23" ht="15.75" customHeight="1">
      <c r="A97" s="23">
        <v>43070</v>
      </c>
      <c r="B97" s="9">
        <v>87.391838000000007</v>
      </c>
      <c r="C97" s="9">
        <v>267.197205</v>
      </c>
      <c r="D97" s="9">
        <v>19841.623047000001</v>
      </c>
      <c r="E97" s="9">
        <v>34056.828125</v>
      </c>
      <c r="F97" s="11"/>
      <c r="G97" s="24">
        <f t="shared" ref="G97:J97" si="98">((B97-B96)/B96)+1</f>
        <v>1.0076169698037993</v>
      </c>
      <c r="H97" s="24">
        <f t="shared" si="98"/>
        <v>1.2429149559525543</v>
      </c>
      <c r="I97" s="24">
        <f t="shared" si="98"/>
        <v>0.98898506892312765</v>
      </c>
      <c r="J97" s="25">
        <f t="shared" si="98"/>
        <v>1.0273753940639037</v>
      </c>
      <c r="K97" s="26"/>
      <c r="L97" s="29"/>
      <c r="M97" s="6"/>
      <c r="N97" s="27"/>
      <c r="O97" s="7"/>
      <c r="P97" s="27"/>
      <c r="Q97" s="7"/>
      <c r="R97" s="7"/>
      <c r="S97" s="7"/>
      <c r="T97" s="28"/>
      <c r="U97" s="28"/>
      <c r="V97" s="28"/>
      <c r="W97" s="7"/>
    </row>
    <row r="98" spans="1:23" ht="15.75" customHeight="1">
      <c r="A98" s="23">
        <v>43101</v>
      </c>
      <c r="B98" s="9">
        <v>94.611580000000004</v>
      </c>
      <c r="C98" s="9">
        <v>305.59204099999999</v>
      </c>
      <c r="D98" s="9">
        <v>19092.201172000001</v>
      </c>
      <c r="E98" s="9">
        <v>35965.019530999998</v>
      </c>
      <c r="F98" s="11"/>
      <c r="G98" s="24">
        <f t="shared" ref="G98:J98" si="99">((B98-B97)/B97)+1</f>
        <v>1.0826134587076655</v>
      </c>
      <c r="H98" s="24">
        <f t="shared" si="99"/>
        <v>1.1436947515974203</v>
      </c>
      <c r="I98" s="24">
        <f t="shared" si="99"/>
        <v>0.96222980986863826</v>
      </c>
      <c r="J98" s="25">
        <f t="shared" si="99"/>
        <v>1.056029627861887</v>
      </c>
      <c r="K98" s="26"/>
      <c r="L98" s="29"/>
      <c r="M98" s="6"/>
      <c r="N98" s="27"/>
      <c r="O98" s="7"/>
      <c r="P98" s="27"/>
      <c r="Q98" s="7"/>
      <c r="R98" s="7"/>
      <c r="S98" s="7"/>
      <c r="T98" s="28"/>
      <c r="U98" s="28"/>
      <c r="V98" s="28"/>
      <c r="W98" s="7"/>
    </row>
    <row r="99" spans="1:23" ht="15.75" customHeight="1">
      <c r="A99" s="23">
        <v>43132</v>
      </c>
      <c r="B99" s="9">
        <v>84.938072000000005</v>
      </c>
      <c r="C99" s="9">
        <v>625.95519999999999</v>
      </c>
      <c r="D99" s="9">
        <v>18446.212890999999</v>
      </c>
      <c r="E99" s="9">
        <v>34184.039062999997</v>
      </c>
      <c r="F99" s="11"/>
      <c r="G99" s="24">
        <f t="shared" ref="G99:J99" si="100">((B99-B98)/B98)+1</f>
        <v>0.89775556015447577</v>
      </c>
      <c r="H99" s="24">
        <f t="shared" si="100"/>
        <v>2.0483360690666679</v>
      </c>
      <c r="I99" s="24">
        <f t="shared" si="100"/>
        <v>0.96616480859486298</v>
      </c>
      <c r="J99" s="25">
        <f t="shared" si="100"/>
        <v>0.95048020295206881</v>
      </c>
      <c r="K99" s="26"/>
      <c r="L99" s="29"/>
      <c r="M99" s="6"/>
      <c r="N99" s="27"/>
      <c r="O99" s="7"/>
      <c r="P99" s="27"/>
      <c r="Q99" s="7"/>
      <c r="R99" s="7"/>
      <c r="S99" s="7"/>
      <c r="T99" s="28"/>
      <c r="U99" s="28"/>
      <c r="V99" s="28"/>
      <c r="W99" s="7"/>
    </row>
    <row r="100" spans="1:23" ht="15.75" customHeight="1">
      <c r="A100" s="23">
        <v>43160</v>
      </c>
      <c r="B100" s="9">
        <v>77.456657000000007</v>
      </c>
      <c r="C100" s="9">
        <v>295.52087399999999</v>
      </c>
      <c r="D100" s="9">
        <v>17900.800781000002</v>
      </c>
      <c r="E100" s="9">
        <v>32968.679687999997</v>
      </c>
      <c r="F100" s="11"/>
      <c r="G100" s="24">
        <f t="shared" ref="G100:J100" si="101">((B100-B99)/B99)+1</f>
        <v>0.91191918036472508</v>
      </c>
      <c r="H100" s="24">
        <f t="shared" si="101"/>
        <v>0.47211186040151121</v>
      </c>
      <c r="I100" s="24">
        <f t="shared" si="101"/>
        <v>0.97043229885598326</v>
      </c>
      <c r="J100" s="25">
        <f t="shared" si="101"/>
        <v>0.96444658360119073</v>
      </c>
      <c r="K100" s="26"/>
      <c r="L100" s="29"/>
      <c r="M100" s="6"/>
      <c r="N100" s="27"/>
      <c r="O100" s="7"/>
      <c r="P100" s="27"/>
      <c r="Q100" s="7"/>
      <c r="R100" s="7"/>
      <c r="S100" s="7"/>
      <c r="T100" s="28"/>
      <c r="U100" s="28"/>
      <c r="V100" s="28"/>
      <c r="W100" s="7"/>
    </row>
    <row r="101" spans="1:23" ht="15.75" customHeight="1">
      <c r="A101" s="23">
        <v>43191</v>
      </c>
      <c r="B101" s="9">
        <v>83.499038999999996</v>
      </c>
      <c r="C101" s="9">
        <v>332.15011600000003</v>
      </c>
      <c r="D101" s="9">
        <v>19150.236327999999</v>
      </c>
      <c r="E101" s="9">
        <v>35160.359375</v>
      </c>
      <c r="F101" s="11"/>
      <c r="G101" s="24">
        <f t="shared" ref="G101:J101" si="102">((B101-B100)/B100)+1</f>
        <v>1.0780098474944508</v>
      </c>
      <c r="H101" s="24">
        <f t="shared" si="102"/>
        <v>1.1239480700777842</v>
      </c>
      <c r="I101" s="24">
        <f t="shared" si="102"/>
        <v>1.0697977460497832</v>
      </c>
      <c r="J101" s="25">
        <f t="shared" si="102"/>
        <v>1.0664776299124206</v>
      </c>
      <c r="K101" s="26"/>
      <c r="L101" s="29"/>
      <c r="M101" s="6"/>
      <c r="N101" s="27"/>
      <c r="O101" s="7"/>
      <c r="P101" s="27"/>
      <c r="Q101" s="7"/>
      <c r="R101" s="7"/>
      <c r="S101" s="7"/>
      <c r="T101" s="28"/>
      <c r="U101" s="28"/>
      <c r="V101" s="28"/>
      <c r="W101" s="7"/>
    </row>
    <row r="102" spans="1:23" ht="15.75" customHeight="1">
      <c r="A102" s="23">
        <v>43221</v>
      </c>
      <c r="B102" s="9">
        <v>79.312186999999994</v>
      </c>
      <c r="C102" s="9">
        <v>331.40411399999999</v>
      </c>
      <c r="D102" s="9">
        <v>18039.078125</v>
      </c>
      <c r="E102" s="9">
        <v>35322.378905999998</v>
      </c>
      <c r="F102" s="11"/>
      <c r="G102" s="24">
        <f t="shared" ref="G102:J102" si="103">((B102-B101)/B101)+1</f>
        <v>0.94985748279090965</v>
      </c>
      <c r="H102" s="24">
        <f t="shared" si="103"/>
        <v>0.99775402155813175</v>
      </c>
      <c r="I102" s="24">
        <f t="shared" si="103"/>
        <v>0.94197678900832416</v>
      </c>
      <c r="J102" s="25">
        <f t="shared" si="103"/>
        <v>1.0046080169224663</v>
      </c>
      <c r="K102" s="26"/>
      <c r="L102" s="29"/>
      <c r="M102" s="6"/>
      <c r="N102" s="27"/>
      <c r="O102" s="7"/>
      <c r="P102" s="27"/>
      <c r="Q102" s="7"/>
      <c r="R102" s="7"/>
      <c r="S102" s="7"/>
      <c r="T102" s="28"/>
      <c r="U102" s="28"/>
      <c r="V102" s="28"/>
      <c r="W102" s="7"/>
    </row>
    <row r="103" spans="1:23" ht="15.75" customHeight="1">
      <c r="A103" s="23">
        <v>43252</v>
      </c>
      <c r="B103" s="9">
        <v>68.274146999999999</v>
      </c>
      <c r="C103" s="9">
        <v>307.92956500000003</v>
      </c>
      <c r="D103" s="9">
        <v>17261.328125</v>
      </c>
      <c r="E103" s="9">
        <v>35423.480469000002</v>
      </c>
      <c r="F103" s="11"/>
      <c r="G103" s="24">
        <f t="shared" ref="G103:J103" si="104">((B103-B102)/B102)+1</f>
        <v>0.86082794564724341</v>
      </c>
      <c r="H103" s="24">
        <f t="shared" si="104"/>
        <v>0.92916639230374798</v>
      </c>
      <c r="I103" s="24">
        <f t="shared" si="104"/>
        <v>0.95688526904697357</v>
      </c>
      <c r="J103" s="25">
        <f t="shared" si="104"/>
        <v>1.0028622523774249</v>
      </c>
      <c r="K103" s="26"/>
      <c r="L103" s="29"/>
      <c r="M103" s="6"/>
      <c r="N103" s="27"/>
      <c r="O103" s="7"/>
      <c r="P103" s="27"/>
      <c r="Q103" s="7"/>
      <c r="R103" s="7"/>
      <c r="S103" s="7"/>
      <c r="T103" s="28"/>
      <c r="U103" s="28"/>
      <c r="V103" s="28"/>
      <c r="W103" s="7"/>
    </row>
    <row r="104" spans="1:23" ht="15.75" customHeight="1">
      <c r="A104" s="23">
        <v>43282</v>
      </c>
      <c r="B104" s="9">
        <v>70.367569000000003</v>
      </c>
      <c r="C104" s="9">
        <v>291.51727299999999</v>
      </c>
      <c r="D104" s="9">
        <v>18554.443359000001</v>
      </c>
      <c r="E104" s="9">
        <v>37606.578125</v>
      </c>
      <c r="F104" s="11"/>
      <c r="G104" s="24">
        <f t="shared" ref="G104:J104" si="105">((B104-B103)/B103)+1</f>
        <v>1.0306620015333183</v>
      </c>
      <c r="H104" s="24">
        <f t="shared" si="105"/>
        <v>0.94670114901113822</v>
      </c>
      <c r="I104" s="24">
        <f t="shared" si="105"/>
        <v>1.074914005726312</v>
      </c>
      <c r="J104" s="25">
        <f t="shared" si="105"/>
        <v>1.0616285477061036</v>
      </c>
      <c r="K104" s="26"/>
      <c r="L104" s="29"/>
      <c r="M104" s="6"/>
      <c r="N104" s="27"/>
      <c r="O104" s="7"/>
      <c r="P104" s="27"/>
      <c r="Q104" s="7"/>
      <c r="R104" s="7"/>
      <c r="S104" s="7"/>
      <c r="T104" s="28"/>
      <c r="U104" s="28"/>
      <c r="V104" s="28"/>
      <c r="W104" s="7"/>
    </row>
    <row r="105" spans="1:23" ht="15.75" customHeight="1">
      <c r="A105" s="23">
        <v>43313</v>
      </c>
      <c r="B105" s="9">
        <v>76.695412000000005</v>
      </c>
      <c r="C105" s="9">
        <v>311.05706800000002</v>
      </c>
      <c r="D105" s="9">
        <v>21824.740234000001</v>
      </c>
      <c r="E105" s="9">
        <v>38645.070312999997</v>
      </c>
      <c r="F105" s="11"/>
      <c r="G105" s="24">
        <f t="shared" ref="G105:J105" si="106">((B105-B104)/B104)+1</f>
        <v>1.0899255593155421</v>
      </c>
      <c r="H105" s="24">
        <f t="shared" si="106"/>
        <v>1.0670279150148336</v>
      </c>
      <c r="I105" s="24">
        <f t="shared" si="106"/>
        <v>1.1762541086102545</v>
      </c>
      <c r="J105" s="25">
        <f t="shared" si="106"/>
        <v>1.0276146418998338</v>
      </c>
      <c r="K105" s="26"/>
      <c r="L105" s="29"/>
      <c r="M105" s="6"/>
      <c r="N105" s="27"/>
      <c r="O105" s="7"/>
      <c r="P105" s="27"/>
      <c r="Q105" s="7"/>
      <c r="R105" s="7"/>
      <c r="S105" s="7"/>
      <c r="T105" s="28"/>
      <c r="U105" s="28"/>
      <c r="V105" s="28"/>
      <c r="W105" s="7"/>
    </row>
    <row r="106" spans="1:23" ht="15.75" customHeight="1">
      <c r="A106" s="23">
        <v>43344</v>
      </c>
      <c r="B106" s="9">
        <v>65.086433</v>
      </c>
      <c r="C106" s="9">
        <v>345.09219400000001</v>
      </c>
      <c r="D106" s="9">
        <v>19663.460938</v>
      </c>
      <c r="E106" s="9">
        <v>36227.140625</v>
      </c>
      <c r="F106" s="11"/>
      <c r="G106" s="24">
        <f t="shared" ref="G106:J106" si="107">((B106-B105)/B105)+1</f>
        <v>0.84863528733635329</v>
      </c>
      <c r="H106" s="24">
        <f t="shared" si="107"/>
        <v>1.1094176262215651</v>
      </c>
      <c r="I106" s="24">
        <f t="shared" si="107"/>
        <v>0.9009711330889969</v>
      </c>
      <c r="J106" s="25">
        <f t="shared" si="107"/>
        <v>0.93743238999395428</v>
      </c>
      <c r="K106" s="26"/>
      <c r="L106" s="29"/>
      <c r="M106" s="6"/>
      <c r="N106" s="27"/>
      <c r="O106" s="7"/>
      <c r="P106" s="27"/>
      <c r="Q106" s="7"/>
      <c r="R106" s="7"/>
      <c r="S106" s="7"/>
      <c r="T106" s="28"/>
      <c r="U106" s="28"/>
      <c r="V106" s="28"/>
      <c r="W106" s="7"/>
    </row>
    <row r="107" spans="1:23" ht="15.75" customHeight="1">
      <c r="A107" s="23">
        <v>43374</v>
      </c>
      <c r="B107" s="9">
        <v>66.383278000000004</v>
      </c>
      <c r="C107" s="9">
        <v>328.74835200000001</v>
      </c>
      <c r="D107" s="9">
        <v>19699.378906000002</v>
      </c>
      <c r="E107" s="9">
        <v>34442.050780999998</v>
      </c>
      <c r="F107" s="11"/>
      <c r="G107" s="24">
        <f t="shared" ref="G107:J107" si="108">((B107-B106)/B106)+1</f>
        <v>1.019924966544103</v>
      </c>
      <c r="H107" s="24">
        <f t="shared" si="108"/>
        <v>0.9526392011057776</v>
      </c>
      <c r="I107" s="24">
        <f t="shared" si="108"/>
        <v>1.0018266351032126</v>
      </c>
      <c r="J107" s="25">
        <f t="shared" si="108"/>
        <v>0.9507250692932655</v>
      </c>
      <c r="K107" s="26"/>
      <c r="L107" s="29"/>
      <c r="M107" s="6"/>
      <c r="N107" s="27"/>
      <c r="O107" s="7"/>
      <c r="P107" s="27"/>
      <c r="Q107" s="7"/>
      <c r="R107" s="7"/>
      <c r="S107" s="7"/>
      <c r="T107" s="28"/>
      <c r="U107" s="28"/>
      <c r="V107" s="28"/>
      <c r="W107" s="7"/>
    </row>
    <row r="108" spans="1:23" ht="15.75" customHeight="1">
      <c r="A108" s="23">
        <v>43405</v>
      </c>
      <c r="B108" s="9">
        <v>66.335068000000007</v>
      </c>
      <c r="C108" s="9">
        <v>310.533051</v>
      </c>
      <c r="D108" s="9">
        <v>18757.554688</v>
      </c>
      <c r="E108" s="9">
        <v>36194.300780999998</v>
      </c>
      <c r="F108" s="11"/>
      <c r="G108" s="24">
        <f t="shared" ref="G108:J108" si="109">((B108-B107)/B107)+1</f>
        <v>0.99927376288950365</v>
      </c>
      <c r="H108" s="24">
        <f t="shared" si="109"/>
        <v>0.94459196254769362</v>
      </c>
      <c r="I108" s="24">
        <f t="shared" si="109"/>
        <v>0.95219015673061946</v>
      </c>
      <c r="J108" s="25">
        <f t="shared" si="109"/>
        <v>1.0508753096945851</v>
      </c>
      <c r="K108" s="26"/>
      <c r="L108" s="29"/>
      <c r="M108" s="6"/>
      <c r="N108" s="27"/>
      <c r="O108" s="7"/>
      <c r="P108" s="27"/>
      <c r="Q108" s="7"/>
      <c r="R108" s="7"/>
      <c r="S108" s="7"/>
      <c r="T108" s="28"/>
      <c r="U108" s="28"/>
      <c r="V108" s="28"/>
      <c r="W108" s="7"/>
    </row>
    <row r="109" spans="1:23" ht="15.75" customHeight="1">
      <c r="A109" s="23">
        <v>43435</v>
      </c>
      <c r="B109" s="9">
        <v>70.384590000000003</v>
      </c>
      <c r="C109" s="9">
        <v>313.85174599999999</v>
      </c>
      <c r="D109" s="9">
        <v>19470.472656000002</v>
      </c>
      <c r="E109" s="9">
        <v>36068.328125</v>
      </c>
      <c r="F109" s="11"/>
      <c r="G109" s="24">
        <f t="shared" ref="G109:J109" si="110">((B109-B108)/B108)+1</f>
        <v>1.0610464739404502</v>
      </c>
      <c r="H109" s="24">
        <f t="shared" si="110"/>
        <v>1.0106870910819732</v>
      </c>
      <c r="I109" s="24">
        <f t="shared" si="110"/>
        <v>1.0380069779807752</v>
      </c>
      <c r="J109" s="25">
        <f t="shared" si="110"/>
        <v>0.99651954442324453</v>
      </c>
      <c r="K109" s="26"/>
      <c r="L109" s="29"/>
      <c r="M109" s="6"/>
      <c r="N109" s="27"/>
      <c r="O109" s="7"/>
      <c r="P109" s="27"/>
      <c r="Q109" s="7"/>
      <c r="R109" s="7"/>
      <c r="S109" s="7"/>
      <c r="T109" s="28"/>
      <c r="U109" s="28"/>
      <c r="V109" s="28"/>
      <c r="W109" s="7"/>
    </row>
    <row r="110" spans="1:23" ht="15.75" customHeight="1">
      <c r="A110" s="23">
        <v>43466</v>
      </c>
      <c r="B110" s="9">
        <v>62.381957999999997</v>
      </c>
      <c r="C110" s="9">
        <v>323.80773900000003</v>
      </c>
      <c r="D110" s="9">
        <v>18677.679688</v>
      </c>
      <c r="E110" s="9">
        <v>36256.691405999998</v>
      </c>
      <c r="F110" s="11"/>
      <c r="G110" s="24">
        <f t="shared" ref="G110:J110" si="111">((B110-B109)/B109)+1</f>
        <v>0.88630136227262235</v>
      </c>
      <c r="H110" s="24">
        <f t="shared" si="111"/>
        <v>1.0317219614894226</v>
      </c>
      <c r="I110" s="24">
        <f t="shared" si="111"/>
        <v>0.95928229468247161</v>
      </c>
      <c r="J110" s="25">
        <f t="shared" si="111"/>
        <v>1.0052224012254518</v>
      </c>
      <c r="K110" s="26"/>
      <c r="L110" s="29"/>
      <c r="M110" s="6"/>
      <c r="N110" s="27"/>
      <c r="O110" s="7"/>
      <c r="P110" s="27"/>
      <c r="Q110" s="7"/>
      <c r="R110" s="7"/>
      <c r="S110" s="7"/>
      <c r="T110" s="28"/>
      <c r="U110" s="28"/>
      <c r="V110" s="28"/>
      <c r="W110" s="7"/>
    </row>
    <row r="111" spans="1:23" ht="15.75" customHeight="1">
      <c r="A111" s="23">
        <v>43497</v>
      </c>
      <c r="B111" s="9">
        <v>62.237338999999999</v>
      </c>
      <c r="C111" s="9">
        <v>310.20867900000002</v>
      </c>
      <c r="D111" s="9">
        <v>18855.685547000001</v>
      </c>
      <c r="E111" s="9">
        <v>35867.441405999998</v>
      </c>
      <c r="F111" s="11"/>
      <c r="G111" s="24">
        <f t="shared" ref="G111:J111" si="112">((B111-B110)/B110)+1</f>
        <v>0.99768171752480106</v>
      </c>
      <c r="H111" s="24">
        <f t="shared" si="112"/>
        <v>0.95800267145560714</v>
      </c>
      <c r="I111" s="24">
        <f t="shared" si="112"/>
        <v>1.0095304053808336</v>
      </c>
      <c r="J111" s="25">
        <f t="shared" si="112"/>
        <v>0.98926405071987389</v>
      </c>
      <c r="K111" s="26"/>
      <c r="L111" s="29"/>
      <c r="M111" s="6"/>
      <c r="N111" s="27"/>
      <c r="O111" s="7"/>
      <c r="P111" s="27"/>
      <c r="Q111" s="7"/>
      <c r="R111" s="7"/>
      <c r="S111" s="7"/>
      <c r="T111" s="28"/>
      <c r="U111" s="28"/>
      <c r="V111" s="28"/>
      <c r="W111" s="7"/>
    </row>
    <row r="112" spans="1:23" ht="15.75" customHeight="1">
      <c r="A112" s="23">
        <v>43525</v>
      </c>
      <c r="B112" s="9">
        <v>73.151359999999997</v>
      </c>
      <c r="C112" s="9">
        <v>304.91876200000002</v>
      </c>
      <c r="D112" s="9">
        <v>18024.492188</v>
      </c>
      <c r="E112" s="9">
        <v>38672.910155999998</v>
      </c>
      <c r="F112" s="11"/>
      <c r="G112" s="24">
        <f t="shared" ref="G112:J112" si="113">((B112-B111)/B111)+1</f>
        <v>1.1753613052126153</v>
      </c>
      <c r="H112" s="24">
        <f t="shared" si="113"/>
        <v>0.98294723082199775</v>
      </c>
      <c r="I112" s="24">
        <f t="shared" si="113"/>
        <v>0.95591815758020815</v>
      </c>
      <c r="J112" s="25">
        <f t="shared" si="113"/>
        <v>1.0782176993960515</v>
      </c>
      <c r="K112" s="26"/>
      <c r="L112" s="29"/>
      <c r="M112" s="6"/>
      <c r="N112" s="27"/>
      <c r="O112" s="7"/>
      <c r="P112" s="27"/>
      <c r="Q112" s="7"/>
      <c r="R112" s="7"/>
      <c r="S112" s="7"/>
      <c r="T112" s="28"/>
      <c r="U112" s="28"/>
      <c r="V112" s="28"/>
      <c r="W112" s="7"/>
    </row>
    <row r="113" spans="1:23" ht="15.75" customHeight="1">
      <c r="A113" s="23">
        <v>43556</v>
      </c>
      <c r="B113" s="9">
        <v>69.098251000000005</v>
      </c>
      <c r="C113" s="9">
        <v>295.885986</v>
      </c>
      <c r="D113" s="9">
        <v>17840.333984000001</v>
      </c>
      <c r="E113" s="9">
        <v>39031.550780999998</v>
      </c>
      <c r="F113" s="11"/>
      <c r="G113" s="24">
        <f t="shared" ref="G113:J113" si="114">((B113-B112)/B112)+1</f>
        <v>0.94459284147280387</v>
      </c>
      <c r="H113" s="24">
        <f t="shared" si="114"/>
        <v>0.97037645062982381</v>
      </c>
      <c r="I113" s="24">
        <f t="shared" si="114"/>
        <v>0.98978289085322446</v>
      </c>
      <c r="J113" s="25">
        <f t="shared" si="114"/>
        <v>1.009273691158832</v>
      </c>
      <c r="K113" s="26"/>
      <c r="L113" s="29"/>
      <c r="M113" s="6"/>
      <c r="N113" s="27"/>
      <c r="O113" s="7"/>
      <c r="P113" s="27"/>
      <c r="Q113" s="7"/>
      <c r="R113" s="7"/>
      <c r="S113" s="7"/>
      <c r="T113" s="28"/>
      <c r="U113" s="28"/>
      <c r="V113" s="28"/>
      <c r="W113" s="7"/>
    </row>
    <row r="114" spans="1:23" ht="15.75" customHeight="1">
      <c r="A114" s="23">
        <v>43586</v>
      </c>
      <c r="B114" s="9">
        <v>68.463425000000001</v>
      </c>
      <c r="C114" s="9">
        <v>269.98535199999998</v>
      </c>
      <c r="D114" s="9">
        <v>17543.259765999999</v>
      </c>
      <c r="E114" s="9">
        <v>39714.199219000002</v>
      </c>
      <c r="F114" s="11"/>
      <c r="G114" s="24">
        <f t="shared" ref="G114:J114" si="115">((B114-B113)/B113)+1</f>
        <v>0.99081270523041165</v>
      </c>
      <c r="H114" s="24">
        <f t="shared" si="115"/>
        <v>0.91246414083294902</v>
      </c>
      <c r="I114" s="24">
        <f t="shared" si="115"/>
        <v>0.98334816947561454</v>
      </c>
      <c r="J114" s="25">
        <f t="shared" si="115"/>
        <v>1.0174896570682073</v>
      </c>
      <c r="K114" s="26"/>
      <c r="L114" s="29"/>
      <c r="M114" s="6"/>
      <c r="N114" s="27"/>
      <c r="O114" s="7"/>
      <c r="P114" s="27"/>
      <c r="Q114" s="7"/>
      <c r="R114" s="7"/>
      <c r="S114" s="7"/>
      <c r="T114" s="28"/>
      <c r="U114" s="28"/>
      <c r="V114" s="28"/>
      <c r="W114" s="7"/>
    </row>
    <row r="115" spans="1:23" ht="15.75" customHeight="1">
      <c r="A115" s="23">
        <v>43617</v>
      </c>
      <c r="B115" s="9">
        <v>71.393387000000004</v>
      </c>
      <c r="C115" s="9">
        <v>249.92358400000001</v>
      </c>
      <c r="D115" s="9">
        <v>16210.393555000001</v>
      </c>
      <c r="E115" s="9">
        <v>39394.640625</v>
      </c>
      <c r="F115" s="11"/>
      <c r="G115" s="24">
        <f t="shared" ref="G115:J115" si="116">((B115-B114)/B114)+1</f>
        <v>1.0427960184580307</v>
      </c>
      <c r="H115" s="24">
        <f t="shared" si="116"/>
        <v>0.92569312426994199</v>
      </c>
      <c r="I115" s="24">
        <f t="shared" si="116"/>
        <v>0.92402402810091311</v>
      </c>
      <c r="J115" s="25">
        <f t="shared" si="116"/>
        <v>0.99195354305804262</v>
      </c>
      <c r="K115" s="26"/>
      <c r="L115" s="29"/>
      <c r="M115" s="6"/>
      <c r="N115" s="27"/>
      <c r="O115" s="7"/>
      <c r="P115" s="27"/>
      <c r="Q115" s="7"/>
      <c r="R115" s="7"/>
      <c r="S115" s="7"/>
      <c r="T115" s="28"/>
      <c r="U115" s="28"/>
      <c r="V115" s="28"/>
      <c r="W115" s="7"/>
    </row>
    <row r="116" spans="1:23" ht="15.75" customHeight="1">
      <c r="A116" s="23">
        <v>43647</v>
      </c>
      <c r="B116" s="9">
        <v>57.524901999999997</v>
      </c>
      <c r="C116" s="9">
        <v>226.268677</v>
      </c>
      <c r="D116" s="9">
        <v>14331.800781</v>
      </c>
      <c r="E116" s="9">
        <v>37481.121094000002</v>
      </c>
      <c r="F116" s="11"/>
      <c r="G116" s="24">
        <f t="shared" ref="G116:J116" si="117">((B116-B115)/B115)+1</f>
        <v>0.8057455237415756</v>
      </c>
      <c r="H116" s="24">
        <f t="shared" si="117"/>
        <v>0.90535144134296663</v>
      </c>
      <c r="I116" s="24">
        <f t="shared" si="117"/>
        <v>0.88411183432245788</v>
      </c>
      <c r="J116" s="25">
        <f t="shared" si="117"/>
        <v>0.95142690729901791</v>
      </c>
      <c r="K116" s="26"/>
      <c r="L116" s="29"/>
      <c r="M116" s="6"/>
      <c r="N116" s="27"/>
      <c r="O116" s="7"/>
      <c r="P116" s="27"/>
      <c r="Q116" s="7"/>
      <c r="R116" s="7"/>
      <c r="S116" s="7"/>
      <c r="T116" s="28"/>
      <c r="U116" s="28"/>
      <c r="V116" s="28"/>
      <c r="W116" s="7"/>
    </row>
    <row r="117" spans="1:23" ht="15.75" customHeight="1">
      <c r="A117" s="23">
        <v>43678</v>
      </c>
      <c r="B117" s="9">
        <v>49.369843000000003</v>
      </c>
      <c r="C117" s="9">
        <v>235.25</v>
      </c>
      <c r="D117" s="9">
        <v>14352.340819999999</v>
      </c>
      <c r="E117" s="9">
        <v>37332.789062999997</v>
      </c>
      <c r="F117" s="11"/>
      <c r="G117" s="24">
        <f t="shared" ref="G117:J117" si="118">((B117-B116)/B116)+1</f>
        <v>0.85823428260686141</v>
      </c>
      <c r="H117" s="24">
        <f t="shared" si="118"/>
        <v>1.0396931785657633</v>
      </c>
      <c r="I117" s="24">
        <f t="shared" si="118"/>
        <v>1.0014331792154989</v>
      </c>
      <c r="J117" s="25">
        <f t="shared" si="118"/>
        <v>0.99604248681281438</v>
      </c>
      <c r="K117" s="26"/>
      <c r="L117" s="29"/>
      <c r="M117" s="6"/>
      <c r="N117" s="27"/>
      <c r="O117" s="7"/>
      <c r="P117" s="27"/>
      <c r="Q117" s="7"/>
      <c r="R117" s="7"/>
      <c r="S117" s="7"/>
      <c r="T117" s="28"/>
      <c r="U117" s="28"/>
      <c r="V117" s="28"/>
      <c r="W117" s="7"/>
    </row>
    <row r="118" spans="1:23" ht="15.75" customHeight="1">
      <c r="A118" s="23">
        <v>43709</v>
      </c>
      <c r="B118" s="9">
        <v>47.270038999999997</v>
      </c>
      <c r="C118" s="9">
        <v>223</v>
      </c>
      <c r="D118" s="9">
        <v>14071.5</v>
      </c>
      <c r="E118" s="9">
        <v>38667.328125</v>
      </c>
      <c r="F118" s="11"/>
      <c r="G118" s="24">
        <f t="shared" ref="G118:J118" si="119">((B118-B117)/B117)+1</f>
        <v>0.95746788175931596</v>
      </c>
      <c r="H118" s="24">
        <f t="shared" si="119"/>
        <v>0.94792773645058448</v>
      </c>
      <c r="I118" s="24">
        <f t="shared" si="119"/>
        <v>0.98043240308168778</v>
      </c>
      <c r="J118" s="25">
        <f t="shared" si="119"/>
        <v>1.035747103163065</v>
      </c>
      <c r="K118" s="30"/>
      <c r="L118" s="29"/>
      <c r="M118" s="6"/>
      <c r="N118" s="27"/>
      <c r="O118" s="7"/>
      <c r="P118" s="27"/>
      <c r="Q118" s="7"/>
      <c r="R118" s="7"/>
      <c r="S118" s="7"/>
      <c r="T118" s="28"/>
      <c r="U118" s="28"/>
      <c r="V118" s="28"/>
      <c r="W118" s="7"/>
    </row>
    <row r="119" spans="1:23" ht="15.75" customHeight="1">
      <c r="A119" s="9"/>
      <c r="B119" s="9"/>
      <c r="C119" s="11"/>
      <c r="D119" s="11"/>
      <c r="E119" s="11"/>
      <c r="F119" s="11"/>
      <c r="G119" s="24"/>
      <c r="H119" s="31"/>
      <c r="I119" s="24"/>
      <c r="J119" s="32"/>
      <c r="K119" s="30"/>
      <c r="L119" s="29"/>
      <c r="M119" s="6"/>
      <c r="N119" s="27"/>
      <c r="O119" s="7"/>
      <c r="P119" s="27"/>
      <c r="Q119" s="7"/>
      <c r="R119" s="7"/>
      <c r="S119" s="7"/>
      <c r="T119" s="28"/>
      <c r="U119" s="28"/>
      <c r="V119" s="28"/>
      <c r="W119" s="7"/>
    </row>
    <row r="120" spans="1:23" ht="15.75" customHeight="1">
      <c r="A120" s="9"/>
      <c r="B120" s="9"/>
      <c r="C120" s="11"/>
      <c r="D120" s="11"/>
      <c r="E120" s="11"/>
      <c r="F120" s="11"/>
      <c r="G120" s="33"/>
      <c r="H120" s="31"/>
      <c r="I120" s="24"/>
      <c r="J120" s="32"/>
      <c r="K120" s="30"/>
      <c r="L120" s="29"/>
      <c r="M120" s="6"/>
      <c r="N120" s="27"/>
      <c r="O120" s="7"/>
      <c r="P120" s="27"/>
      <c r="Q120" s="7"/>
      <c r="R120" s="7"/>
      <c r="S120" s="7"/>
      <c r="T120" s="28"/>
      <c r="U120" s="28"/>
      <c r="V120" s="28"/>
      <c r="W120" s="7"/>
    </row>
    <row r="121" spans="1:23" ht="15.75" customHeight="1">
      <c r="A121" s="9"/>
      <c r="B121" s="9"/>
      <c r="C121" s="11"/>
      <c r="D121" s="11"/>
      <c r="E121" s="11"/>
      <c r="F121" s="11"/>
      <c r="G121" s="33"/>
      <c r="H121" s="31"/>
      <c r="I121" s="24"/>
      <c r="J121" s="32"/>
      <c r="K121" s="30"/>
      <c r="L121" s="29"/>
      <c r="M121" s="6"/>
      <c r="N121" s="27"/>
      <c r="O121" s="7"/>
      <c r="P121" s="27"/>
      <c r="Q121" s="7"/>
      <c r="R121" s="7"/>
      <c r="S121" s="7"/>
      <c r="T121" s="28"/>
      <c r="U121" s="28"/>
      <c r="V121" s="28"/>
      <c r="W121" s="7"/>
    </row>
    <row r="122" spans="1:23" ht="15.75" customHeight="1">
      <c r="A122" s="9"/>
      <c r="B122" s="9"/>
      <c r="C122" s="11"/>
      <c r="D122" s="11"/>
      <c r="E122" s="11"/>
      <c r="F122" s="11"/>
      <c r="G122" s="33"/>
      <c r="H122" s="31"/>
      <c r="I122" s="24"/>
      <c r="J122" s="32"/>
      <c r="K122" s="30"/>
      <c r="L122" s="29"/>
      <c r="M122" s="6"/>
      <c r="N122" s="27"/>
      <c r="O122" s="7"/>
      <c r="P122" s="27"/>
      <c r="Q122" s="7"/>
      <c r="R122" s="7"/>
      <c r="S122" s="7"/>
      <c r="T122" s="28"/>
      <c r="U122" s="28"/>
      <c r="V122" s="28"/>
      <c r="W122" s="7"/>
    </row>
    <row r="123" spans="1:23" ht="15.75" customHeight="1">
      <c r="A123" s="9"/>
      <c r="B123" s="9"/>
      <c r="C123" s="11"/>
      <c r="D123" s="11"/>
      <c r="E123" s="11"/>
      <c r="F123" s="11"/>
      <c r="G123" s="33"/>
      <c r="H123" s="31"/>
      <c r="I123" s="24"/>
      <c r="J123" s="32"/>
      <c r="K123" s="30"/>
      <c r="L123" s="29"/>
      <c r="M123" s="6"/>
      <c r="N123" s="27"/>
      <c r="O123" s="7"/>
      <c r="P123" s="27"/>
      <c r="Q123" s="7"/>
      <c r="R123" s="7"/>
      <c r="S123" s="7"/>
      <c r="T123" s="28"/>
      <c r="U123" s="28"/>
      <c r="V123" s="28"/>
      <c r="W123" s="7"/>
    </row>
    <row r="124" spans="1:23" ht="15.75" customHeight="1">
      <c r="A124" s="9"/>
      <c r="B124" s="9"/>
      <c r="C124" s="11"/>
      <c r="D124" s="11"/>
      <c r="E124" s="11"/>
      <c r="F124" s="11"/>
      <c r="G124" s="33"/>
      <c r="H124" s="31"/>
      <c r="I124" s="24"/>
      <c r="J124" s="32"/>
      <c r="K124" s="30"/>
      <c r="L124" s="29"/>
      <c r="M124" s="6"/>
      <c r="N124" s="27"/>
      <c r="O124" s="7"/>
      <c r="P124" s="27"/>
      <c r="Q124" s="7"/>
      <c r="R124" s="7"/>
      <c r="S124" s="7"/>
      <c r="T124" s="28"/>
      <c r="U124" s="28"/>
      <c r="V124" s="28"/>
      <c r="W124" s="7"/>
    </row>
    <row r="125" spans="1:23" ht="15.75" customHeight="1">
      <c r="A125" s="9"/>
      <c r="B125" s="9"/>
      <c r="C125" s="11"/>
      <c r="D125" s="11"/>
      <c r="E125" s="11"/>
      <c r="F125" s="11"/>
      <c r="G125" s="33"/>
      <c r="H125" s="31"/>
      <c r="I125" s="24"/>
      <c r="J125" s="32"/>
      <c r="K125" s="30"/>
      <c r="L125" s="29"/>
      <c r="M125" s="6"/>
      <c r="N125" s="27"/>
      <c r="O125" s="7"/>
      <c r="P125" s="27"/>
      <c r="Q125" s="7"/>
      <c r="R125" s="7"/>
      <c r="S125" s="7"/>
      <c r="T125" s="28"/>
      <c r="U125" s="28"/>
      <c r="V125" s="28"/>
      <c r="W125" s="7"/>
    </row>
    <row r="126" spans="1:23" ht="15.75" customHeight="1">
      <c r="A126" s="9"/>
      <c r="B126" s="9"/>
      <c r="C126" s="11"/>
      <c r="D126" s="11"/>
      <c r="E126" s="11"/>
      <c r="F126" s="11"/>
      <c r="G126" s="33"/>
      <c r="H126" s="31"/>
      <c r="I126" s="24"/>
      <c r="J126" s="32"/>
      <c r="K126" s="30"/>
      <c r="L126" s="29"/>
      <c r="M126" s="6"/>
      <c r="N126" s="27"/>
      <c r="O126" s="7"/>
      <c r="P126" s="27"/>
      <c r="Q126" s="7"/>
      <c r="R126" s="7"/>
      <c r="S126" s="7"/>
      <c r="T126" s="28"/>
      <c r="U126" s="28"/>
      <c r="V126" s="28"/>
      <c r="W126" s="7"/>
    </row>
    <row r="127" spans="1:23" ht="15.75" customHeight="1">
      <c r="A127" s="9"/>
      <c r="B127" s="9"/>
      <c r="C127" s="11"/>
      <c r="D127" s="11"/>
      <c r="E127" s="11"/>
      <c r="F127" s="11"/>
      <c r="G127" s="33"/>
      <c r="H127" s="31"/>
      <c r="I127" s="24"/>
      <c r="J127" s="32"/>
      <c r="K127" s="30"/>
      <c r="L127" s="29"/>
      <c r="M127" s="6"/>
      <c r="N127" s="27"/>
      <c r="O127" s="7"/>
      <c r="P127" s="27"/>
      <c r="Q127" s="7"/>
      <c r="R127" s="7"/>
      <c r="S127" s="7"/>
      <c r="T127" s="28"/>
      <c r="U127" s="28"/>
      <c r="V127" s="28"/>
      <c r="W127" s="7"/>
    </row>
    <row r="128" spans="1:23" ht="15.75" customHeight="1">
      <c r="A128" s="9"/>
      <c r="B128" s="9"/>
      <c r="C128" s="11"/>
      <c r="D128" s="11"/>
      <c r="E128" s="11"/>
      <c r="F128" s="11"/>
      <c r="G128" s="33"/>
      <c r="H128" s="31"/>
      <c r="I128" s="24"/>
      <c r="J128" s="32"/>
      <c r="K128" s="30"/>
      <c r="L128" s="29"/>
      <c r="M128" s="6"/>
      <c r="N128" s="27"/>
      <c r="O128" s="7"/>
      <c r="P128" s="27"/>
      <c r="Q128" s="7"/>
      <c r="R128" s="7"/>
      <c r="S128" s="7"/>
      <c r="T128" s="28"/>
      <c r="U128" s="28"/>
      <c r="V128" s="28"/>
      <c r="W128" s="7"/>
    </row>
    <row r="129" spans="1:23" ht="15.75" customHeight="1">
      <c r="A129" s="9"/>
      <c r="B129" s="9"/>
      <c r="C129" s="11"/>
      <c r="D129" s="11"/>
      <c r="E129" s="11"/>
      <c r="F129" s="11"/>
      <c r="G129" s="33"/>
      <c r="H129" s="31"/>
      <c r="I129" s="24"/>
      <c r="J129" s="32"/>
      <c r="K129" s="30"/>
      <c r="L129" s="29"/>
      <c r="M129" s="6"/>
      <c r="N129" s="27"/>
      <c r="O129" s="7"/>
      <c r="P129" s="27"/>
      <c r="Q129" s="7"/>
      <c r="R129" s="7"/>
      <c r="S129" s="7"/>
      <c r="T129" s="28"/>
      <c r="U129" s="28"/>
      <c r="V129" s="28"/>
      <c r="W129" s="7"/>
    </row>
    <row r="130" spans="1:23" ht="15.75" customHeight="1">
      <c r="A130" s="9"/>
      <c r="B130" s="9"/>
      <c r="C130" s="11"/>
      <c r="D130" s="11"/>
      <c r="E130" s="11"/>
      <c r="F130" s="11"/>
      <c r="G130" s="33"/>
      <c r="H130" s="31"/>
      <c r="I130" s="24"/>
      <c r="J130" s="32"/>
      <c r="K130" s="30"/>
      <c r="L130" s="29"/>
      <c r="M130" s="6"/>
      <c r="N130" s="27"/>
      <c r="O130" s="7"/>
      <c r="P130" s="27"/>
      <c r="Q130" s="7"/>
      <c r="R130" s="7"/>
      <c r="S130" s="7"/>
      <c r="T130" s="28"/>
      <c r="U130" s="28"/>
      <c r="V130" s="28"/>
      <c r="W130" s="7"/>
    </row>
    <row r="131" spans="1:23" ht="15.75" customHeight="1">
      <c r="A131" s="9"/>
      <c r="B131" s="9"/>
      <c r="C131" s="11"/>
      <c r="D131" s="11"/>
      <c r="E131" s="11"/>
      <c r="F131" s="11"/>
      <c r="G131" s="33"/>
      <c r="H131" s="31"/>
      <c r="I131" s="24"/>
      <c r="J131" s="32"/>
      <c r="K131" s="30"/>
      <c r="L131" s="29"/>
      <c r="M131" s="6"/>
      <c r="N131" s="27"/>
      <c r="O131" s="7"/>
      <c r="P131" s="27"/>
      <c r="Q131" s="7"/>
      <c r="R131" s="7"/>
      <c r="S131" s="7"/>
      <c r="T131" s="28"/>
      <c r="U131" s="28"/>
      <c r="V131" s="28"/>
      <c r="W131" s="7"/>
    </row>
    <row r="132" spans="1:23" ht="15.75" customHeight="1">
      <c r="A132" s="9"/>
      <c r="B132" s="9"/>
      <c r="C132" s="11"/>
      <c r="D132" s="11"/>
      <c r="E132" s="11"/>
      <c r="F132" s="11"/>
      <c r="G132" s="33"/>
      <c r="H132" s="31"/>
      <c r="I132" s="24"/>
      <c r="J132" s="32"/>
      <c r="K132" s="30"/>
      <c r="L132" s="29"/>
      <c r="M132" s="6"/>
      <c r="N132" s="27"/>
      <c r="O132" s="7"/>
      <c r="P132" s="27"/>
      <c r="Q132" s="7"/>
      <c r="R132" s="7"/>
      <c r="S132" s="7"/>
      <c r="T132" s="28"/>
      <c r="U132" s="28"/>
      <c r="V132" s="28"/>
      <c r="W132" s="7"/>
    </row>
    <row r="133" spans="1:23" ht="15.75" customHeight="1">
      <c r="A133" s="9"/>
      <c r="B133" s="9"/>
      <c r="C133" s="11"/>
      <c r="D133" s="11"/>
      <c r="E133" s="11"/>
      <c r="F133" s="11"/>
      <c r="G133" s="33"/>
      <c r="H133" s="31"/>
      <c r="I133" s="24"/>
      <c r="J133" s="32"/>
      <c r="K133" s="30"/>
      <c r="L133" s="29"/>
      <c r="M133" s="6"/>
      <c r="N133" s="27"/>
      <c r="O133" s="7"/>
      <c r="P133" s="27"/>
      <c r="Q133" s="7"/>
      <c r="R133" s="7"/>
      <c r="S133" s="7"/>
      <c r="T133" s="28"/>
      <c r="U133" s="28"/>
      <c r="V133" s="28"/>
      <c r="W133" s="7"/>
    </row>
    <row r="134" spans="1:23" ht="15.75" customHeight="1">
      <c r="A134" s="9"/>
      <c r="B134" s="9"/>
      <c r="C134" s="11"/>
      <c r="D134" s="11"/>
      <c r="E134" s="11"/>
      <c r="F134" s="11"/>
      <c r="G134" s="33"/>
      <c r="H134" s="31"/>
      <c r="I134" s="24"/>
      <c r="J134" s="32"/>
      <c r="K134" s="30"/>
      <c r="L134" s="29"/>
      <c r="M134" s="6"/>
      <c r="N134" s="27"/>
      <c r="O134" s="7"/>
      <c r="P134" s="27"/>
      <c r="Q134" s="7"/>
      <c r="R134" s="7"/>
      <c r="S134" s="7"/>
      <c r="T134" s="28"/>
      <c r="U134" s="28"/>
      <c r="V134" s="28"/>
      <c r="W134" s="7"/>
    </row>
    <row r="135" spans="1:23" ht="15.75" customHeight="1">
      <c r="A135" s="9"/>
      <c r="B135" s="9"/>
      <c r="C135" s="11"/>
      <c r="D135" s="11"/>
      <c r="E135" s="11"/>
      <c r="F135" s="11"/>
      <c r="G135" s="33"/>
      <c r="H135" s="31"/>
      <c r="I135" s="24"/>
      <c r="J135" s="32"/>
      <c r="K135" s="30"/>
      <c r="L135" s="29"/>
      <c r="M135" s="6"/>
      <c r="N135" s="27"/>
      <c r="O135" s="7"/>
      <c r="P135" s="27"/>
      <c r="Q135" s="7"/>
      <c r="R135" s="7"/>
      <c r="S135" s="7"/>
      <c r="T135" s="28"/>
      <c r="U135" s="28"/>
      <c r="V135" s="28"/>
      <c r="W135" s="7"/>
    </row>
    <row r="136" spans="1:23" ht="15.75" customHeight="1">
      <c r="A136" s="9"/>
      <c r="B136" s="9"/>
      <c r="C136" s="11"/>
      <c r="D136" s="11"/>
      <c r="E136" s="11"/>
      <c r="F136" s="11"/>
      <c r="G136" s="33"/>
      <c r="H136" s="31"/>
      <c r="I136" s="24"/>
      <c r="J136" s="32"/>
      <c r="K136" s="30"/>
      <c r="L136" s="29"/>
      <c r="M136" s="6"/>
      <c r="N136" s="27"/>
      <c r="O136" s="7"/>
      <c r="P136" s="27"/>
      <c r="Q136" s="7"/>
      <c r="R136" s="7"/>
      <c r="S136" s="7"/>
      <c r="T136" s="28"/>
      <c r="U136" s="28"/>
      <c r="V136" s="28"/>
      <c r="W136" s="7"/>
    </row>
    <row r="137" spans="1:23" ht="15.75" customHeight="1">
      <c r="A137" s="9"/>
      <c r="B137" s="9"/>
      <c r="C137" s="11"/>
      <c r="D137" s="11"/>
      <c r="E137" s="11"/>
      <c r="F137" s="11"/>
      <c r="G137" s="33"/>
      <c r="H137" s="31"/>
      <c r="I137" s="24"/>
      <c r="J137" s="32"/>
      <c r="K137" s="30"/>
      <c r="L137" s="29"/>
      <c r="M137" s="6"/>
      <c r="N137" s="27"/>
      <c r="O137" s="7"/>
      <c r="P137" s="27"/>
      <c r="Q137" s="7"/>
      <c r="R137" s="7"/>
      <c r="S137" s="7"/>
      <c r="T137" s="28"/>
      <c r="U137" s="28"/>
      <c r="V137" s="28"/>
      <c r="W137" s="7"/>
    </row>
    <row r="138" spans="1:23" ht="15.75" customHeight="1">
      <c r="A138" s="9"/>
      <c r="B138" s="9"/>
      <c r="C138" s="11"/>
      <c r="D138" s="11"/>
      <c r="E138" s="11"/>
      <c r="F138" s="11"/>
      <c r="G138" s="33"/>
      <c r="H138" s="31"/>
      <c r="I138" s="24"/>
      <c r="J138" s="32"/>
      <c r="K138" s="30"/>
      <c r="L138" s="29"/>
      <c r="M138" s="6"/>
      <c r="N138" s="27"/>
      <c r="O138" s="7"/>
      <c r="P138" s="27"/>
      <c r="Q138" s="7"/>
      <c r="R138" s="7"/>
      <c r="S138" s="7"/>
      <c r="T138" s="28"/>
      <c r="U138" s="28"/>
      <c r="V138" s="28"/>
      <c r="W138" s="7"/>
    </row>
    <row r="139" spans="1:23" ht="15.75" customHeight="1">
      <c r="A139" s="9"/>
      <c r="B139" s="9"/>
      <c r="C139" s="11"/>
      <c r="D139" s="11"/>
      <c r="E139" s="11"/>
      <c r="F139" s="11"/>
      <c r="G139" s="33"/>
      <c r="H139" s="31"/>
      <c r="I139" s="24"/>
      <c r="J139" s="32"/>
      <c r="K139" s="30"/>
      <c r="L139" s="29"/>
      <c r="M139" s="6"/>
      <c r="N139" s="27"/>
      <c r="O139" s="7"/>
      <c r="P139" s="27"/>
      <c r="Q139" s="7"/>
      <c r="R139" s="7"/>
      <c r="S139" s="7"/>
      <c r="T139" s="28"/>
      <c r="U139" s="28"/>
      <c r="V139" s="28"/>
      <c r="W139" s="7"/>
    </row>
    <row r="140" spans="1:23" ht="15.75" customHeight="1">
      <c r="A140" s="9"/>
      <c r="B140" s="9"/>
      <c r="C140" s="11"/>
      <c r="D140" s="11"/>
      <c r="E140" s="11"/>
      <c r="F140" s="11"/>
      <c r="G140" s="33"/>
      <c r="H140" s="31"/>
      <c r="I140" s="24"/>
      <c r="J140" s="32"/>
      <c r="K140" s="30"/>
      <c r="L140" s="29"/>
      <c r="M140" s="6"/>
      <c r="N140" s="27"/>
      <c r="O140" s="7"/>
      <c r="P140" s="27"/>
      <c r="Q140" s="7"/>
      <c r="R140" s="7"/>
      <c r="S140" s="7"/>
      <c r="T140" s="28"/>
      <c r="U140" s="28"/>
      <c r="V140" s="28"/>
      <c r="W140" s="7"/>
    </row>
    <row r="141" spans="1:23" ht="15.75" customHeight="1">
      <c r="A141" s="9"/>
      <c r="B141" s="9"/>
      <c r="C141" s="11"/>
      <c r="D141" s="11"/>
      <c r="E141" s="11"/>
      <c r="F141" s="11"/>
      <c r="G141" s="33"/>
      <c r="H141" s="31"/>
      <c r="I141" s="24"/>
      <c r="J141" s="32"/>
      <c r="K141" s="30"/>
      <c r="L141" s="29"/>
      <c r="M141" s="6"/>
      <c r="N141" s="27"/>
      <c r="O141" s="7"/>
      <c r="P141" s="27"/>
      <c r="Q141" s="7"/>
      <c r="R141" s="7"/>
      <c r="S141" s="7"/>
      <c r="T141" s="28"/>
      <c r="U141" s="28"/>
      <c r="V141" s="28"/>
      <c r="W141" s="7"/>
    </row>
    <row r="142" spans="1:23" ht="15.75" customHeight="1">
      <c r="A142" s="9"/>
      <c r="B142" s="9"/>
      <c r="C142" s="11"/>
      <c r="D142" s="11"/>
      <c r="E142" s="11"/>
      <c r="F142" s="11"/>
      <c r="G142" s="33"/>
      <c r="H142" s="31"/>
      <c r="I142" s="24"/>
      <c r="J142" s="32"/>
      <c r="K142" s="30"/>
      <c r="L142" s="29"/>
      <c r="M142" s="6"/>
      <c r="N142" s="27"/>
      <c r="O142" s="7"/>
      <c r="P142" s="27"/>
      <c r="Q142" s="7"/>
      <c r="R142" s="7"/>
      <c r="S142" s="7"/>
      <c r="T142" s="28"/>
      <c r="U142" s="28"/>
      <c r="V142" s="28"/>
      <c r="W142" s="7"/>
    </row>
    <row r="143" spans="1:23" ht="15.75" customHeight="1">
      <c r="A143" s="9"/>
      <c r="B143" s="9"/>
      <c r="C143" s="11"/>
      <c r="D143" s="11"/>
      <c r="E143" s="11"/>
      <c r="F143" s="11"/>
      <c r="G143" s="33"/>
      <c r="H143" s="31"/>
      <c r="I143" s="24"/>
      <c r="J143" s="32"/>
      <c r="K143" s="30"/>
      <c r="L143" s="29"/>
      <c r="M143" s="6"/>
      <c r="N143" s="27"/>
      <c r="O143" s="7"/>
      <c r="P143" s="27"/>
      <c r="Q143" s="7"/>
      <c r="R143" s="7"/>
      <c r="S143" s="7"/>
      <c r="T143" s="28"/>
      <c r="U143" s="28"/>
      <c r="V143" s="28"/>
      <c r="W143" s="7"/>
    </row>
    <row r="144" spans="1:23" ht="15.75" customHeight="1">
      <c r="A144" s="9"/>
      <c r="B144" s="9"/>
      <c r="C144" s="11"/>
      <c r="D144" s="11"/>
      <c r="E144" s="11"/>
      <c r="F144" s="11"/>
      <c r="G144" s="33"/>
      <c r="H144" s="31"/>
      <c r="I144" s="24"/>
      <c r="J144" s="32"/>
      <c r="K144" s="30"/>
      <c r="L144" s="29"/>
      <c r="M144" s="6"/>
      <c r="N144" s="27"/>
      <c r="O144" s="7"/>
      <c r="P144" s="27"/>
      <c r="Q144" s="7"/>
      <c r="R144" s="7"/>
      <c r="S144" s="7"/>
      <c r="T144" s="28"/>
      <c r="U144" s="28"/>
      <c r="V144" s="28"/>
      <c r="W144" s="7"/>
    </row>
    <row r="145" spans="1:23" ht="15.75" customHeight="1">
      <c r="A145" s="9"/>
      <c r="B145" s="9"/>
      <c r="C145" s="11"/>
      <c r="D145" s="11"/>
      <c r="E145" s="11"/>
      <c r="F145" s="11"/>
      <c r="G145" s="33"/>
      <c r="H145" s="31"/>
      <c r="I145" s="24"/>
      <c r="J145" s="32"/>
      <c r="K145" s="30"/>
      <c r="L145" s="29"/>
      <c r="M145" s="6"/>
      <c r="N145" s="27"/>
      <c r="O145" s="7"/>
      <c r="P145" s="27"/>
      <c r="Q145" s="7"/>
      <c r="R145" s="7"/>
      <c r="S145" s="7"/>
      <c r="T145" s="28"/>
      <c r="U145" s="28"/>
      <c r="V145" s="28"/>
      <c r="W145" s="7"/>
    </row>
    <row r="146" spans="1:23" ht="15.75" customHeight="1">
      <c r="A146" s="9"/>
      <c r="B146" s="9"/>
      <c r="C146" s="11"/>
      <c r="D146" s="11"/>
      <c r="E146" s="11"/>
      <c r="F146" s="11"/>
      <c r="G146" s="33"/>
      <c r="H146" s="31"/>
      <c r="I146" s="24"/>
      <c r="J146" s="32"/>
      <c r="K146" s="30"/>
      <c r="L146" s="29"/>
      <c r="M146" s="6"/>
      <c r="N146" s="27"/>
      <c r="O146" s="7"/>
      <c r="P146" s="27"/>
      <c r="Q146" s="7"/>
      <c r="R146" s="7"/>
      <c r="S146" s="7"/>
      <c r="T146" s="28"/>
      <c r="U146" s="28"/>
      <c r="V146" s="28"/>
      <c r="W146" s="7"/>
    </row>
    <row r="147" spans="1:23" ht="15.75" customHeight="1">
      <c r="A147" s="9"/>
      <c r="B147" s="9"/>
      <c r="C147" s="11"/>
      <c r="D147" s="11"/>
      <c r="E147" s="11"/>
      <c r="F147" s="11"/>
      <c r="G147" s="33"/>
      <c r="H147" s="31"/>
      <c r="I147" s="24"/>
      <c r="J147" s="32"/>
      <c r="K147" s="30"/>
      <c r="L147" s="29"/>
      <c r="M147" s="6"/>
      <c r="N147" s="27"/>
      <c r="O147" s="7"/>
      <c r="P147" s="27"/>
      <c r="Q147" s="7"/>
      <c r="R147" s="7"/>
      <c r="S147" s="7"/>
      <c r="T147" s="28"/>
      <c r="U147" s="28"/>
      <c r="V147" s="28"/>
      <c r="W147" s="7"/>
    </row>
    <row r="148" spans="1:23" ht="15.75" customHeight="1">
      <c r="A148" s="9"/>
      <c r="B148" s="9"/>
      <c r="C148" s="11"/>
      <c r="D148" s="11"/>
      <c r="E148" s="11"/>
      <c r="F148" s="11"/>
      <c r="G148" s="33"/>
      <c r="H148" s="31"/>
      <c r="I148" s="24"/>
      <c r="J148" s="32"/>
      <c r="K148" s="30"/>
      <c r="L148" s="29"/>
      <c r="M148" s="6"/>
      <c r="N148" s="27"/>
      <c r="O148" s="7"/>
      <c r="P148" s="27"/>
      <c r="Q148" s="7"/>
      <c r="R148" s="7"/>
      <c r="S148" s="7"/>
      <c r="T148" s="28"/>
      <c r="U148" s="28"/>
      <c r="V148" s="28"/>
      <c r="W148" s="7"/>
    </row>
    <row r="149" spans="1:23" ht="15.75" customHeight="1">
      <c r="A149" s="9"/>
      <c r="B149" s="9"/>
      <c r="C149" s="11"/>
      <c r="D149" s="11"/>
      <c r="E149" s="11"/>
      <c r="F149" s="11"/>
      <c r="G149" s="33"/>
      <c r="H149" s="31"/>
      <c r="I149" s="24"/>
      <c r="J149" s="32"/>
      <c r="K149" s="30"/>
      <c r="L149" s="29"/>
      <c r="M149" s="6"/>
      <c r="N149" s="27"/>
      <c r="O149" s="7"/>
      <c r="P149" s="27"/>
      <c r="Q149" s="7"/>
      <c r="R149" s="7"/>
      <c r="S149" s="7"/>
      <c r="T149" s="28"/>
      <c r="U149" s="28"/>
      <c r="V149" s="28"/>
      <c r="W149" s="7"/>
    </row>
    <row r="150" spans="1:23" ht="15.75" customHeight="1">
      <c r="A150" s="9"/>
      <c r="B150" s="9"/>
      <c r="C150" s="11"/>
      <c r="D150" s="11"/>
      <c r="E150" s="11"/>
      <c r="F150" s="11"/>
      <c r="G150" s="33"/>
      <c r="H150" s="31"/>
      <c r="I150" s="24"/>
      <c r="J150" s="32"/>
      <c r="K150" s="30"/>
      <c r="L150" s="29"/>
      <c r="M150" s="6"/>
      <c r="N150" s="27"/>
      <c r="O150" s="7"/>
      <c r="P150" s="27"/>
      <c r="Q150" s="7"/>
      <c r="R150" s="7"/>
      <c r="S150" s="7"/>
      <c r="T150" s="28"/>
      <c r="U150" s="28"/>
      <c r="V150" s="28"/>
      <c r="W150" s="7"/>
    </row>
    <row r="151" spans="1:23" ht="15.75" customHeight="1">
      <c r="A151" s="9"/>
      <c r="B151" s="9"/>
      <c r="C151" s="11"/>
      <c r="D151" s="11"/>
      <c r="E151" s="11"/>
      <c r="F151" s="11"/>
      <c r="G151" s="33"/>
      <c r="H151" s="31"/>
      <c r="I151" s="24"/>
      <c r="J151" s="32"/>
      <c r="K151" s="30"/>
      <c r="L151" s="29"/>
      <c r="M151" s="6"/>
      <c r="N151" s="27"/>
      <c r="O151" s="7"/>
      <c r="P151" s="27"/>
      <c r="Q151" s="7"/>
      <c r="R151" s="7"/>
      <c r="S151" s="7"/>
      <c r="T151" s="28"/>
      <c r="U151" s="28"/>
      <c r="V151" s="28"/>
      <c r="W151" s="7"/>
    </row>
    <row r="152" spans="1:23" ht="15.75" customHeight="1">
      <c r="A152" s="9"/>
      <c r="B152" s="9"/>
      <c r="C152" s="11"/>
      <c r="D152" s="11"/>
      <c r="E152" s="11"/>
      <c r="F152" s="11"/>
      <c r="G152" s="33"/>
      <c r="H152" s="31"/>
      <c r="I152" s="24"/>
      <c r="J152" s="32"/>
      <c r="K152" s="30"/>
      <c r="L152" s="29"/>
      <c r="M152" s="6"/>
      <c r="N152" s="27"/>
      <c r="O152" s="7"/>
      <c r="P152" s="27"/>
      <c r="Q152" s="7"/>
      <c r="R152" s="7"/>
      <c r="S152" s="7"/>
      <c r="T152" s="28"/>
      <c r="U152" s="28"/>
      <c r="V152" s="28"/>
      <c r="W152" s="7"/>
    </row>
    <row r="153" spans="1:23" ht="15.75" customHeight="1">
      <c r="A153" s="9"/>
      <c r="B153" s="9"/>
      <c r="C153" s="11"/>
      <c r="D153" s="11"/>
      <c r="E153" s="11"/>
      <c r="F153" s="11"/>
      <c r="G153" s="33"/>
      <c r="H153" s="31"/>
      <c r="I153" s="24"/>
      <c r="J153" s="32"/>
      <c r="K153" s="30"/>
      <c r="L153" s="29"/>
      <c r="M153" s="6"/>
      <c r="N153" s="27"/>
      <c r="O153" s="7"/>
      <c r="P153" s="27"/>
      <c r="Q153" s="7"/>
      <c r="R153" s="7"/>
      <c r="S153" s="7"/>
      <c r="T153" s="28"/>
      <c r="U153" s="28"/>
      <c r="V153" s="28"/>
      <c r="W153" s="7"/>
    </row>
    <row r="154" spans="1:23" ht="15.75" customHeight="1">
      <c r="A154" s="9"/>
      <c r="B154" s="9"/>
      <c r="C154" s="11"/>
      <c r="D154" s="11"/>
      <c r="E154" s="11"/>
      <c r="F154" s="11"/>
      <c r="G154" s="33"/>
      <c r="H154" s="31"/>
      <c r="I154" s="24"/>
      <c r="J154" s="32"/>
      <c r="K154" s="30"/>
      <c r="L154" s="29"/>
      <c r="M154" s="6"/>
      <c r="N154" s="27"/>
      <c r="O154" s="7"/>
      <c r="P154" s="27"/>
      <c r="Q154" s="7"/>
      <c r="R154" s="7"/>
      <c r="S154" s="7"/>
      <c r="T154" s="28"/>
      <c r="U154" s="28"/>
      <c r="V154" s="28"/>
      <c r="W154" s="7"/>
    </row>
    <row r="155" spans="1:23" ht="15.75" customHeight="1">
      <c r="A155" s="9"/>
      <c r="B155" s="9"/>
      <c r="C155" s="11"/>
      <c r="D155" s="11"/>
      <c r="E155" s="11"/>
      <c r="F155" s="11"/>
      <c r="G155" s="33"/>
      <c r="H155" s="31"/>
      <c r="I155" s="24"/>
      <c r="J155" s="32"/>
      <c r="K155" s="30"/>
      <c r="L155" s="29"/>
      <c r="M155" s="6"/>
      <c r="N155" s="27"/>
      <c r="O155" s="7"/>
      <c r="P155" s="27"/>
      <c r="Q155" s="7"/>
      <c r="R155" s="7"/>
      <c r="S155" s="7"/>
      <c r="T155" s="28"/>
      <c r="U155" s="28"/>
      <c r="V155" s="28"/>
      <c r="W155" s="7"/>
    </row>
    <row r="156" spans="1:23" ht="15.75" customHeight="1">
      <c r="A156" s="9"/>
      <c r="B156" s="9"/>
      <c r="C156" s="11"/>
      <c r="D156" s="11"/>
      <c r="E156" s="11"/>
      <c r="F156" s="11"/>
      <c r="G156" s="33"/>
      <c r="H156" s="31"/>
      <c r="I156" s="24"/>
      <c r="J156" s="32"/>
      <c r="K156" s="30"/>
      <c r="L156" s="29"/>
      <c r="M156" s="6"/>
      <c r="N156" s="27"/>
      <c r="O156" s="7"/>
      <c r="P156" s="27"/>
      <c r="Q156" s="7"/>
      <c r="R156" s="7"/>
      <c r="S156" s="7"/>
      <c r="T156" s="28"/>
      <c r="U156" s="28"/>
      <c r="V156" s="28"/>
      <c r="W156" s="7"/>
    </row>
    <row r="157" spans="1:23" ht="15.75" customHeight="1">
      <c r="A157" s="9"/>
      <c r="B157" s="9"/>
      <c r="C157" s="11"/>
      <c r="D157" s="11"/>
      <c r="E157" s="11"/>
      <c r="F157" s="11"/>
      <c r="G157" s="33"/>
      <c r="H157" s="31"/>
      <c r="I157" s="24"/>
      <c r="J157" s="32"/>
      <c r="K157" s="30"/>
      <c r="L157" s="29"/>
      <c r="M157" s="6"/>
      <c r="N157" s="27"/>
      <c r="O157" s="7"/>
      <c r="P157" s="27"/>
      <c r="Q157" s="7"/>
      <c r="R157" s="7"/>
      <c r="S157" s="7"/>
      <c r="T157" s="28"/>
      <c r="U157" s="28"/>
      <c r="V157" s="28"/>
      <c r="W157" s="7"/>
    </row>
    <row r="158" spans="1:23" ht="15.75" customHeight="1">
      <c r="A158" s="9"/>
      <c r="B158" s="9"/>
      <c r="C158" s="11"/>
      <c r="D158" s="11"/>
      <c r="E158" s="11"/>
      <c r="F158" s="11"/>
      <c r="G158" s="33"/>
      <c r="H158" s="31"/>
      <c r="I158" s="24"/>
      <c r="J158" s="32"/>
      <c r="K158" s="30"/>
      <c r="L158" s="29"/>
      <c r="M158" s="6"/>
      <c r="N158" s="27"/>
      <c r="O158" s="7"/>
      <c r="P158" s="27"/>
      <c r="Q158" s="7"/>
      <c r="R158" s="7"/>
      <c r="S158" s="7"/>
      <c r="T158" s="28"/>
      <c r="U158" s="28"/>
      <c r="V158" s="28"/>
      <c r="W158" s="7"/>
    </row>
    <row r="159" spans="1:23" ht="15.75" customHeight="1">
      <c r="A159" s="9"/>
      <c r="B159" s="9"/>
      <c r="C159" s="11"/>
      <c r="D159" s="11"/>
      <c r="E159" s="11"/>
      <c r="F159" s="11"/>
      <c r="G159" s="33"/>
      <c r="H159" s="31"/>
      <c r="I159" s="24"/>
      <c r="J159" s="32"/>
      <c r="K159" s="30"/>
      <c r="L159" s="29"/>
      <c r="M159" s="6"/>
      <c r="N159" s="27"/>
      <c r="O159" s="7"/>
      <c r="P159" s="27"/>
      <c r="Q159" s="7"/>
      <c r="R159" s="7"/>
      <c r="S159" s="7"/>
      <c r="T159" s="28"/>
      <c r="U159" s="28"/>
      <c r="V159" s="28"/>
      <c r="W159" s="7"/>
    </row>
    <row r="160" spans="1:23" ht="15.75" customHeight="1">
      <c r="A160" s="9"/>
      <c r="B160" s="9"/>
      <c r="C160" s="11"/>
      <c r="D160" s="11"/>
      <c r="E160" s="11"/>
      <c r="F160" s="11"/>
      <c r="G160" s="33"/>
      <c r="H160" s="31"/>
      <c r="I160" s="24"/>
      <c r="J160" s="32"/>
      <c r="K160" s="30"/>
      <c r="L160" s="29"/>
      <c r="M160" s="6"/>
      <c r="N160" s="27"/>
      <c r="O160" s="7"/>
      <c r="P160" s="27"/>
      <c r="Q160" s="7"/>
      <c r="R160" s="7"/>
      <c r="S160" s="7"/>
      <c r="T160" s="28"/>
      <c r="U160" s="28"/>
      <c r="V160" s="28"/>
      <c r="W160" s="7"/>
    </row>
    <row r="161" spans="1:23" ht="15.75" customHeight="1">
      <c r="A161" s="9"/>
      <c r="B161" s="9"/>
      <c r="C161" s="11"/>
      <c r="D161" s="11"/>
      <c r="E161" s="11"/>
      <c r="F161" s="11"/>
      <c r="G161" s="33"/>
      <c r="H161" s="31"/>
      <c r="I161" s="24"/>
      <c r="J161" s="32"/>
      <c r="K161" s="30"/>
      <c r="L161" s="29"/>
      <c r="M161" s="6"/>
      <c r="N161" s="27"/>
      <c r="O161" s="7"/>
      <c r="P161" s="27"/>
      <c r="Q161" s="7"/>
      <c r="R161" s="7"/>
      <c r="S161" s="7"/>
      <c r="T161" s="28"/>
      <c r="U161" s="28"/>
      <c r="V161" s="28"/>
      <c r="W161" s="7"/>
    </row>
    <row r="162" spans="1:23" ht="15.75" customHeight="1">
      <c r="A162" s="9"/>
      <c r="B162" s="9"/>
      <c r="C162" s="11"/>
      <c r="D162" s="11"/>
      <c r="E162" s="11"/>
      <c r="F162" s="11"/>
      <c r="G162" s="33"/>
      <c r="H162" s="31"/>
      <c r="I162" s="24"/>
      <c r="J162" s="32"/>
      <c r="K162" s="30"/>
      <c r="L162" s="29"/>
      <c r="M162" s="6"/>
      <c r="N162" s="27"/>
      <c r="O162" s="7"/>
      <c r="P162" s="27"/>
      <c r="Q162" s="7"/>
      <c r="R162" s="7"/>
      <c r="S162" s="7"/>
      <c r="T162" s="28"/>
      <c r="U162" s="28"/>
      <c r="V162" s="28"/>
      <c r="W162" s="7"/>
    </row>
    <row r="163" spans="1:23" ht="15.75" customHeight="1">
      <c r="A163" s="9"/>
      <c r="B163" s="9"/>
      <c r="C163" s="11"/>
      <c r="D163" s="11"/>
      <c r="E163" s="11"/>
      <c r="F163" s="11"/>
      <c r="G163" s="33"/>
      <c r="H163" s="31"/>
      <c r="I163" s="24"/>
      <c r="J163" s="32"/>
      <c r="K163" s="30"/>
      <c r="L163" s="29"/>
      <c r="M163" s="6"/>
      <c r="N163" s="27"/>
      <c r="O163" s="7"/>
      <c r="P163" s="27"/>
      <c r="Q163" s="7"/>
      <c r="R163" s="7"/>
      <c r="S163" s="7"/>
      <c r="T163" s="28"/>
      <c r="U163" s="28"/>
      <c r="V163" s="28"/>
      <c r="W163" s="7"/>
    </row>
    <row r="164" spans="1:23" ht="15.75" customHeight="1">
      <c r="A164" s="9"/>
      <c r="B164" s="9"/>
      <c r="C164" s="11"/>
      <c r="D164" s="11"/>
      <c r="E164" s="11"/>
      <c r="F164" s="11"/>
      <c r="G164" s="33"/>
      <c r="H164" s="31"/>
      <c r="I164" s="24"/>
      <c r="J164" s="32"/>
      <c r="K164" s="30"/>
      <c r="L164" s="29"/>
      <c r="M164" s="6"/>
      <c r="N164" s="27"/>
      <c r="O164" s="7"/>
      <c r="P164" s="27"/>
      <c r="Q164" s="7"/>
      <c r="R164" s="7"/>
      <c r="S164" s="7"/>
      <c r="T164" s="28"/>
      <c r="U164" s="28"/>
      <c r="V164" s="28"/>
      <c r="W164" s="7"/>
    </row>
    <row r="165" spans="1:23" ht="15.75" customHeight="1">
      <c r="A165" s="9"/>
      <c r="B165" s="9"/>
      <c r="C165" s="11"/>
      <c r="D165" s="11"/>
      <c r="E165" s="11"/>
      <c r="F165" s="11"/>
      <c r="G165" s="33"/>
      <c r="H165" s="31"/>
      <c r="I165" s="24"/>
      <c r="J165" s="32"/>
      <c r="K165" s="30"/>
      <c r="L165" s="29"/>
      <c r="M165" s="6"/>
      <c r="N165" s="27"/>
      <c r="O165" s="7"/>
      <c r="P165" s="27"/>
      <c r="Q165" s="7"/>
      <c r="R165" s="7"/>
      <c r="S165" s="7"/>
      <c r="T165" s="28"/>
      <c r="U165" s="28"/>
      <c r="V165" s="28"/>
      <c r="W165" s="7"/>
    </row>
    <row r="166" spans="1:23" ht="15.75" customHeight="1">
      <c r="A166" s="9"/>
      <c r="B166" s="9"/>
      <c r="C166" s="11"/>
      <c r="D166" s="11"/>
      <c r="E166" s="11"/>
      <c r="F166" s="11"/>
      <c r="G166" s="33"/>
      <c r="H166" s="31"/>
      <c r="I166" s="24"/>
      <c r="J166" s="32"/>
      <c r="K166" s="30"/>
      <c r="L166" s="29"/>
      <c r="M166" s="6"/>
      <c r="N166" s="27"/>
      <c r="O166" s="7"/>
      <c r="P166" s="27"/>
      <c r="Q166" s="7"/>
      <c r="R166" s="7"/>
      <c r="S166" s="7"/>
      <c r="T166" s="28"/>
      <c r="U166" s="28"/>
      <c r="V166" s="28"/>
      <c r="W166" s="7"/>
    </row>
    <row r="167" spans="1:23" ht="15.75" customHeight="1">
      <c r="A167" s="9"/>
      <c r="B167" s="9"/>
      <c r="C167" s="11"/>
      <c r="D167" s="11"/>
      <c r="E167" s="11"/>
      <c r="F167" s="11"/>
      <c r="G167" s="33"/>
      <c r="H167" s="31"/>
      <c r="I167" s="24"/>
      <c r="J167" s="32"/>
      <c r="K167" s="30"/>
      <c r="L167" s="29"/>
      <c r="M167" s="6"/>
      <c r="N167" s="27"/>
      <c r="O167" s="7"/>
      <c r="P167" s="27"/>
      <c r="Q167" s="7"/>
      <c r="R167" s="7"/>
      <c r="S167" s="7"/>
      <c r="T167" s="28"/>
      <c r="U167" s="28"/>
      <c r="V167" s="28"/>
      <c r="W167" s="7"/>
    </row>
    <row r="168" spans="1:23" ht="15.75" customHeight="1">
      <c r="A168" s="9"/>
      <c r="B168" s="9"/>
      <c r="C168" s="11"/>
      <c r="D168" s="11"/>
      <c r="E168" s="11"/>
      <c r="F168" s="11"/>
      <c r="G168" s="33"/>
      <c r="H168" s="31"/>
      <c r="I168" s="24"/>
      <c r="J168" s="32"/>
      <c r="K168" s="30"/>
      <c r="L168" s="29"/>
      <c r="M168" s="6"/>
      <c r="N168" s="27"/>
      <c r="O168" s="7"/>
      <c r="P168" s="27"/>
      <c r="Q168" s="7"/>
      <c r="R168" s="7"/>
      <c r="S168" s="7"/>
      <c r="T168" s="28"/>
      <c r="U168" s="28"/>
      <c r="V168" s="28"/>
      <c r="W168" s="7"/>
    </row>
    <row r="169" spans="1:23" ht="15.75" customHeight="1">
      <c r="A169" s="9"/>
      <c r="B169" s="9"/>
      <c r="C169" s="11"/>
      <c r="D169" s="11"/>
      <c r="E169" s="11"/>
      <c r="F169" s="11"/>
      <c r="G169" s="33"/>
      <c r="H169" s="31"/>
      <c r="I169" s="24"/>
      <c r="J169" s="32"/>
      <c r="K169" s="30"/>
      <c r="L169" s="29"/>
      <c r="M169" s="6"/>
      <c r="N169" s="27"/>
      <c r="O169" s="7"/>
      <c r="P169" s="27"/>
      <c r="Q169" s="7"/>
      <c r="R169" s="7"/>
      <c r="S169" s="7"/>
      <c r="T169" s="28"/>
      <c r="U169" s="28"/>
      <c r="V169" s="28"/>
      <c r="W169" s="7"/>
    </row>
    <row r="170" spans="1:23" ht="15.75" customHeight="1">
      <c r="A170" s="9"/>
      <c r="B170" s="9"/>
      <c r="C170" s="11"/>
      <c r="D170" s="11"/>
      <c r="E170" s="11"/>
      <c r="F170" s="11"/>
      <c r="G170" s="33"/>
      <c r="H170" s="31"/>
      <c r="I170" s="24"/>
      <c r="J170" s="32"/>
      <c r="K170" s="30"/>
      <c r="L170" s="29"/>
      <c r="M170" s="6"/>
      <c r="N170" s="27"/>
      <c r="O170" s="7"/>
      <c r="P170" s="27"/>
      <c r="Q170" s="7"/>
      <c r="R170" s="7"/>
      <c r="S170" s="7"/>
      <c r="T170" s="28"/>
      <c r="U170" s="28"/>
      <c r="V170" s="28"/>
      <c r="W170" s="7"/>
    </row>
    <row r="171" spans="1:23" ht="15.75" customHeight="1">
      <c r="A171" s="9"/>
      <c r="B171" s="9"/>
      <c r="C171" s="11"/>
      <c r="D171" s="11"/>
      <c r="E171" s="11"/>
      <c r="F171" s="11"/>
      <c r="G171" s="33"/>
      <c r="H171" s="31"/>
      <c r="I171" s="24"/>
      <c r="J171" s="32"/>
      <c r="K171" s="30"/>
      <c r="L171" s="29"/>
      <c r="M171" s="6"/>
      <c r="N171" s="27"/>
      <c r="O171" s="7"/>
      <c r="P171" s="27"/>
      <c r="Q171" s="7"/>
      <c r="R171" s="7"/>
      <c r="S171" s="7"/>
      <c r="T171" s="28"/>
      <c r="U171" s="28"/>
      <c r="V171" s="28"/>
      <c r="W171" s="7"/>
    </row>
    <row r="172" spans="1:23" ht="15.75" customHeight="1">
      <c r="A172" s="9"/>
      <c r="B172" s="9"/>
      <c r="C172" s="11"/>
      <c r="D172" s="11"/>
      <c r="E172" s="11"/>
      <c r="F172" s="11"/>
      <c r="G172" s="33"/>
      <c r="H172" s="31"/>
      <c r="I172" s="24"/>
      <c r="J172" s="32"/>
      <c r="K172" s="30"/>
      <c r="L172" s="29"/>
      <c r="M172" s="6"/>
      <c r="N172" s="27"/>
      <c r="O172" s="7"/>
      <c r="P172" s="27"/>
      <c r="Q172" s="7"/>
      <c r="R172" s="7"/>
      <c r="S172" s="7"/>
      <c r="T172" s="28"/>
      <c r="U172" s="28"/>
      <c r="V172" s="28"/>
      <c r="W172" s="7"/>
    </row>
    <row r="173" spans="1:23" ht="15.75" customHeight="1">
      <c r="A173" s="9"/>
      <c r="B173" s="9"/>
      <c r="C173" s="11"/>
      <c r="D173" s="11"/>
      <c r="E173" s="11"/>
      <c r="F173" s="11"/>
      <c r="G173" s="33"/>
      <c r="H173" s="31"/>
      <c r="I173" s="24"/>
      <c r="J173" s="32"/>
      <c r="K173" s="30"/>
      <c r="L173" s="29"/>
      <c r="M173" s="6"/>
      <c r="N173" s="27"/>
      <c r="O173" s="7"/>
      <c r="P173" s="27"/>
      <c r="Q173" s="7"/>
      <c r="R173" s="7"/>
      <c r="S173" s="7"/>
      <c r="T173" s="28"/>
      <c r="U173" s="28"/>
      <c r="V173" s="28"/>
      <c r="W173" s="7"/>
    </row>
    <row r="174" spans="1:23" ht="15.75" customHeight="1">
      <c r="A174" s="9"/>
      <c r="B174" s="9"/>
      <c r="C174" s="11"/>
      <c r="D174" s="11"/>
      <c r="E174" s="11"/>
      <c r="F174" s="11"/>
      <c r="G174" s="33"/>
      <c r="H174" s="31"/>
      <c r="I174" s="24"/>
      <c r="J174" s="32"/>
      <c r="K174" s="30"/>
      <c r="L174" s="29"/>
      <c r="M174" s="6"/>
      <c r="N174" s="27"/>
      <c r="O174" s="7"/>
      <c r="P174" s="27"/>
      <c r="Q174" s="7"/>
      <c r="R174" s="7"/>
      <c r="S174" s="7"/>
      <c r="T174" s="28"/>
      <c r="U174" s="28"/>
      <c r="V174" s="28"/>
      <c r="W174" s="7"/>
    </row>
    <row r="175" spans="1:23" ht="15.75" customHeight="1">
      <c r="A175" s="9"/>
      <c r="B175" s="9"/>
      <c r="C175" s="11"/>
      <c r="D175" s="11"/>
      <c r="E175" s="11"/>
      <c r="F175" s="11"/>
      <c r="G175" s="33"/>
      <c r="H175" s="31"/>
      <c r="I175" s="24"/>
      <c r="J175" s="32"/>
      <c r="K175" s="30"/>
      <c r="L175" s="29"/>
      <c r="M175" s="6"/>
      <c r="N175" s="27"/>
      <c r="O175" s="7"/>
      <c r="P175" s="27"/>
      <c r="Q175" s="7"/>
      <c r="R175" s="7"/>
      <c r="S175" s="7"/>
      <c r="T175" s="28"/>
      <c r="U175" s="28"/>
      <c r="V175" s="28"/>
      <c r="W175" s="7"/>
    </row>
    <row r="176" spans="1:23" ht="15.75" customHeight="1">
      <c r="A176" s="9"/>
      <c r="B176" s="9"/>
      <c r="C176" s="11"/>
      <c r="D176" s="11"/>
      <c r="E176" s="11"/>
      <c r="F176" s="11"/>
      <c r="G176" s="33"/>
      <c r="H176" s="31"/>
      <c r="I176" s="24"/>
      <c r="J176" s="32"/>
      <c r="K176" s="30"/>
      <c r="L176" s="29"/>
      <c r="M176" s="6"/>
      <c r="N176" s="27"/>
      <c r="O176" s="7"/>
      <c r="P176" s="27"/>
      <c r="Q176" s="7"/>
      <c r="R176" s="7"/>
      <c r="S176" s="7"/>
      <c r="T176" s="28"/>
      <c r="U176" s="28"/>
      <c r="V176" s="28"/>
      <c r="W176" s="7"/>
    </row>
    <row r="177" spans="1:23" ht="15.75" customHeight="1">
      <c r="A177" s="9"/>
      <c r="B177" s="9"/>
      <c r="C177" s="11"/>
      <c r="D177" s="11"/>
      <c r="E177" s="11"/>
      <c r="F177" s="11"/>
      <c r="G177" s="33"/>
      <c r="H177" s="31"/>
      <c r="I177" s="24"/>
      <c r="J177" s="32"/>
      <c r="K177" s="30"/>
      <c r="L177" s="29"/>
      <c r="M177" s="6"/>
      <c r="N177" s="27"/>
      <c r="O177" s="7"/>
      <c r="P177" s="27"/>
      <c r="Q177" s="7"/>
      <c r="R177" s="7"/>
      <c r="S177" s="7"/>
      <c r="T177" s="28"/>
      <c r="U177" s="28"/>
      <c r="V177" s="28"/>
      <c r="W177" s="7"/>
    </row>
    <row r="178" spans="1:23" ht="15.75" customHeight="1">
      <c r="A178" s="9"/>
      <c r="B178" s="9"/>
      <c r="C178" s="11"/>
      <c r="D178" s="11"/>
      <c r="E178" s="11"/>
      <c r="F178" s="11"/>
      <c r="G178" s="33"/>
      <c r="H178" s="31"/>
      <c r="I178" s="24"/>
      <c r="J178" s="32"/>
      <c r="K178" s="30"/>
      <c r="L178" s="29"/>
      <c r="M178" s="6"/>
      <c r="N178" s="27"/>
      <c r="O178" s="7"/>
      <c r="P178" s="27"/>
      <c r="Q178" s="7"/>
      <c r="R178" s="7"/>
      <c r="S178" s="7"/>
      <c r="T178" s="28"/>
      <c r="U178" s="28"/>
      <c r="V178" s="28"/>
      <c r="W178" s="7"/>
    </row>
    <row r="179" spans="1:23" ht="15.75" customHeight="1">
      <c r="A179" s="9"/>
      <c r="B179" s="9"/>
      <c r="C179" s="11"/>
      <c r="D179" s="11"/>
      <c r="E179" s="11"/>
      <c r="F179" s="11"/>
      <c r="G179" s="33"/>
      <c r="H179" s="31"/>
      <c r="I179" s="24"/>
      <c r="J179" s="32"/>
      <c r="K179" s="30"/>
      <c r="L179" s="29"/>
      <c r="M179" s="6"/>
      <c r="N179" s="27"/>
      <c r="O179" s="7"/>
      <c r="P179" s="27"/>
      <c r="Q179" s="7"/>
      <c r="R179" s="7"/>
      <c r="S179" s="7"/>
      <c r="T179" s="28"/>
      <c r="U179" s="28"/>
      <c r="V179" s="28"/>
      <c r="W179" s="7"/>
    </row>
    <row r="180" spans="1:23" ht="15.75" customHeight="1">
      <c r="A180" s="9"/>
      <c r="B180" s="9"/>
      <c r="C180" s="11"/>
      <c r="D180" s="11"/>
      <c r="E180" s="11"/>
      <c r="F180" s="11"/>
      <c r="G180" s="33"/>
      <c r="H180" s="31"/>
      <c r="I180" s="24"/>
      <c r="J180" s="32"/>
      <c r="K180" s="30"/>
      <c r="L180" s="29"/>
      <c r="M180" s="6"/>
      <c r="N180" s="27"/>
      <c r="O180" s="7"/>
      <c r="P180" s="27"/>
      <c r="Q180" s="7"/>
      <c r="R180" s="7"/>
      <c r="S180" s="7"/>
      <c r="T180" s="28"/>
      <c r="U180" s="28"/>
      <c r="V180" s="28"/>
      <c r="W180" s="7"/>
    </row>
    <row r="181" spans="1:23" ht="15.75" customHeight="1">
      <c r="A181" s="9"/>
      <c r="B181" s="9"/>
      <c r="C181" s="11"/>
      <c r="D181" s="11"/>
      <c r="E181" s="11"/>
      <c r="F181" s="11"/>
      <c r="G181" s="33"/>
      <c r="H181" s="31"/>
      <c r="I181" s="24"/>
      <c r="J181" s="32"/>
      <c r="K181" s="30"/>
      <c r="L181" s="29"/>
      <c r="M181" s="6"/>
      <c r="N181" s="27"/>
      <c r="O181" s="7"/>
      <c r="P181" s="27"/>
      <c r="Q181" s="7"/>
      <c r="R181" s="7"/>
      <c r="S181" s="7"/>
      <c r="T181" s="28"/>
      <c r="U181" s="28"/>
      <c r="V181" s="28"/>
      <c r="W181" s="7"/>
    </row>
    <row r="182" spans="1:23" ht="15.75" customHeight="1">
      <c r="A182" s="9"/>
      <c r="B182" s="9"/>
      <c r="C182" s="11"/>
      <c r="D182" s="11"/>
      <c r="E182" s="11"/>
      <c r="F182" s="11"/>
      <c r="G182" s="33"/>
      <c r="H182" s="31"/>
      <c r="I182" s="24"/>
      <c r="J182" s="32"/>
      <c r="K182" s="30"/>
      <c r="L182" s="29"/>
      <c r="M182" s="6"/>
      <c r="N182" s="27"/>
      <c r="O182" s="7"/>
      <c r="P182" s="27"/>
      <c r="Q182" s="7"/>
      <c r="R182" s="7"/>
      <c r="S182" s="7"/>
      <c r="T182" s="28"/>
      <c r="U182" s="28"/>
      <c r="V182" s="28"/>
      <c r="W182" s="7"/>
    </row>
    <row r="183" spans="1:23" ht="15.75" customHeight="1">
      <c r="A183" s="9"/>
      <c r="B183" s="9"/>
      <c r="C183" s="11"/>
      <c r="D183" s="11"/>
      <c r="E183" s="11"/>
      <c r="F183" s="11"/>
      <c r="G183" s="33"/>
      <c r="H183" s="31"/>
      <c r="I183" s="24"/>
      <c r="J183" s="32"/>
      <c r="K183" s="30"/>
      <c r="L183" s="29"/>
      <c r="M183" s="6"/>
      <c r="N183" s="27"/>
      <c r="O183" s="7"/>
      <c r="P183" s="27"/>
      <c r="Q183" s="7"/>
      <c r="R183" s="7"/>
      <c r="S183" s="7"/>
      <c r="T183" s="28"/>
      <c r="U183" s="28"/>
      <c r="V183" s="28"/>
      <c r="W183" s="7"/>
    </row>
    <row r="184" spans="1:23" ht="15.75" customHeight="1">
      <c r="A184" s="9"/>
      <c r="B184" s="9"/>
      <c r="C184" s="11"/>
      <c r="D184" s="11"/>
      <c r="E184" s="11"/>
      <c r="F184" s="11"/>
      <c r="G184" s="33"/>
      <c r="H184" s="31"/>
      <c r="I184" s="24"/>
      <c r="J184" s="32"/>
      <c r="K184" s="30"/>
      <c r="L184" s="29"/>
      <c r="M184" s="6"/>
      <c r="N184" s="27"/>
      <c r="O184" s="7"/>
      <c r="P184" s="27"/>
      <c r="Q184" s="7"/>
      <c r="R184" s="7"/>
      <c r="S184" s="7"/>
      <c r="T184" s="28"/>
      <c r="U184" s="28"/>
      <c r="V184" s="28"/>
      <c r="W184" s="7"/>
    </row>
    <row r="185" spans="1:23" ht="15.75" customHeight="1">
      <c r="A185" s="9"/>
      <c r="B185" s="9"/>
      <c r="C185" s="11"/>
      <c r="D185" s="11"/>
      <c r="E185" s="11"/>
      <c r="F185" s="11"/>
      <c r="G185" s="33"/>
      <c r="H185" s="31"/>
      <c r="I185" s="24"/>
      <c r="J185" s="32"/>
      <c r="K185" s="30"/>
      <c r="L185" s="29"/>
      <c r="M185" s="6"/>
      <c r="N185" s="27"/>
      <c r="O185" s="7"/>
      <c r="P185" s="27"/>
      <c r="Q185" s="7"/>
      <c r="R185" s="7"/>
      <c r="S185" s="7"/>
      <c r="T185" s="28"/>
      <c r="U185" s="28"/>
      <c r="V185" s="28"/>
      <c r="W185" s="7"/>
    </row>
    <row r="186" spans="1:23" ht="15.75" customHeight="1">
      <c r="A186" s="9"/>
      <c r="B186" s="9"/>
      <c r="C186" s="11"/>
      <c r="D186" s="11"/>
      <c r="E186" s="11"/>
      <c r="F186" s="11"/>
      <c r="G186" s="33"/>
      <c r="H186" s="31"/>
      <c r="I186" s="24"/>
      <c r="J186" s="32"/>
      <c r="K186" s="30"/>
      <c r="L186" s="29"/>
      <c r="M186" s="6"/>
      <c r="N186" s="27"/>
      <c r="O186" s="7"/>
      <c r="P186" s="27"/>
      <c r="Q186" s="7"/>
      <c r="R186" s="7"/>
      <c r="S186" s="7"/>
      <c r="T186" s="28"/>
      <c r="U186" s="28"/>
      <c r="V186" s="28"/>
      <c r="W186" s="7"/>
    </row>
    <row r="187" spans="1:23" ht="15.75" customHeight="1">
      <c r="A187" s="9"/>
      <c r="B187" s="9"/>
      <c r="C187" s="11"/>
      <c r="D187" s="11"/>
      <c r="E187" s="11"/>
      <c r="F187" s="11"/>
      <c r="G187" s="33"/>
      <c r="H187" s="31"/>
      <c r="I187" s="24"/>
      <c r="J187" s="32"/>
      <c r="K187" s="30"/>
      <c r="L187" s="29"/>
      <c r="M187" s="6"/>
      <c r="N187" s="27"/>
      <c r="O187" s="7"/>
      <c r="P187" s="27"/>
      <c r="Q187" s="7"/>
      <c r="R187" s="7"/>
      <c r="S187" s="7"/>
      <c r="T187" s="28"/>
      <c r="U187" s="28"/>
      <c r="V187" s="28"/>
      <c r="W187" s="7"/>
    </row>
    <row r="188" spans="1:23" ht="15.75" customHeight="1">
      <c r="A188" s="9"/>
      <c r="B188" s="9"/>
      <c r="C188" s="11"/>
      <c r="D188" s="11"/>
      <c r="E188" s="11"/>
      <c r="F188" s="11"/>
      <c r="G188" s="33"/>
      <c r="H188" s="31"/>
      <c r="I188" s="24"/>
      <c r="J188" s="32"/>
      <c r="K188" s="30"/>
      <c r="L188" s="29"/>
      <c r="M188" s="6"/>
      <c r="N188" s="27"/>
      <c r="O188" s="7"/>
      <c r="P188" s="27"/>
      <c r="Q188" s="7"/>
      <c r="R188" s="7"/>
      <c r="S188" s="7"/>
      <c r="T188" s="28"/>
      <c r="U188" s="28"/>
      <c r="V188" s="28"/>
      <c r="W188" s="7"/>
    </row>
    <row r="189" spans="1:23" ht="15.75" customHeight="1">
      <c r="A189" s="9"/>
      <c r="B189" s="9"/>
      <c r="C189" s="11"/>
      <c r="D189" s="11"/>
      <c r="E189" s="11"/>
      <c r="F189" s="11"/>
      <c r="G189" s="33"/>
      <c r="H189" s="31"/>
      <c r="I189" s="24"/>
      <c r="J189" s="32"/>
      <c r="K189" s="30"/>
      <c r="L189" s="29"/>
      <c r="M189" s="6"/>
      <c r="N189" s="27"/>
      <c r="O189" s="7"/>
      <c r="P189" s="27"/>
      <c r="Q189" s="7"/>
      <c r="R189" s="7"/>
      <c r="S189" s="7"/>
      <c r="T189" s="28"/>
      <c r="U189" s="28"/>
      <c r="V189" s="28"/>
      <c r="W189" s="7"/>
    </row>
    <row r="190" spans="1:23" ht="15.75" customHeight="1">
      <c r="A190" s="9"/>
      <c r="B190" s="9"/>
      <c r="C190" s="11"/>
      <c r="D190" s="11"/>
      <c r="E190" s="11"/>
      <c r="F190" s="11"/>
      <c r="G190" s="33"/>
      <c r="H190" s="31"/>
      <c r="I190" s="24"/>
      <c r="J190" s="32"/>
      <c r="K190" s="30"/>
      <c r="L190" s="29"/>
      <c r="M190" s="6"/>
      <c r="N190" s="27"/>
      <c r="O190" s="7"/>
      <c r="P190" s="27"/>
      <c r="Q190" s="7"/>
      <c r="R190" s="7"/>
      <c r="S190" s="7"/>
      <c r="T190" s="28"/>
      <c r="U190" s="28"/>
      <c r="V190" s="28"/>
      <c r="W190" s="7"/>
    </row>
    <row r="191" spans="1:23" ht="15.75" customHeight="1">
      <c r="A191" s="9"/>
      <c r="B191" s="9"/>
      <c r="C191" s="11"/>
      <c r="D191" s="11"/>
      <c r="E191" s="11"/>
      <c r="F191" s="11"/>
      <c r="G191" s="33"/>
      <c r="H191" s="31"/>
      <c r="I191" s="24"/>
      <c r="J191" s="32"/>
      <c r="K191" s="30"/>
      <c r="L191" s="29"/>
      <c r="M191" s="6"/>
      <c r="N191" s="27"/>
      <c r="O191" s="7"/>
      <c r="P191" s="27"/>
      <c r="Q191" s="7"/>
      <c r="R191" s="7"/>
      <c r="S191" s="7"/>
      <c r="T191" s="28"/>
      <c r="U191" s="28"/>
      <c r="V191" s="28"/>
      <c r="W191" s="7"/>
    </row>
    <row r="192" spans="1:23" ht="15.75" customHeight="1">
      <c r="A192" s="9"/>
      <c r="B192" s="9"/>
      <c r="C192" s="11"/>
      <c r="D192" s="11"/>
      <c r="E192" s="11"/>
      <c r="F192" s="11"/>
      <c r="G192" s="33"/>
      <c r="H192" s="31"/>
      <c r="I192" s="24"/>
      <c r="J192" s="32"/>
      <c r="K192" s="30"/>
      <c r="L192" s="29"/>
      <c r="M192" s="6"/>
      <c r="N192" s="27"/>
      <c r="O192" s="7"/>
      <c r="P192" s="27"/>
      <c r="Q192" s="7"/>
      <c r="R192" s="7"/>
      <c r="S192" s="7"/>
      <c r="T192" s="28"/>
      <c r="U192" s="28"/>
      <c r="V192" s="28"/>
      <c r="W192" s="7"/>
    </row>
    <row r="193" spans="1:23" ht="15.75" customHeight="1">
      <c r="A193" s="9"/>
      <c r="B193" s="9"/>
      <c r="C193" s="11"/>
      <c r="D193" s="11"/>
      <c r="E193" s="11"/>
      <c r="F193" s="11"/>
      <c r="G193" s="33"/>
      <c r="H193" s="31"/>
      <c r="I193" s="24"/>
      <c r="J193" s="32"/>
      <c r="K193" s="30"/>
      <c r="L193" s="29"/>
      <c r="M193" s="6"/>
      <c r="N193" s="27"/>
      <c r="O193" s="7"/>
      <c r="P193" s="27"/>
      <c r="Q193" s="7"/>
      <c r="R193" s="7"/>
      <c r="S193" s="7"/>
      <c r="T193" s="28"/>
      <c r="U193" s="28"/>
      <c r="V193" s="28"/>
      <c r="W193" s="7"/>
    </row>
    <row r="194" spans="1:23" ht="15.75" customHeight="1">
      <c r="A194" s="9"/>
      <c r="B194" s="9"/>
      <c r="C194" s="11"/>
      <c r="D194" s="11"/>
      <c r="E194" s="11"/>
      <c r="F194" s="11"/>
      <c r="G194" s="33"/>
      <c r="H194" s="31"/>
      <c r="I194" s="24"/>
      <c r="J194" s="32"/>
      <c r="K194" s="30"/>
      <c r="L194" s="29"/>
      <c r="M194" s="6"/>
      <c r="N194" s="27"/>
      <c r="O194" s="7"/>
      <c r="P194" s="27"/>
      <c r="Q194" s="7"/>
      <c r="R194" s="7"/>
      <c r="S194" s="7"/>
      <c r="T194" s="28"/>
      <c r="U194" s="28"/>
      <c r="V194" s="28"/>
      <c r="W194" s="7"/>
    </row>
    <row r="195" spans="1:23" ht="15.75" customHeight="1">
      <c r="A195" s="9"/>
      <c r="B195" s="9"/>
      <c r="C195" s="11"/>
      <c r="D195" s="11"/>
      <c r="E195" s="11"/>
      <c r="F195" s="11"/>
      <c r="G195" s="33"/>
      <c r="H195" s="31"/>
      <c r="I195" s="24"/>
      <c r="J195" s="32"/>
      <c r="K195" s="30"/>
      <c r="L195" s="29"/>
      <c r="M195" s="6"/>
      <c r="N195" s="27"/>
      <c r="O195" s="7"/>
      <c r="P195" s="27"/>
      <c r="Q195" s="7"/>
      <c r="R195" s="7"/>
      <c r="S195" s="7"/>
      <c r="T195" s="28"/>
      <c r="U195" s="28"/>
      <c r="V195" s="28"/>
      <c r="W195" s="7"/>
    </row>
    <row r="196" spans="1:23" ht="15.75" customHeight="1">
      <c r="A196" s="9"/>
      <c r="B196" s="9"/>
      <c r="C196" s="11"/>
      <c r="D196" s="11"/>
      <c r="E196" s="11"/>
      <c r="F196" s="11"/>
      <c r="G196" s="33"/>
      <c r="H196" s="31"/>
      <c r="I196" s="24"/>
      <c r="J196" s="32"/>
      <c r="K196" s="30"/>
      <c r="L196" s="29"/>
      <c r="M196" s="6"/>
      <c r="N196" s="27"/>
      <c r="O196" s="7"/>
      <c r="P196" s="27"/>
      <c r="Q196" s="7"/>
      <c r="R196" s="7"/>
      <c r="S196" s="7"/>
      <c r="T196" s="28"/>
      <c r="U196" s="28"/>
      <c r="V196" s="28"/>
      <c r="W196" s="7"/>
    </row>
    <row r="197" spans="1:23" ht="15.75" customHeight="1">
      <c r="A197" s="9"/>
      <c r="B197" s="9"/>
      <c r="C197" s="11"/>
      <c r="D197" s="11"/>
      <c r="E197" s="11"/>
      <c r="F197" s="11"/>
      <c r="G197" s="33"/>
      <c r="H197" s="31"/>
      <c r="I197" s="24"/>
      <c r="J197" s="32"/>
      <c r="K197" s="30"/>
      <c r="L197" s="29"/>
      <c r="M197" s="6"/>
      <c r="N197" s="27"/>
      <c r="O197" s="7"/>
      <c r="P197" s="27"/>
      <c r="Q197" s="7"/>
      <c r="R197" s="7"/>
      <c r="S197" s="7"/>
      <c r="T197" s="28"/>
      <c r="U197" s="28"/>
      <c r="V197" s="28"/>
      <c r="W197" s="7"/>
    </row>
    <row r="198" spans="1:23" ht="15.75" customHeight="1">
      <c r="A198" s="9"/>
      <c r="B198" s="9"/>
      <c r="C198" s="11"/>
      <c r="D198" s="11"/>
      <c r="E198" s="11"/>
      <c r="F198" s="11"/>
      <c r="G198" s="33"/>
      <c r="H198" s="31"/>
      <c r="I198" s="24"/>
      <c r="J198" s="32"/>
      <c r="K198" s="30"/>
      <c r="L198" s="29"/>
      <c r="M198" s="6"/>
      <c r="N198" s="27"/>
      <c r="O198" s="7"/>
      <c r="P198" s="27"/>
      <c r="Q198" s="7"/>
      <c r="R198" s="7"/>
      <c r="S198" s="7"/>
      <c r="T198" s="28"/>
      <c r="U198" s="28"/>
      <c r="V198" s="28"/>
      <c r="W198" s="7"/>
    </row>
    <row r="199" spans="1:23" ht="15.75" customHeight="1">
      <c r="A199" s="9"/>
      <c r="B199" s="9"/>
      <c r="C199" s="11"/>
      <c r="D199" s="11"/>
      <c r="E199" s="11"/>
      <c r="F199" s="11"/>
      <c r="G199" s="33"/>
      <c r="H199" s="31"/>
      <c r="I199" s="24"/>
      <c r="J199" s="32"/>
      <c r="K199" s="30"/>
      <c r="L199" s="29"/>
      <c r="M199" s="6"/>
      <c r="N199" s="27"/>
      <c r="O199" s="7"/>
      <c r="P199" s="27"/>
      <c r="Q199" s="7"/>
      <c r="R199" s="7"/>
      <c r="S199" s="7"/>
      <c r="T199" s="28"/>
      <c r="U199" s="28"/>
      <c r="V199" s="28"/>
      <c r="W199" s="7"/>
    </row>
    <row r="200" spans="1:23" ht="15.75" customHeight="1">
      <c r="A200" s="9"/>
      <c r="B200" s="9"/>
      <c r="C200" s="11"/>
      <c r="D200" s="11"/>
      <c r="E200" s="11"/>
      <c r="F200" s="11"/>
      <c r="G200" s="33"/>
      <c r="H200" s="31"/>
      <c r="I200" s="24"/>
      <c r="J200" s="32"/>
      <c r="K200" s="30"/>
      <c r="L200" s="29"/>
      <c r="M200" s="6"/>
      <c r="N200" s="27"/>
      <c r="O200" s="7"/>
      <c r="P200" s="27"/>
      <c r="Q200" s="7"/>
      <c r="R200" s="7"/>
      <c r="S200" s="7"/>
      <c r="T200" s="28"/>
      <c r="U200" s="28"/>
      <c r="V200" s="28"/>
      <c r="W200" s="7"/>
    </row>
    <row r="201" spans="1:23" ht="15.75" customHeight="1">
      <c r="A201" s="9"/>
      <c r="B201" s="9"/>
      <c r="C201" s="11"/>
      <c r="D201" s="11"/>
      <c r="E201" s="11"/>
      <c r="F201" s="11"/>
      <c r="G201" s="33"/>
      <c r="H201" s="31"/>
      <c r="I201" s="24"/>
      <c r="J201" s="32"/>
      <c r="K201" s="30"/>
      <c r="L201" s="29"/>
      <c r="M201" s="6"/>
      <c r="N201" s="27"/>
      <c r="O201" s="7"/>
      <c r="P201" s="27"/>
      <c r="Q201" s="7"/>
      <c r="R201" s="7"/>
      <c r="S201" s="7"/>
      <c r="T201" s="28"/>
      <c r="U201" s="28"/>
      <c r="V201" s="28"/>
      <c r="W201" s="7"/>
    </row>
    <row r="202" spans="1:23" ht="15.75" customHeight="1">
      <c r="A202" s="9"/>
      <c r="B202" s="9"/>
      <c r="C202" s="11"/>
      <c r="D202" s="11"/>
      <c r="E202" s="11"/>
      <c r="F202" s="11"/>
      <c r="G202" s="33"/>
      <c r="H202" s="31"/>
      <c r="I202" s="24"/>
      <c r="J202" s="32"/>
      <c r="K202" s="30"/>
      <c r="L202" s="29"/>
      <c r="M202" s="6"/>
      <c r="N202" s="27"/>
      <c r="O202" s="7"/>
      <c r="P202" s="27"/>
      <c r="Q202" s="7"/>
      <c r="R202" s="7"/>
      <c r="S202" s="7"/>
      <c r="T202" s="28"/>
      <c r="U202" s="28"/>
      <c r="V202" s="28"/>
      <c r="W202" s="7"/>
    </row>
    <row r="203" spans="1:23" ht="15.75" customHeight="1">
      <c r="A203" s="9"/>
      <c r="B203" s="9"/>
      <c r="C203" s="11"/>
      <c r="D203" s="11"/>
      <c r="E203" s="11"/>
      <c r="F203" s="11"/>
      <c r="G203" s="33"/>
      <c r="H203" s="31"/>
      <c r="I203" s="24"/>
      <c r="J203" s="32"/>
      <c r="K203" s="30"/>
      <c r="L203" s="29"/>
      <c r="M203" s="6"/>
      <c r="N203" s="27"/>
      <c r="O203" s="7"/>
      <c r="P203" s="27"/>
      <c r="Q203" s="7"/>
      <c r="R203" s="7"/>
      <c r="S203" s="7"/>
      <c r="T203" s="28"/>
      <c r="U203" s="28"/>
      <c r="V203" s="28"/>
      <c r="W203" s="7"/>
    </row>
    <row r="204" spans="1:23" ht="15.75" customHeight="1">
      <c r="A204" s="9"/>
      <c r="B204" s="9"/>
      <c r="C204" s="11"/>
      <c r="D204" s="11"/>
      <c r="E204" s="11"/>
      <c r="F204" s="11"/>
      <c r="G204" s="33"/>
      <c r="H204" s="31"/>
      <c r="I204" s="24"/>
      <c r="J204" s="32"/>
      <c r="K204" s="30"/>
      <c r="L204" s="29"/>
      <c r="M204" s="6"/>
      <c r="N204" s="27"/>
      <c r="O204" s="7"/>
      <c r="P204" s="27"/>
      <c r="Q204" s="7"/>
      <c r="R204" s="7"/>
      <c r="S204" s="7"/>
      <c r="T204" s="28"/>
      <c r="U204" s="28"/>
      <c r="V204" s="28"/>
      <c r="W204" s="7"/>
    </row>
    <row r="205" spans="1:23" ht="15.75" customHeight="1">
      <c r="A205" s="9"/>
      <c r="B205" s="9"/>
      <c r="C205" s="11"/>
      <c r="D205" s="11"/>
      <c r="E205" s="11"/>
      <c r="F205" s="11"/>
      <c r="G205" s="33"/>
      <c r="H205" s="31"/>
      <c r="I205" s="24"/>
      <c r="J205" s="32"/>
      <c r="K205" s="30"/>
      <c r="L205" s="29"/>
      <c r="M205" s="6"/>
      <c r="N205" s="27"/>
      <c r="O205" s="7"/>
      <c r="P205" s="27"/>
      <c r="Q205" s="7"/>
      <c r="R205" s="7"/>
      <c r="S205" s="7"/>
      <c r="T205" s="28"/>
      <c r="U205" s="28"/>
      <c r="V205" s="28"/>
      <c r="W205" s="7"/>
    </row>
    <row r="206" spans="1:23" ht="15.75" customHeight="1">
      <c r="A206" s="9"/>
      <c r="B206" s="9"/>
      <c r="C206" s="11"/>
      <c r="D206" s="11"/>
      <c r="E206" s="11"/>
      <c r="F206" s="11"/>
      <c r="G206" s="33"/>
      <c r="H206" s="31"/>
      <c r="I206" s="24"/>
      <c r="J206" s="32"/>
      <c r="K206" s="30"/>
      <c r="L206" s="29"/>
      <c r="M206" s="6"/>
      <c r="N206" s="27"/>
      <c r="O206" s="7"/>
      <c r="P206" s="27"/>
      <c r="Q206" s="7"/>
      <c r="R206" s="7"/>
      <c r="S206" s="7"/>
      <c r="T206" s="28"/>
      <c r="U206" s="28"/>
      <c r="V206" s="28"/>
      <c r="W206" s="7"/>
    </row>
    <row r="207" spans="1:23" ht="15.75" customHeight="1">
      <c r="A207" s="9"/>
      <c r="B207" s="9"/>
      <c r="C207" s="11"/>
      <c r="D207" s="11"/>
      <c r="E207" s="11"/>
      <c r="F207" s="11"/>
      <c r="G207" s="33"/>
      <c r="H207" s="31"/>
      <c r="I207" s="24"/>
      <c r="J207" s="32"/>
      <c r="K207" s="30"/>
      <c r="L207" s="29"/>
      <c r="M207" s="6"/>
      <c r="N207" s="27"/>
      <c r="O207" s="7"/>
      <c r="P207" s="27"/>
      <c r="Q207" s="7"/>
      <c r="R207" s="7"/>
      <c r="S207" s="7"/>
      <c r="T207" s="28"/>
      <c r="U207" s="28"/>
      <c r="V207" s="28"/>
      <c r="W207" s="7"/>
    </row>
    <row r="208" spans="1:23" ht="15.75" customHeight="1">
      <c r="A208" s="9"/>
      <c r="B208" s="9"/>
      <c r="C208" s="11"/>
      <c r="D208" s="11"/>
      <c r="E208" s="11"/>
      <c r="F208" s="11"/>
      <c r="G208" s="33"/>
      <c r="H208" s="31"/>
      <c r="I208" s="24"/>
      <c r="J208" s="32"/>
      <c r="K208" s="30"/>
      <c r="L208" s="29"/>
      <c r="M208" s="6"/>
      <c r="N208" s="27"/>
      <c r="O208" s="7"/>
      <c r="P208" s="27"/>
      <c r="Q208" s="7"/>
      <c r="R208" s="7"/>
      <c r="S208" s="7"/>
      <c r="T208" s="28"/>
      <c r="U208" s="28"/>
      <c r="V208" s="28"/>
      <c r="W208" s="7"/>
    </row>
    <row r="209" spans="1:23" ht="15.75" customHeight="1">
      <c r="A209" s="9"/>
      <c r="B209" s="9"/>
      <c r="C209" s="11"/>
      <c r="D209" s="11"/>
      <c r="E209" s="11"/>
      <c r="F209" s="11"/>
      <c r="G209" s="33"/>
      <c r="H209" s="31"/>
      <c r="I209" s="24"/>
      <c r="J209" s="32"/>
      <c r="K209" s="30"/>
      <c r="L209" s="29"/>
      <c r="M209" s="6"/>
      <c r="N209" s="27"/>
      <c r="O209" s="7"/>
      <c r="P209" s="27"/>
      <c r="Q209" s="7"/>
      <c r="R209" s="7"/>
      <c r="S209" s="7"/>
      <c r="T209" s="28"/>
      <c r="U209" s="28"/>
      <c r="V209" s="28"/>
      <c r="W209" s="7"/>
    </row>
    <row r="210" spans="1:23" ht="15.75" customHeight="1">
      <c r="A210" s="9"/>
      <c r="B210" s="9"/>
      <c r="C210" s="11"/>
      <c r="D210" s="11"/>
      <c r="E210" s="11"/>
      <c r="F210" s="11"/>
      <c r="G210" s="33"/>
      <c r="H210" s="31"/>
      <c r="I210" s="24"/>
      <c r="J210" s="32"/>
      <c r="K210" s="30"/>
      <c r="L210" s="29"/>
      <c r="M210" s="6"/>
      <c r="N210" s="27"/>
      <c r="O210" s="7"/>
      <c r="P210" s="27"/>
      <c r="Q210" s="7"/>
      <c r="R210" s="7"/>
      <c r="S210" s="7"/>
      <c r="T210" s="28"/>
      <c r="U210" s="28"/>
      <c r="V210" s="28"/>
      <c r="W210" s="7"/>
    </row>
    <row r="211" spans="1:23" ht="15.75" customHeight="1">
      <c r="A211" s="9"/>
      <c r="B211" s="9"/>
      <c r="C211" s="11"/>
      <c r="D211" s="11"/>
      <c r="E211" s="11"/>
      <c r="F211" s="11"/>
      <c r="G211" s="33"/>
      <c r="H211" s="31"/>
      <c r="I211" s="24"/>
      <c r="J211" s="32"/>
      <c r="K211" s="30"/>
      <c r="L211" s="29"/>
      <c r="M211" s="6"/>
      <c r="N211" s="27"/>
      <c r="O211" s="7"/>
      <c r="P211" s="27"/>
      <c r="Q211" s="7"/>
      <c r="R211" s="7"/>
      <c r="S211" s="7"/>
      <c r="T211" s="28"/>
      <c r="U211" s="28"/>
      <c r="V211" s="28"/>
      <c r="W211" s="7"/>
    </row>
    <row r="212" spans="1:23" ht="15.75" customHeight="1">
      <c r="A212" s="9"/>
      <c r="B212" s="9"/>
      <c r="C212" s="11"/>
      <c r="D212" s="11"/>
      <c r="E212" s="11"/>
      <c r="F212" s="11"/>
      <c r="G212" s="33"/>
      <c r="H212" s="31"/>
      <c r="I212" s="24"/>
      <c r="J212" s="32"/>
      <c r="K212" s="30"/>
      <c r="L212" s="29"/>
      <c r="M212" s="6"/>
      <c r="N212" s="27"/>
      <c r="O212" s="7"/>
      <c r="P212" s="27"/>
      <c r="Q212" s="7"/>
      <c r="R212" s="7"/>
      <c r="S212" s="7"/>
      <c r="T212" s="28"/>
      <c r="U212" s="28"/>
      <c r="V212" s="28"/>
      <c r="W212" s="7"/>
    </row>
    <row r="213" spans="1:23" ht="15.75" customHeight="1">
      <c r="A213" s="9"/>
      <c r="B213" s="9"/>
      <c r="C213" s="11"/>
      <c r="D213" s="11"/>
      <c r="E213" s="11"/>
      <c r="F213" s="11"/>
      <c r="G213" s="33"/>
      <c r="H213" s="31"/>
      <c r="I213" s="24"/>
      <c r="J213" s="32"/>
      <c r="K213" s="30"/>
      <c r="L213" s="29"/>
      <c r="M213" s="6"/>
      <c r="N213" s="27"/>
      <c r="O213" s="7"/>
      <c r="P213" s="27"/>
      <c r="Q213" s="7"/>
      <c r="R213" s="7"/>
      <c r="S213" s="7"/>
      <c r="T213" s="28"/>
      <c r="U213" s="28"/>
      <c r="V213" s="28"/>
      <c r="W213" s="7"/>
    </row>
    <row r="214" spans="1:23" ht="15.75" customHeight="1">
      <c r="A214" s="9"/>
      <c r="B214" s="9"/>
      <c r="C214" s="11"/>
      <c r="D214" s="11"/>
      <c r="E214" s="11"/>
      <c r="F214" s="11"/>
      <c r="G214" s="33"/>
      <c r="H214" s="31"/>
      <c r="I214" s="24"/>
      <c r="J214" s="32"/>
      <c r="K214" s="30"/>
      <c r="L214" s="29"/>
      <c r="M214" s="6"/>
      <c r="N214" s="27"/>
      <c r="O214" s="7"/>
      <c r="P214" s="27"/>
      <c r="Q214" s="7"/>
      <c r="R214" s="7"/>
      <c r="S214" s="7"/>
      <c r="T214" s="28"/>
      <c r="U214" s="28"/>
      <c r="V214" s="28"/>
      <c r="W214" s="7"/>
    </row>
    <row r="215" spans="1:23" ht="15.75" customHeight="1">
      <c r="A215" s="9"/>
      <c r="B215" s="9"/>
      <c r="C215" s="11"/>
      <c r="D215" s="11"/>
      <c r="E215" s="11"/>
      <c r="F215" s="11"/>
      <c r="G215" s="33"/>
      <c r="H215" s="31"/>
      <c r="I215" s="24"/>
      <c r="J215" s="32"/>
      <c r="K215" s="30"/>
      <c r="L215" s="29"/>
      <c r="M215" s="6"/>
      <c r="N215" s="27"/>
      <c r="O215" s="7"/>
      <c r="P215" s="27"/>
      <c r="Q215" s="7"/>
      <c r="R215" s="7"/>
      <c r="S215" s="7"/>
      <c r="T215" s="28"/>
      <c r="U215" s="28"/>
      <c r="V215" s="28"/>
      <c r="W215" s="7"/>
    </row>
    <row r="216" spans="1:23" ht="15.75" customHeight="1">
      <c r="A216" s="9"/>
      <c r="B216" s="9"/>
      <c r="C216" s="11"/>
      <c r="D216" s="11"/>
      <c r="E216" s="11"/>
      <c r="F216" s="11"/>
      <c r="G216" s="33"/>
      <c r="H216" s="31"/>
      <c r="I216" s="24"/>
      <c r="J216" s="32"/>
      <c r="K216" s="30"/>
      <c r="L216" s="29"/>
      <c r="M216" s="6"/>
      <c r="N216" s="27"/>
      <c r="O216" s="7"/>
      <c r="P216" s="27"/>
      <c r="Q216" s="7"/>
      <c r="R216" s="7"/>
      <c r="S216" s="7"/>
      <c r="T216" s="28"/>
      <c r="U216" s="28"/>
      <c r="V216" s="28"/>
      <c r="W216" s="7"/>
    </row>
    <row r="217" spans="1:23" ht="15.75" customHeight="1">
      <c r="A217" s="9"/>
      <c r="B217" s="9"/>
      <c r="C217" s="11"/>
      <c r="D217" s="11"/>
      <c r="E217" s="11"/>
      <c r="F217" s="11"/>
      <c r="G217" s="33"/>
      <c r="H217" s="31"/>
      <c r="I217" s="24"/>
      <c r="J217" s="32"/>
      <c r="K217" s="30"/>
      <c r="L217" s="29"/>
      <c r="M217" s="6"/>
      <c r="N217" s="27"/>
      <c r="O217" s="7"/>
      <c r="P217" s="27"/>
      <c r="Q217" s="7"/>
      <c r="R217" s="7"/>
      <c r="S217" s="7"/>
      <c r="T217" s="28"/>
      <c r="U217" s="28"/>
      <c r="V217" s="28"/>
      <c r="W217" s="7"/>
    </row>
    <row r="218" spans="1:23" ht="15.75" customHeight="1">
      <c r="A218" s="9"/>
      <c r="B218" s="9"/>
      <c r="C218" s="11"/>
      <c r="D218" s="11"/>
      <c r="E218" s="11"/>
      <c r="F218" s="11"/>
      <c r="G218" s="33"/>
      <c r="H218" s="31"/>
      <c r="I218" s="24"/>
      <c r="J218" s="32"/>
      <c r="K218" s="30"/>
      <c r="L218" s="29"/>
      <c r="M218" s="6"/>
      <c r="N218" s="27"/>
      <c r="O218" s="7"/>
      <c r="P218" s="27"/>
      <c r="Q218" s="7"/>
      <c r="R218" s="7"/>
      <c r="S218" s="7"/>
      <c r="T218" s="28"/>
      <c r="U218" s="28"/>
      <c r="V218" s="28"/>
      <c r="W218" s="7"/>
    </row>
    <row r="219" spans="1:23" ht="15.75" customHeight="1">
      <c r="A219" s="9"/>
      <c r="B219" s="9"/>
      <c r="C219" s="11"/>
      <c r="D219" s="11"/>
      <c r="E219" s="11"/>
      <c r="F219" s="11"/>
      <c r="G219" s="33"/>
      <c r="H219" s="31"/>
      <c r="I219" s="24"/>
      <c r="J219" s="32"/>
      <c r="K219" s="30"/>
      <c r="L219" s="29"/>
      <c r="M219" s="6"/>
      <c r="N219" s="27"/>
      <c r="O219" s="7"/>
      <c r="P219" s="27"/>
      <c r="Q219" s="7"/>
      <c r="R219" s="7"/>
      <c r="S219" s="7"/>
      <c r="T219" s="28"/>
      <c r="U219" s="28"/>
      <c r="V219" s="28"/>
      <c r="W219" s="7"/>
    </row>
    <row r="220" spans="1:23" ht="15.75" customHeight="1">
      <c r="A220" s="9"/>
      <c r="B220" s="9"/>
      <c r="C220" s="11"/>
      <c r="D220" s="11"/>
      <c r="E220" s="11"/>
      <c r="F220" s="11"/>
      <c r="G220" s="33"/>
      <c r="H220" s="31"/>
      <c r="I220" s="24"/>
      <c r="J220" s="32"/>
      <c r="K220" s="30"/>
      <c r="L220" s="29"/>
      <c r="M220" s="6"/>
      <c r="N220" s="27"/>
      <c r="O220" s="7"/>
      <c r="P220" s="27"/>
      <c r="Q220" s="7"/>
      <c r="R220" s="7"/>
      <c r="S220" s="7"/>
      <c r="T220" s="28"/>
      <c r="U220" s="28"/>
      <c r="V220" s="28"/>
      <c r="W220" s="7"/>
    </row>
    <row r="221" spans="1:23" ht="15.75" customHeight="1">
      <c r="A221" s="9"/>
      <c r="B221" s="9"/>
      <c r="C221" s="11"/>
      <c r="D221" s="11"/>
      <c r="E221" s="11"/>
      <c r="F221" s="11"/>
      <c r="G221" s="33"/>
      <c r="H221" s="31"/>
      <c r="I221" s="24"/>
      <c r="J221" s="32"/>
      <c r="K221" s="30"/>
      <c r="L221" s="29"/>
      <c r="M221" s="6"/>
      <c r="N221" s="27"/>
      <c r="O221" s="7"/>
      <c r="P221" s="27"/>
      <c r="Q221" s="7"/>
      <c r="R221" s="7"/>
      <c r="S221" s="7"/>
      <c r="T221" s="28"/>
      <c r="U221" s="28"/>
      <c r="V221" s="28"/>
      <c r="W221" s="7"/>
    </row>
    <row r="222" spans="1:23" ht="15.75" customHeight="1">
      <c r="A222" s="9"/>
      <c r="B222" s="9"/>
      <c r="C222" s="11"/>
      <c r="D222" s="11"/>
      <c r="E222" s="11"/>
      <c r="F222" s="11"/>
      <c r="G222" s="33"/>
      <c r="H222" s="31"/>
      <c r="I222" s="24"/>
      <c r="J222" s="32"/>
      <c r="K222" s="30"/>
      <c r="L222" s="29"/>
      <c r="M222" s="6"/>
      <c r="N222" s="27"/>
      <c r="O222" s="7"/>
      <c r="P222" s="27"/>
      <c r="Q222" s="7"/>
      <c r="R222" s="7"/>
      <c r="S222" s="7"/>
      <c r="T222" s="28"/>
      <c r="U222" s="28"/>
      <c r="V222" s="28"/>
      <c r="W222" s="7"/>
    </row>
    <row r="223" spans="1:23" ht="15.75" customHeight="1">
      <c r="A223" s="9"/>
      <c r="B223" s="9"/>
      <c r="C223" s="11"/>
      <c r="D223" s="11"/>
      <c r="E223" s="11"/>
      <c r="F223" s="11"/>
      <c r="G223" s="33"/>
      <c r="H223" s="31"/>
      <c r="I223" s="24"/>
      <c r="J223" s="32"/>
      <c r="K223" s="30"/>
      <c r="L223" s="29"/>
      <c r="M223" s="6"/>
      <c r="N223" s="27"/>
      <c r="O223" s="7"/>
      <c r="P223" s="27"/>
      <c r="Q223" s="7"/>
      <c r="R223" s="7"/>
      <c r="S223" s="7"/>
      <c r="T223" s="28"/>
      <c r="U223" s="28"/>
      <c r="V223" s="28"/>
      <c r="W223" s="7"/>
    </row>
    <row r="224" spans="1:23" ht="15.75" customHeight="1">
      <c r="A224" s="9"/>
      <c r="B224" s="9"/>
      <c r="C224" s="11"/>
      <c r="D224" s="11"/>
      <c r="E224" s="11"/>
      <c r="F224" s="11"/>
      <c r="G224" s="33"/>
      <c r="H224" s="31"/>
      <c r="I224" s="24"/>
      <c r="J224" s="32"/>
      <c r="K224" s="30"/>
      <c r="L224" s="29"/>
      <c r="M224" s="6"/>
      <c r="N224" s="27"/>
      <c r="O224" s="7"/>
      <c r="P224" s="27"/>
      <c r="Q224" s="7"/>
      <c r="R224" s="7"/>
      <c r="S224" s="7"/>
      <c r="T224" s="28"/>
      <c r="U224" s="28"/>
      <c r="V224" s="28"/>
      <c r="W224" s="7"/>
    </row>
    <row r="225" spans="1:23" ht="15.75" customHeight="1">
      <c r="A225" s="9"/>
      <c r="B225" s="9"/>
      <c r="C225" s="11"/>
      <c r="D225" s="11"/>
      <c r="E225" s="11"/>
      <c r="F225" s="11"/>
      <c r="G225" s="33"/>
      <c r="H225" s="31"/>
      <c r="I225" s="24"/>
      <c r="J225" s="32"/>
      <c r="K225" s="30"/>
      <c r="L225" s="29"/>
      <c r="M225" s="6"/>
      <c r="N225" s="27"/>
      <c r="O225" s="7"/>
      <c r="P225" s="27"/>
      <c r="Q225" s="7"/>
      <c r="R225" s="7"/>
      <c r="S225" s="7"/>
      <c r="T225" s="28"/>
      <c r="U225" s="28"/>
      <c r="V225" s="28"/>
      <c r="W225" s="7"/>
    </row>
    <row r="226" spans="1:23" ht="15.75" customHeight="1">
      <c r="A226" s="9"/>
      <c r="B226" s="9"/>
      <c r="C226" s="11"/>
      <c r="D226" s="11"/>
      <c r="E226" s="11"/>
      <c r="F226" s="11"/>
      <c r="G226" s="33"/>
      <c r="H226" s="31"/>
      <c r="I226" s="24"/>
      <c r="J226" s="32"/>
      <c r="K226" s="30"/>
      <c r="L226" s="29"/>
      <c r="M226" s="6"/>
      <c r="N226" s="27"/>
      <c r="O226" s="7"/>
      <c r="P226" s="27"/>
      <c r="Q226" s="7"/>
      <c r="R226" s="7"/>
      <c r="S226" s="7"/>
      <c r="T226" s="28"/>
      <c r="U226" s="28"/>
      <c r="V226" s="28"/>
      <c r="W226" s="7"/>
    </row>
    <row r="227" spans="1:23" ht="15.75" customHeight="1">
      <c r="A227" s="9"/>
      <c r="B227" s="9"/>
      <c r="C227" s="11"/>
      <c r="D227" s="11"/>
      <c r="E227" s="11"/>
      <c r="F227" s="11"/>
      <c r="G227" s="33"/>
      <c r="H227" s="31"/>
      <c r="I227" s="24"/>
      <c r="J227" s="32"/>
      <c r="K227" s="30"/>
      <c r="L227" s="29"/>
      <c r="M227" s="6"/>
      <c r="N227" s="27"/>
      <c r="O227" s="7"/>
      <c r="P227" s="27"/>
      <c r="Q227" s="7"/>
      <c r="R227" s="7"/>
      <c r="S227" s="7"/>
      <c r="T227" s="28"/>
      <c r="U227" s="28"/>
      <c r="V227" s="28"/>
      <c r="W227" s="7"/>
    </row>
    <row r="228" spans="1:23" ht="15.75" customHeight="1">
      <c r="A228" s="9"/>
      <c r="B228" s="9"/>
      <c r="C228" s="11"/>
      <c r="D228" s="11"/>
      <c r="E228" s="11"/>
      <c r="F228" s="11"/>
      <c r="G228" s="33"/>
      <c r="H228" s="31"/>
      <c r="I228" s="24"/>
      <c r="J228" s="32"/>
      <c r="K228" s="30"/>
      <c r="L228" s="29"/>
      <c r="M228" s="6"/>
      <c r="N228" s="27"/>
      <c r="O228" s="7"/>
      <c r="P228" s="27"/>
      <c r="Q228" s="7"/>
      <c r="R228" s="7"/>
      <c r="S228" s="7"/>
      <c r="T228" s="28"/>
      <c r="U228" s="28"/>
      <c r="V228" s="28"/>
      <c r="W228" s="7"/>
    </row>
    <row r="229" spans="1:23" ht="15.75" customHeight="1">
      <c r="A229" s="9"/>
      <c r="B229" s="9"/>
      <c r="C229" s="11"/>
      <c r="D229" s="11"/>
      <c r="E229" s="11"/>
      <c r="F229" s="11"/>
      <c r="G229" s="33"/>
      <c r="H229" s="31"/>
      <c r="I229" s="24"/>
      <c r="J229" s="32"/>
      <c r="K229" s="30"/>
      <c r="L229" s="29"/>
      <c r="M229" s="6"/>
      <c r="N229" s="27"/>
      <c r="O229" s="7"/>
      <c r="P229" s="27"/>
      <c r="Q229" s="7"/>
      <c r="R229" s="7"/>
      <c r="S229" s="7"/>
      <c r="T229" s="28"/>
      <c r="U229" s="28"/>
      <c r="V229" s="28"/>
      <c r="W229" s="7"/>
    </row>
    <row r="230" spans="1:23" ht="15.75" customHeight="1">
      <c r="A230" s="9"/>
      <c r="B230" s="9"/>
      <c r="C230" s="11"/>
      <c r="D230" s="11"/>
      <c r="E230" s="11"/>
      <c r="F230" s="11"/>
      <c r="G230" s="33"/>
      <c r="H230" s="31"/>
      <c r="I230" s="24"/>
      <c r="J230" s="32"/>
      <c r="K230" s="30"/>
      <c r="L230" s="29"/>
      <c r="M230" s="6"/>
      <c r="N230" s="27"/>
      <c r="O230" s="7"/>
      <c r="P230" s="27"/>
      <c r="Q230" s="7"/>
      <c r="R230" s="7"/>
      <c r="S230" s="7"/>
      <c r="T230" s="28"/>
      <c r="U230" s="28"/>
      <c r="V230" s="28"/>
      <c r="W230" s="7"/>
    </row>
    <row r="231" spans="1:23" ht="15.75" customHeight="1">
      <c r="A231" s="9"/>
      <c r="B231" s="9"/>
      <c r="C231" s="11"/>
      <c r="D231" s="11"/>
      <c r="E231" s="11"/>
      <c r="F231" s="11"/>
      <c r="G231" s="33"/>
      <c r="H231" s="31"/>
      <c r="I231" s="24"/>
      <c r="J231" s="32"/>
      <c r="K231" s="30"/>
      <c r="L231" s="29"/>
      <c r="M231" s="6"/>
      <c r="N231" s="27"/>
      <c r="O231" s="7"/>
      <c r="P231" s="27"/>
      <c r="Q231" s="7"/>
      <c r="R231" s="7"/>
      <c r="S231" s="7"/>
      <c r="T231" s="28"/>
      <c r="U231" s="28"/>
      <c r="V231" s="28"/>
      <c r="W231" s="7"/>
    </row>
    <row r="232" spans="1:23" ht="15.75" customHeight="1">
      <c r="A232" s="9"/>
      <c r="B232" s="9"/>
      <c r="C232" s="11"/>
      <c r="D232" s="11"/>
      <c r="E232" s="11"/>
      <c r="F232" s="11"/>
      <c r="G232" s="33"/>
      <c r="H232" s="31"/>
      <c r="I232" s="24"/>
      <c r="J232" s="32"/>
      <c r="K232" s="30"/>
      <c r="L232" s="29"/>
      <c r="M232" s="6"/>
      <c r="N232" s="27"/>
      <c r="O232" s="7"/>
      <c r="P232" s="27"/>
      <c r="Q232" s="7"/>
      <c r="R232" s="7"/>
      <c r="S232" s="7"/>
      <c r="T232" s="28"/>
      <c r="U232" s="28"/>
      <c r="V232" s="28"/>
      <c r="W232" s="7"/>
    </row>
    <row r="233" spans="1:23" ht="15.75" customHeight="1">
      <c r="A233" s="9"/>
      <c r="B233" s="9"/>
      <c r="C233" s="11"/>
      <c r="D233" s="11"/>
      <c r="E233" s="11"/>
      <c r="F233" s="11"/>
      <c r="G233" s="33"/>
      <c r="H233" s="31"/>
      <c r="I233" s="24"/>
      <c r="J233" s="32"/>
      <c r="K233" s="30"/>
      <c r="L233" s="29"/>
      <c r="M233" s="6"/>
      <c r="N233" s="27"/>
      <c r="O233" s="7"/>
      <c r="P233" s="27"/>
      <c r="Q233" s="7"/>
      <c r="R233" s="7"/>
      <c r="S233" s="7"/>
      <c r="T233" s="28"/>
      <c r="U233" s="28"/>
      <c r="V233" s="28"/>
      <c r="W233" s="7"/>
    </row>
    <row r="234" spans="1:23" ht="15.75" customHeight="1">
      <c r="A234" s="9"/>
      <c r="B234" s="9"/>
      <c r="C234" s="11"/>
      <c r="D234" s="11"/>
      <c r="E234" s="11"/>
      <c r="F234" s="11"/>
      <c r="G234" s="33"/>
      <c r="H234" s="31"/>
      <c r="I234" s="24"/>
      <c r="J234" s="32"/>
      <c r="K234" s="30"/>
      <c r="L234" s="29"/>
      <c r="M234" s="6"/>
      <c r="N234" s="27"/>
      <c r="O234" s="7"/>
      <c r="P234" s="27"/>
      <c r="Q234" s="7"/>
      <c r="R234" s="7"/>
      <c r="S234" s="7"/>
      <c r="T234" s="28"/>
      <c r="U234" s="28"/>
      <c r="V234" s="28"/>
      <c r="W234" s="7"/>
    </row>
    <row r="235" spans="1:23" ht="15.75" customHeight="1">
      <c r="A235" s="9"/>
      <c r="B235" s="9"/>
      <c r="C235" s="11"/>
      <c r="D235" s="11"/>
      <c r="E235" s="11"/>
      <c r="F235" s="11"/>
      <c r="G235" s="33"/>
      <c r="H235" s="31"/>
      <c r="I235" s="24"/>
      <c r="J235" s="32"/>
      <c r="K235" s="30"/>
      <c r="L235" s="29"/>
      <c r="M235" s="6"/>
      <c r="N235" s="27"/>
      <c r="O235" s="7"/>
      <c r="P235" s="27"/>
      <c r="Q235" s="7"/>
      <c r="R235" s="7"/>
      <c r="S235" s="7"/>
      <c r="T235" s="28"/>
      <c r="U235" s="28"/>
      <c r="V235" s="28"/>
      <c r="W235" s="7"/>
    </row>
    <row r="236" spans="1:23" ht="15.75" customHeight="1">
      <c r="A236" s="9"/>
      <c r="B236" s="9"/>
      <c r="C236" s="11"/>
      <c r="D236" s="11"/>
      <c r="E236" s="11"/>
      <c r="F236" s="11"/>
      <c r="G236" s="33"/>
      <c r="H236" s="31"/>
      <c r="I236" s="24"/>
      <c r="J236" s="32"/>
      <c r="K236" s="30"/>
      <c r="L236" s="29"/>
      <c r="M236" s="6"/>
      <c r="N236" s="27"/>
      <c r="O236" s="7"/>
      <c r="P236" s="27"/>
      <c r="Q236" s="7"/>
      <c r="R236" s="7"/>
      <c r="S236" s="7"/>
      <c r="T236" s="28"/>
      <c r="U236" s="28"/>
      <c r="V236" s="28"/>
      <c r="W236" s="7"/>
    </row>
    <row r="237" spans="1:23" ht="15.75" customHeight="1">
      <c r="A237" s="9"/>
      <c r="B237" s="9"/>
      <c r="C237" s="11"/>
      <c r="D237" s="11"/>
      <c r="E237" s="11"/>
      <c r="F237" s="11"/>
      <c r="G237" s="33"/>
      <c r="H237" s="31"/>
      <c r="I237" s="24"/>
      <c r="J237" s="32"/>
      <c r="K237" s="30"/>
      <c r="L237" s="29"/>
      <c r="M237" s="6"/>
      <c r="N237" s="27"/>
      <c r="O237" s="7"/>
      <c r="P237" s="27"/>
      <c r="Q237" s="7"/>
      <c r="R237" s="7"/>
      <c r="S237" s="7"/>
      <c r="T237" s="28"/>
      <c r="U237" s="28"/>
      <c r="V237" s="28"/>
      <c r="W237" s="7"/>
    </row>
    <row r="238" spans="1:23" ht="15.75" customHeight="1">
      <c r="A238" s="9"/>
      <c r="B238" s="9"/>
      <c r="C238" s="11"/>
      <c r="D238" s="11"/>
      <c r="E238" s="11"/>
      <c r="F238" s="11"/>
      <c r="G238" s="33"/>
      <c r="H238" s="31"/>
      <c r="I238" s="24"/>
      <c r="J238" s="32"/>
      <c r="K238" s="30"/>
      <c r="L238" s="29"/>
      <c r="M238" s="6"/>
      <c r="N238" s="27"/>
      <c r="O238" s="7"/>
      <c r="P238" s="27"/>
      <c r="Q238" s="7"/>
      <c r="R238" s="7"/>
      <c r="S238" s="7"/>
      <c r="T238" s="28"/>
      <c r="U238" s="28"/>
      <c r="V238" s="28"/>
      <c r="W238" s="7"/>
    </row>
    <row r="239" spans="1:23" ht="15.75" customHeight="1">
      <c r="A239" s="9"/>
      <c r="B239" s="9"/>
      <c r="C239" s="11"/>
      <c r="D239" s="11"/>
      <c r="E239" s="11"/>
      <c r="F239" s="11"/>
      <c r="G239" s="33"/>
      <c r="H239" s="31"/>
      <c r="I239" s="24"/>
      <c r="J239" s="32"/>
      <c r="K239" s="30"/>
      <c r="L239" s="29"/>
      <c r="M239" s="6"/>
      <c r="N239" s="27"/>
      <c r="O239" s="7"/>
      <c r="P239" s="27"/>
      <c r="Q239" s="7"/>
      <c r="R239" s="7"/>
      <c r="S239" s="7"/>
      <c r="T239" s="28"/>
      <c r="U239" s="28"/>
      <c r="V239" s="28"/>
      <c r="W239" s="7"/>
    </row>
    <row r="240" spans="1:23" ht="15.75" customHeight="1">
      <c r="A240" s="9"/>
      <c r="B240" s="9"/>
      <c r="C240" s="11"/>
      <c r="D240" s="11"/>
      <c r="E240" s="11"/>
      <c r="F240" s="11"/>
      <c r="G240" s="33"/>
      <c r="H240" s="31"/>
      <c r="I240" s="24"/>
      <c r="J240" s="32"/>
      <c r="K240" s="30"/>
      <c r="L240" s="29"/>
      <c r="M240" s="6"/>
      <c r="N240" s="27"/>
      <c r="O240" s="7"/>
      <c r="P240" s="27"/>
      <c r="Q240" s="7"/>
      <c r="R240" s="7"/>
      <c r="S240" s="7"/>
      <c r="T240" s="28"/>
      <c r="U240" s="28"/>
      <c r="V240" s="28"/>
      <c r="W240" s="7"/>
    </row>
    <row r="241" spans="1:23" ht="15.75" customHeight="1">
      <c r="A241" s="9"/>
      <c r="B241" s="9"/>
      <c r="C241" s="11"/>
      <c r="D241" s="11"/>
      <c r="E241" s="11"/>
      <c r="F241" s="11"/>
      <c r="G241" s="33"/>
      <c r="H241" s="31"/>
      <c r="I241" s="24"/>
      <c r="J241" s="32"/>
      <c r="K241" s="30"/>
      <c r="L241" s="29"/>
      <c r="M241" s="6"/>
      <c r="N241" s="27"/>
      <c r="O241" s="7"/>
      <c r="P241" s="27"/>
      <c r="Q241" s="7"/>
      <c r="R241" s="7"/>
      <c r="S241" s="7"/>
      <c r="T241" s="28"/>
      <c r="U241" s="28"/>
      <c r="V241" s="28"/>
      <c r="W241" s="7"/>
    </row>
    <row r="242" spans="1:23" ht="15.75" customHeight="1">
      <c r="A242" s="9"/>
      <c r="B242" s="9"/>
      <c r="C242" s="11"/>
      <c r="D242" s="11"/>
      <c r="E242" s="11"/>
      <c r="F242" s="11"/>
      <c r="G242" s="33"/>
      <c r="H242" s="31"/>
      <c r="I242" s="24"/>
      <c r="J242" s="32"/>
      <c r="K242" s="30"/>
      <c r="L242" s="29"/>
      <c r="M242" s="6"/>
      <c r="N242" s="27"/>
      <c r="O242" s="7"/>
      <c r="P242" s="27"/>
      <c r="Q242" s="7"/>
      <c r="R242" s="7"/>
      <c r="S242" s="7"/>
      <c r="T242" s="28"/>
      <c r="U242" s="28"/>
      <c r="V242" s="28"/>
      <c r="W242" s="7"/>
    </row>
    <row r="243" spans="1:23" ht="15.75" customHeight="1">
      <c r="A243" s="9"/>
      <c r="B243" s="9"/>
      <c r="C243" s="11"/>
      <c r="D243" s="11"/>
      <c r="E243" s="11"/>
      <c r="F243" s="11"/>
      <c r="G243" s="33"/>
      <c r="H243" s="31"/>
      <c r="I243" s="24"/>
      <c r="J243" s="32"/>
      <c r="K243" s="30"/>
      <c r="L243" s="29"/>
      <c r="M243" s="6"/>
      <c r="N243" s="27"/>
      <c r="O243" s="7"/>
      <c r="P243" s="27"/>
      <c r="Q243" s="7"/>
      <c r="R243" s="7"/>
      <c r="S243" s="7"/>
      <c r="T243" s="28"/>
      <c r="U243" s="28"/>
      <c r="V243" s="28"/>
      <c r="W243" s="7"/>
    </row>
    <row r="244" spans="1:23" ht="15.75" customHeight="1">
      <c r="A244" s="9"/>
      <c r="B244" s="9"/>
      <c r="C244" s="11"/>
      <c r="D244" s="11"/>
      <c r="E244" s="11"/>
      <c r="F244" s="11"/>
      <c r="G244" s="33"/>
      <c r="H244" s="31"/>
      <c r="I244" s="24"/>
      <c r="J244" s="32"/>
      <c r="K244" s="30"/>
      <c r="L244" s="29"/>
      <c r="M244" s="6"/>
      <c r="N244" s="27"/>
      <c r="O244" s="7"/>
      <c r="P244" s="27"/>
      <c r="Q244" s="7"/>
      <c r="R244" s="7"/>
      <c r="S244" s="7"/>
      <c r="T244" s="28"/>
      <c r="U244" s="28"/>
      <c r="V244" s="28"/>
      <c r="W244" s="7"/>
    </row>
    <row r="245" spans="1:23" ht="15.75" customHeight="1">
      <c r="A245" s="9"/>
      <c r="B245" s="9"/>
      <c r="C245" s="11"/>
      <c r="D245" s="11"/>
      <c r="E245" s="11"/>
      <c r="F245" s="11"/>
      <c r="G245" s="33"/>
      <c r="H245" s="31"/>
      <c r="I245" s="24"/>
      <c r="J245" s="32"/>
      <c r="K245" s="30"/>
      <c r="L245" s="29"/>
      <c r="M245" s="6"/>
      <c r="N245" s="27"/>
      <c r="O245" s="7"/>
      <c r="P245" s="27"/>
      <c r="Q245" s="7"/>
      <c r="R245" s="7"/>
      <c r="S245" s="7"/>
      <c r="T245" s="28"/>
      <c r="U245" s="28"/>
      <c r="V245" s="28"/>
      <c r="W245" s="7"/>
    </row>
    <row r="246" spans="1:23" ht="15.75" customHeight="1">
      <c r="A246" s="9"/>
      <c r="B246" s="9"/>
      <c r="C246" s="11"/>
      <c r="D246" s="11"/>
      <c r="E246" s="11"/>
      <c r="F246" s="11"/>
      <c r="G246" s="33"/>
      <c r="H246" s="31"/>
      <c r="I246" s="24"/>
      <c r="J246" s="32"/>
      <c r="K246" s="30"/>
      <c r="L246" s="29"/>
      <c r="M246" s="6"/>
      <c r="N246" s="27"/>
      <c r="O246" s="7"/>
      <c r="P246" s="27"/>
      <c r="Q246" s="7"/>
      <c r="R246" s="7"/>
      <c r="S246" s="7"/>
      <c r="T246" s="28"/>
      <c r="U246" s="28"/>
      <c r="V246" s="28"/>
      <c r="W246" s="7"/>
    </row>
    <row r="247" spans="1:23" ht="15.75" customHeight="1">
      <c r="A247" s="9"/>
      <c r="B247" s="9"/>
      <c r="C247" s="11"/>
      <c r="D247" s="11"/>
      <c r="E247" s="11"/>
      <c r="F247" s="11"/>
      <c r="G247" s="33"/>
      <c r="H247" s="31"/>
      <c r="I247" s="24"/>
      <c r="J247" s="32"/>
      <c r="K247" s="30"/>
      <c r="L247" s="29"/>
      <c r="M247" s="6"/>
      <c r="N247" s="27"/>
      <c r="O247" s="7"/>
      <c r="P247" s="27"/>
      <c r="Q247" s="7"/>
      <c r="R247" s="7"/>
      <c r="S247" s="7"/>
      <c r="T247" s="28"/>
      <c r="U247" s="28"/>
      <c r="V247" s="28"/>
      <c r="W247" s="7"/>
    </row>
    <row r="248" spans="1:23" ht="15.75" customHeight="1">
      <c r="A248" s="9"/>
      <c r="B248" s="9"/>
      <c r="C248" s="11"/>
      <c r="D248" s="11"/>
      <c r="E248" s="11"/>
      <c r="F248" s="11"/>
      <c r="G248" s="33"/>
      <c r="H248" s="31"/>
      <c r="I248" s="24"/>
      <c r="J248" s="32"/>
      <c r="K248" s="30"/>
      <c r="L248" s="29"/>
      <c r="M248" s="6"/>
      <c r="N248" s="27"/>
      <c r="O248" s="7"/>
      <c r="P248" s="27"/>
      <c r="Q248" s="7"/>
      <c r="R248" s="7"/>
      <c r="S248" s="7"/>
      <c r="T248" s="28"/>
      <c r="U248" s="28"/>
      <c r="V248" s="28"/>
      <c r="W248" s="7"/>
    </row>
    <row r="249" spans="1:23" ht="15.75" customHeight="1">
      <c r="A249" s="9"/>
      <c r="B249" s="9"/>
      <c r="C249" s="11"/>
      <c r="D249" s="11"/>
      <c r="E249" s="11"/>
      <c r="F249" s="11"/>
      <c r="G249" s="33"/>
      <c r="H249" s="31"/>
      <c r="I249" s="24"/>
      <c r="J249" s="32"/>
      <c r="K249" s="30"/>
      <c r="L249" s="29"/>
      <c r="M249" s="6"/>
      <c r="N249" s="27"/>
      <c r="O249" s="7"/>
      <c r="P249" s="27"/>
      <c r="Q249" s="7"/>
      <c r="R249" s="7"/>
      <c r="S249" s="7"/>
      <c r="T249" s="28"/>
      <c r="U249" s="28"/>
      <c r="V249" s="28"/>
      <c r="W249" s="7"/>
    </row>
    <row r="250" spans="1:23" ht="15.75" customHeight="1">
      <c r="A250" s="9"/>
      <c r="B250" s="9"/>
      <c r="C250" s="11"/>
      <c r="D250" s="11"/>
      <c r="E250" s="11"/>
      <c r="F250" s="11"/>
      <c r="G250" s="33"/>
      <c r="H250" s="31"/>
      <c r="I250" s="24"/>
      <c r="J250" s="32"/>
      <c r="K250" s="30"/>
      <c r="L250" s="29"/>
      <c r="M250" s="6"/>
      <c r="N250" s="27"/>
      <c r="O250" s="7"/>
      <c r="P250" s="27"/>
      <c r="Q250" s="7"/>
      <c r="R250" s="7"/>
      <c r="S250" s="7"/>
      <c r="T250" s="28"/>
      <c r="U250" s="28"/>
      <c r="V250" s="28"/>
      <c r="W250" s="7"/>
    </row>
    <row r="251" spans="1:23" ht="15.75" customHeight="1">
      <c r="A251" s="9"/>
      <c r="B251" s="9"/>
      <c r="C251" s="11"/>
      <c r="D251" s="11"/>
      <c r="E251" s="11"/>
      <c r="F251" s="11"/>
      <c r="G251" s="33"/>
      <c r="H251" s="31"/>
      <c r="I251" s="24"/>
      <c r="J251" s="32"/>
      <c r="K251" s="30"/>
      <c r="L251" s="29"/>
      <c r="M251" s="6"/>
      <c r="N251" s="27"/>
      <c r="O251" s="7"/>
      <c r="P251" s="27"/>
      <c r="Q251" s="7"/>
      <c r="R251" s="7"/>
      <c r="S251" s="7"/>
      <c r="T251" s="28"/>
      <c r="U251" s="28"/>
      <c r="V251" s="28"/>
      <c r="W251" s="7"/>
    </row>
    <row r="252" spans="1:23" ht="15.75" customHeight="1">
      <c r="A252" s="9"/>
      <c r="B252" s="9"/>
      <c r="C252" s="11"/>
      <c r="D252" s="11"/>
      <c r="E252" s="11"/>
      <c r="F252" s="11"/>
      <c r="G252" s="33"/>
      <c r="H252" s="31"/>
      <c r="I252" s="24"/>
      <c r="J252" s="32"/>
      <c r="K252" s="30"/>
      <c r="L252" s="29"/>
      <c r="M252" s="6"/>
      <c r="N252" s="27"/>
      <c r="O252" s="7"/>
      <c r="P252" s="27"/>
      <c r="Q252" s="7"/>
      <c r="R252" s="7"/>
      <c r="S252" s="7"/>
      <c r="T252" s="28"/>
      <c r="U252" s="28"/>
      <c r="V252" s="28"/>
      <c r="W252" s="7"/>
    </row>
    <row r="253" spans="1:23" ht="15.75" customHeight="1">
      <c r="A253" s="9"/>
      <c r="B253" s="9"/>
      <c r="C253" s="11"/>
      <c r="D253" s="11"/>
      <c r="E253" s="11"/>
      <c r="F253" s="11"/>
      <c r="G253" s="33"/>
      <c r="H253" s="31"/>
      <c r="I253" s="24"/>
      <c r="J253" s="32"/>
      <c r="K253" s="30"/>
      <c r="L253" s="29"/>
      <c r="M253" s="6"/>
      <c r="N253" s="27"/>
      <c r="O253" s="7"/>
      <c r="P253" s="27"/>
      <c r="Q253" s="7"/>
      <c r="R253" s="7"/>
      <c r="S253" s="7"/>
      <c r="T253" s="28"/>
      <c r="U253" s="28"/>
      <c r="V253" s="28"/>
      <c r="W253" s="7"/>
    </row>
    <row r="254" spans="1:23" ht="15.75" customHeight="1">
      <c r="A254" s="9"/>
      <c r="B254" s="9"/>
      <c r="C254" s="11"/>
      <c r="D254" s="11"/>
      <c r="E254" s="11"/>
      <c r="F254" s="11"/>
      <c r="G254" s="33"/>
      <c r="H254" s="31"/>
      <c r="I254" s="24"/>
      <c r="J254" s="32"/>
      <c r="K254" s="30"/>
      <c r="L254" s="29"/>
      <c r="M254" s="6"/>
      <c r="N254" s="27"/>
      <c r="O254" s="7"/>
      <c r="P254" s="27"/>
      <c r="Q254" s="7"/>
      <c r="R254" s="7"/>
      <c r="S254" s="7"/>
      <c r="T254" s="28"/>
      <c r="U254" s="28"/>
      <c r="V254" s="28"/>
      <c r="W254" s="7"/>
    </row>
    <row r="255" spans="1:23" ht="15.75" customHeight="1">
      <c r="A255" s="9"/>
      <c r="B255" s="9"/>
      <c r="C255" s="11"/>
      <c r="D255" s="11"/>
      <c r="E255" s="11"/>
      <c r="F255" s="11"/>
      <c r="G255" s="33"/>
      <c r="H255" s="31"/>
      <c r="I255" s="24"/>
      <c r="J255" s="32"/>
      <c r="K255" s="30"/>
      <c r="L255" s="29"/>
      <c r="M255" s="6"/>
      <c r="N255" s="27"/>
      <c r="O255" s="7"/>
      <c r="P255" s="27"/>
      <c r="Q255" s="7"/>
      <c r="R255" s="7"/>
      <c r="S255" s="7"/>
      <c r="T255" s="28"/>
      <c r="U255" s="28"/>
      <c r="V255" s="28"/>
      <c r="W255" s="7"/>
    </row>
    <row r="256" spans="1:23" ht="15.75" customHeight="1">
      <c r="A256" s="9"/>
      <c r="B256" s="9"/>
      <c r="C256" s="11"/>
      <c r="D256" s="11"/>
      <c r="E256" s="11"/>
      <c r="F256" s="11"/>
      <c r="G256" s="33"/>
      <c r="H256" s="31"/>
      <c r="I256" s="24"/>
      <c r="J256" s="32"/>
      <c r="K256" s="30"/>
      <c r="L256" s="29"/>
      <c r="M256" s="6"/>
      <c r="N256" s="27"/>
      <c r="O256" s="7"/>
      <c r="P256" s="27"/>
      <c r="Q256" s="7"/>
      <c r="R256" s="7"/>
      <c r="S256" s="7"/>
      <c r="T256" s="28"/>
      <c r="U256" s="28"/>
      <c r="V256" s="28"/>
      <c r="W256" s="7"/>
    </row>
    <row r="257" spans="1:23" ht="15.75" customHeight="1">
      <c r="A257" s="9"/>
      <c r="B257" s="9"/>
      <c r="C257" s="11"/>
      <c r="D257" s="11"/>
      <c r="E257" s="11"/>
      <c r="F257" s="11"/>
      <c r="G257" s="33"/>
      <c r="H257" s="31"/>
      <c r="I257" s="24"/>
      <c r="J257" s="32"/>
      <c r="K257" s="30"/>
      <c r="L257" s="29"/>
      <c r="M257" s="6"/>
      <c r="N257" s="27"/>
      <c r="O257" s="7"/>
      <c r="P257" s="27"/>
      <c r="Q257" s="7"/>
      <c r="R257" s="7"/>
      <c r="S257" s="7"/>
      <c r="T257" s="28"/>
      <c r="U257" s="28"/>
      <c r="V257" s="28"/>
      <c r="W257" s="7"/>
    </row>
    <row r="258" spans="1:23" ht="15.75" customHeight="1">
      <c r="A258" s="9"/>
      <c r="B258" s="9"/>
      <c r="C258" s="11"/>
      <c r="D258" s="11"/>
      <c r="E258" s="11"/>
      <c r="F258" s="11"/>
      <c r="G258" s="33"/>
      <c r="H258" s="31"/>
      <c r="I258" s="24"/>
      <c r="J258" s="32"/>
      <c r="K258" s="30"/>
      <c r="L258" s="29"/>
      <c r="M258" s="6"/>
      <c r="N258" s="27"/>
      <c r="O258" s="7"/>
      <c r="P258" s="27"/>
      <c r="Q258" s="7"/>
      <c r="R258" s="7"/>
      <c r="S258" s="7"/>
      <c r="T258" s="28"/>
      <c r="U258" s="28"/>
      <c r="V258" s="28"/>
      <c r="W258" s="7"/>
    </row>
    <row r="259" spans="1:23" ht="15.75" customHeight="1">
      <c r="A259" s="9"/>
      <c r="B259" s="9"/>
      <c r="C259" s="11"/>
      <c r="D259" s="11"/>
      <c r="E259" s="11"/>
      <c r="F259" s="11"/>
      <c r="G259" s="33"/>
      <c r="H259" s="31"/>
      <c r="I259" s="24"/>
      <c r="J259" s="32"/>
      <c r="K259" s="30"/>
      <c r="L259" s="29"/>
      <c r="M259" s="6"/>
      <c r="N259" s="27"/>
      <c r="O259" s="7"/>
      <c r="P259" s="27"/>
      <c r="Q259" s="7"/>
      <c r="R259" s="7"/>
      <c r="S259" s="7"/>
      <c r="T259" s="28"/>
      <c r="U259" s="28"/>
      <c r="V259" s="28"/>
      <c r="W259" s="7"/>
    </row>
    <row r="260" spans="1:23" ht="15.75" customHeight="1">
      <c r="A260" s="9"/>
      <c r="B260" s="9"/>
      <c r="C260" s="11"/>
      <c r="D260" s="11"/>
      <c r="E260" s="11"/>
      <c r="F260" s="11"/>
      <c r="G260" s="33"/>
      <c r="H260" s="31"/>
      <c r="I260" s="24"/>
      <c r="J260" s="32"/>
      <c r="K260" s="30"/>
      <c r="L260" s="29"/>
      <c r="M260" s="6"/>
      <c r="N260" s="27"/>
      <c r="O260" s="7"/>
      <c r="P260" s="27"/>
      <c r="Q260" s="7"/>
      <c r="R260" s="7"/>
      <c r="S260" s="7"/>
      <c r="T260" s="28"/>
      <c r="U260" s="28"/>
      <c r="V260" s="28"/>
      <c r="W260" s="7"/>
    </row>
    <row r="261" spans="1:23" ht="15.75" customHeight="1">
      <c r="A261" s="9"/>
      <c r="B261" s="9"/>
      <c r="C261" s="11"/>
      <c r="D261" s="11"/>
      <c r="E261" s="11"/>
      <c r="F261" s="11"/>
      <c r="G261" s="33"/>
      <c r="H261" s="31"/>
      <c r="I261" s="24"/>
      <c r="J261" s="32"/>
      <c r="K261" s="30"/>
      <c r="L261" s="29"/>
      <c r="M261" s="6"/>
      <c r="N261" s="27"/>
      <c r="O261" s="7"/>
      <c r="P261" s="27"/>
      <c r="Q261" s="7"/>
      <c r="R261" s="7"/>
      <c r="S261" s="7"/>
      <c r="T261" s="28"/>
      <c r="U261" s="28"/>
      <c r="V261" s="28"/>
      <c r="W261" s="7"/>
    </row>
    <row r="262" spans="1:23" ht="15.75" customHeight="1">
      <c r="A262" s="9"/>
      <c r="B262" s="9"/>
      <c r="C262" s="11"/>
      <c r="D262" s="11"/>
      <c r="E262" s="11"/>
      <c r="F262" s="11"/>
      <c r="G262" s="33"/>
      <c r="H262" s="31"/>
      <c r="I262" s="24"/>
      <c r="J262" s="32"/>
      <c r="K262" s="30"/>
      <c r="L262" s="29"/>
      <c r="M262" s="6"/>
      <c r="N262" s="27"/>
      <c r="O262" s="7"/>
      <c r="P262" s="27"/>
      <c r="Q262" s="7"/>
      <c r="R262" s="7"/>
      <c r="S262" s="7"/>
      <c r="T262" s="28"/>
      <c r="U262" s="28"/>
      <c r="V262" s="28"/>
      <c r="W262" s="7"/>
    </row>
    <row r="263" spans="1:23" ht="15.75" customHeight="1">
      <c r="A263" s="9"/>
      <c r="B263" s="9"/>
      <c r="C263" s="11"/>
      <c r="D263" s="11"/>
      <c r="E263" s="11"/>
      <c r="F263" s="11"/>
      <c r="G263" s="33"/>
      <c r="H263" s="31"/>
      <c r="I263" s="24"/>
      <c r="J263" s="32"/>
      <c r="K263" s="30"/>
      <c r="L263" s="29"/>
      <c r="M263" s="6"/>
      <c r="N263" s="27"/>
      <c r="O263" s="7"/>
      <c r="P263" s="27"/>
      <c r="Q263" s="7"/>
      <c r="R263" s="7"/>
      <c r="S263" s="7"/>
      <c r="T263" s="28"/>
      <c r="U263" s="28"/>
      <c r="V263" s="28"/>
      <c r="W263" s="7"/>
    </row>
    <row r="264" spans="1:23" ht="15.75" customHeight="1">
      <c r="A264" s="9"/>
      <c r="B264" s="9"/>
      <c r="C264" s="11"/>
      <c r="D264" s="11"/>
      <c r="E264" s="11"/>
      <c r="F264" s="11"/>
      <c r="G264" s="33"/>
      <c r="H264" s="31"/>
      <c r="I264" s="24"/>
      <c r="J264" s="32"/>
      <c r="K264" s="30"/>
      <c r="L264" s="29"/>
      <c r="M264" s="6"/>
      <c r="N264" s="27"/>
      <c r="O264" s="7"/>
      <c r="P264" s="27"/>
      <c r="Q264" s="7"/>
      <c r="R264" s="7"/>
      <c r="S264" s="7"/>
      <c r="T264" s="28"/>
      <c r="U264" s="28"/>
      <c r="V264" s="28"/>
      <c r="W264" s="7"/>
    </row>
    <row r="265" spans="1:23" ht="15.75" customHeight="1">
      <c r="A265" s="9"/>
      <c r="B265" s="9"/>
      <c r="C265" s="11"/>
      <c r="D265" s="11"/>
      <c r="E265" s="11"/>
      <c r="F265" s="11"/>
      <c r="G265" s="33"/>
      <c r="H265" s="31"/>
      <c r="I265" s="24"/>
      <c r="J265" s="32"/>
      <c r="K265" s="30"/>
      <c r="L265" s="29"/>
      <c r="M265" s="6"/>
      <c r="N265" s="27"/>
      <c r="O265" s="7"/>
      <c r="P265" s="27"/>
      <c r="Q265" s="7"/>
      <c r="R265" s="7"/>
      <c r="S265" s="7"/>
      <c r="T265" s="28"/>
      <c r="U265" s="28"/>
      <c r="V265" s="28"/>
      <c r="W265" s="7"/>
    </row>
    <row r="266" spans="1:23" ht="15.75" customHeight="1">
      <c r="A266" s="9"/>
      <c r="B266" s="9"/>
      <c r="C266" s="11"/>
      <c r="D266" s="11"/>
      <c r="E266" s="11"/>
      <c r="F266" s="11"/>
      <c r="G266" s="33"/>
      <c r="H266" s="31"/>
      <c r="I266" s="24"/>
      <c r="J266" s="32"/>
      <c r="K266" s="30"/>
      <c r="L266" s="29"/>
      <c r="M266" s="6"/>
      <c r="N266" s="27"/>
      <c r="O266" s="7"/>
      <c r="P266" s="27"/>
      <c r="Q266" s="7"/>
      <c r="R266" s="7"/>
      <c r="S266" s="7"/>
      <c r="T266" s="28"/>
      <c r="U266" s="28"/>
      <c r="V266" s="28"/>
      <c r="W266" s="7"/>
    </row>
    <row r="267" spans="1:23" ht="15.75" customHeight="1">
      <c r="A267" s="9"/>
      <c r="B267" s="9"/>
      <c r="C267" s="11"/>
      <c r="D267" s="11"/>
      <c r="E267" s="11"/>
      <c r="F267" s="11"/>
      <c r="G267" s="33"/>
      <c r="H267" s="31"/>
      <c r="I267" s="24"/>
      <c r="J267" s="32"/>
      <c r="K267" s="30"/>
      <c r="L267" s="29"/>
      <c r="M267" s="6"/>
      <c r="N267" s="27"/>
      <c r="O267" s="7"/>
      <c r="P267" s="27"/>
      <c r="Q267" s="7"/>
      <c r="R267" s="7"/>
      <c r="S267" s="7"/>
      <c r="T267" s="28"/>
      <c r="U267" s="28"/>
      <c r="V267" s="28"/>
      <c r="W267" s="7"/>
    </row>
    <row r="268" spans="1:23" ht="15.75" customHeight="1">
      <c r="A268" s="9"/>
      <c r="B268" s="9"/>
      <c r="C268" s="11"/>
      <c r="D268" s="11"/>
      <c r="E268" s="11"/>
      <c r="F268" s="11"/>
      <c r="G268" s="33"/>
      <c r="H268" s="31"/>
      <c r="I268" s="24"/>
      <c r="J268" s="32"/>
      <c r="K268" s="30"/>
      <c r="L268" s="29"/>
      <c r="M268" s="6"/>
      <c r="N268" s="27"/>
      <c r="O268" s="7"/>
      <c r="P268" s="27"/>
      <c r="Q268" s="7"/>
      <c r="R268" s="7"/>
      <c r="S268" s="7"/>
      <c r="T268" s="28"/>
      <c r="U268" s="28"/>
      <c r="V268" s="28"/>
      <c r="W268" s="7"/>
    </row>
    <row r="269" spans="1:23" ht="15.75" customHeight="1">
      <c r="A269" s="9"/>
      <c r="B269" s="9"/>
      <c r="C269" s="11"/>
      <c r="D269" s="11"/>
      <c r="E269" s="11"/>
      <c r="F269" s="11"/>
      <c r="G269" s="33"/>
      <c r="H269" s="31"/>
      <c r="I269" s="24"/>
      <c r="J269" s="32"/>
      <c r="K269" s="30"/>
      <c r="L269" s="29"/>
      <c r="M269" s="6"/>
      <c r="N269" s="27"/>
      <c r="O269" s="7"/>
      <c r="P269" s="27"/>
      <c r="Q269" s="7"/>
      <c r="R269" s="7"/>
      <c r="S269" s="7"/>
      <c r="T269" s="28"/>
      <c r="U269" s="28"/>
      <c r="V269" s="28"/>
      <c r="W269" s="7"/>
    </row>
    <row r="270" spans="1:23" ht="15.75" customHeight="1">
      <c r="A270" s="9"/>
      <c r="B270" s="9"/>
      <c r="C270" s="11"/>
      <c r="D270" s="11"/>
      <c r="E270" s="11"/>
      <c r="F270" s="11"/>
      <c r="G270" s="33"/>
      <c r="H270" s="31"/>
      <c r="I270" s="24"/>
      <c r="J270" s="32"/>
      <c r="K270" s="30"/>
      <c r="L270" s="29"/>
      <c r="M270" s="6"/>
      <c r="N270" s="27"/>
      <c r="O270" s="7"/>
      <c r="P270" s="27"/>
      <c r="Q270" s="7"/>
      <c r="R270" s="7"/>
      <c r="S270" s="7"/>
      <c r="T270" s="28"/>
      <c r="U270" s="28"/>
      <c r="V270" s="28"/>
      <c r="W270" s="7"/>
    </row>
    <row r="271" spans="1:23" ht="15.75" customHeight="1">
      <c r="A271" s="9"/>
      <c r="B271" s="9"/>
      <c r="C271" s="11"/>
      <c r="D271" s="11"/>
      <c r="E271" s="11"/>
      <c r="F271" s="11"/>
      <c r="G271" s="33"/>
      <c r="H271" s="31"/>
      <c r="I271" s="24"/>
      <c r="J271" s="32"/>
      <c r="K271" s="30"/>
      <c r="L271" s="29"/>
      <c r="M271" s="6"/>
      <c r="N271" s="27"/>
      <c r="O271" s="7"/>
      <c r="P271" s="27"/>
      <c r="Q271" s="7"/>
      <c r="R271" s="7"/>
      <c r="S271" s="7"/>
      <c r="T271" s="28"/>
      <c r="U271" s="28"/>
      <c r="V271" s="28"/>
      <c r="W271" s="7"/>
    </row>
    <row r="272" spans="1:23" ht="15.75" customHeight="1">
      <c r="A272" s="9"/>
      <c r="B272" s="9"/>
      <c r="C272" s="11"/>
      <c r="D272" s="11"/>
      <c r="E272" s="11"/>
      <c r="F272" s="11"/>
      <c r="G272" s="33"/>
      <c r="H272" s="31"/>
      <c r="I272" s="24"/>
      <c r="J272" s="32"/>
      <c r="K272" s="30"/>
      <c r="L272" s="29"/>
      <c r="M272" s="6"/>
      <c r="N272" s="27"/>
      <c r="O272" s="7"/>
      <c r="P272" s="27"/>
      <c r="Q272" s="7"/>
      <c r="R272" s="7"/>
      <c r="S272" s="7"/>
      <c r="T272" s="28"/>
      <c r="U272" s="28"/>
      <c r="V272" s="28"/>
      <c r="W272" s="7"/>
    </row>
    <row r="273" spans="1:23" ht="15.75" customHeight="1">
      <c r="A273" s="9"/>
      <c r="B273" s="9"/>
      <c r="C273" s="11"/>
      <c r="D273" s="11"/>
      <c r="E273" s="11"/>
      <c r="F273" s="11"/>
      <c r="G273" s="33"/>
      <c r="H273" s="31"/>
      <c r="I273" s="24"/>
      <c r="J273" s="32"/>
      <c r="K273" s="30"/>
      <c r="L273" s="29"/>
      <c r="M273" s="6"/>
      <c r="N273" s="27"/>
      <c r="O273" s="7"/>
      <c r="P273" s="27"/>
      <c r="Q273" s="7"/>
      <c r="R273" s="7"/>
      <c r="S273" s="7"/>
      <c r="T273" s="28"/>
      <c r="U273" s="28"/>
      <c r="V273" s="28"/>
      <c r="W273" s="7"/>
    </row>
    <row r="274" spans="1:23" ht="15.75" customHeight="1">
      <c r="A274" s="9"/>
      <c r="B274" s="9"/>
      <c r="C274" s="11"/>
      <c r="D274" s="11"/>
      <c r="E274" s="11"/>
      <c r="F274" s="11"/>
      <c r="G274" s="33"/>
      <c r="H274" s="31"/>
      <c r="I274" s="24"/>
      <c r="J274" s="32"/>
      <c r="K274" s="30"/>
      <c r="L274" s="29"/>
      <c r="M274" s="6"/>
      <c r="N274" s="27"/>
      <c r="O274" s="7"/>
      <c r="P274" s="27"/>
      <c r="Q274" s="7"/>
      <c r="R274" s="7"/>
      <c r="S274" s="7"/>
      <c r="T274" s="28"/>
      <c r="U274" s="28"/>
      <c r="V274" s="28"/>
      <c r="W274" s="7"/>
    </row>
    <row r="275" spans="1:23" ht="15.75" customHeight="1">
      <c r="A275" s="9"/>
      <c r="B275" s="9"/>
      <c r="C275" s="11"/>
      <c r="D275" s="11"/>
      <c r="E275" s="11"/>
      <c r="F275" s="11"/>
      <c r="G275" s="33"/>
      <c r="H275" s="31"/>
      <c r="I275" s="24"/>
      <c r="J275" s="32"/>
      <c r="K275" s="30"/>
      <c r="L275" s="29"/>
      <c r="M275" s="6"/>
      <c r="N275" s="27"/>
      <c r="O275" s="7"/>
      <c r="P275" s="27"/>
      <c r="Q275" s="7"/>
      <c r="R275" s="7"/>
      <c r="S275" s="7"/>
      <c r="T275" s="28"/>
      <c r="U275" s="28"/>
      <c r="V275" s="28"/>
      <c r="W275" s="7"/>
    </row>
    <row r="276" spans="1:23" ht="15.75" customHeight="1">
      <c r="A276" s="9"/>
      <c r="B276" s="9"/>
      <c r="C276" s="11"/>
      <c r="D276" s="11"/>
      <c r="E276" s="11"/>
      <c r="F276" s="11"/>
      <c r="G276" s="33"/>
      <c r="H276" s="31"/>
      <c r="I276" s="24"/>
      <c r="J276" s="32"/>
      <c r="K276" s="30"/>
      <c r="L276" s="29"/>
      <c r="M276" s="6"/>
      <c r="N276" s="27"/>
      <c r="O276" s="7"/>
      <c r="P276" s="27"/>
      <c r="Q276" s="7"/>
      <c r="R276" s="7"/>
      <c r="S276" s="7"/>
      <c r="T276" s="28"/>
      <c r="U276" s="28"/>
      <c r="V276" s="28"/>
      <c r="W276" s="7"/>
    </row>
    <row r="277" spans="1:23" ht="15.75" customHeight="1">
      <c r="A277" s="9"/>
      <c r="B277" s="9"/>
      <c r="C277" s="11"/>
      <c r="D277" s="11"/>
      <c r="E277" s="11"/>
      <c r="F277" s="11"/>
      <c r="G277" s="33"/>
      <c r="H277" s="31"/>
      <c r="I277" s="24"/>
      <c r="J277" s="32"/>
      <c r="K277" s="30"/>
      <c r="L277" s="29"/>
      <c r="M277" s="6"/>
      <c r="N277" s="27"/>
      <c r="O277" s="7"/>
      <c r="P277" s="27"/>
      <c r="Q277" s="7"/>
      <c r="R277" s="7"/>
      <c r="S277" s="7"/>
      <c r="T277" s="28"/>
      <c r="U277" s="28"/>
      <c r="V277" s="28"/>
      <c r="W277" s="7"/>
    </row>
    <row r="278" spans="1:23" ht="15.75" customHeight="1">
      <c r="A278" s="9"/>
      <c r="B278" s="9"/>
      <c r="C278" s="11"/>
      <c r="D278" s="11"/>
      <c r="E278" s="11"/>
      <c r="F278" s="11"/>
      <c r="G278" s="33"/>
      <c r="H278" s="31"/>
      <c r="I278" s="24"/>
      <c r="J278" s="32"/>
      <c r="K278" s="30"/>
      <c r="L278" s="29"/>
      <c r="M278" s="6"/>
      <c r="N278" s="27"/>
      <c r="O278" s="7"/>
      <c r="P278" s="27"/>
      <c r="Q278" s="7"/>
      <c r="R278" s="7"/>
      <c r="S278" s="7"/>
      <c r="T278" s="28"/>
      <c r="U278" s="28"/>
      <c r="V278" s="28"/>
      <c r="W278" s="7"/>
    </row>
    <row r="279" spans="1:23" ht="15.75" customHeight="1">
      <c r="A279" s="9"/>
      <c r="B279" s="9"/>
      <c r="C279" s="11"/>
      <c r="D279" s="11"/>
      <c r="E279" s="11"/>
      <c r="F279" s="11"/>
      <c r="G279" s="33"/>
      <c r="H279" s="31"/>
      <c r="I279" s="24"/>
      <c r="J279" s="32"/>
      <c r="K279" s="30"/>
      <c r="L279" s="29"/>
      <c r="M279" s="6"/>
      <c r="N279" s="27"/>
      <c r="O279" s="7"/>
      <c r="P279" s="27"/>
      <c r="Q279" s="7"/>
      <c r="R279" s="7"/>
      <c r="S279" s="7"/>
      <c r="T279" s="28"/>
      <c r="U279" s="28"/>
      <c r="V279" s="28"/>
      <c r="W279" s="7"/>
    </row>
    <row r="280" spans="1:23" ht="15.75" customHeight="1">
      <c r="A280" s="9"/>
      <c r="B280" s="9"/>
      <c r="C280" s="11"/>
      <c r="D280" s="11"/>
      <c r="E280" s="11"/>
      <c r="F280" s="11"/>
      <c r="G280" s="33"/>
      <c r="H280" s="31"/>
      <c r="I280" s="24"/>
      <c r="J280" s="32"/>
      <c r="K280" s="30"/>
      <c r="L280" s="29"/>
      <c r="M280" s="6"/>
      <c r="N280" s="27"/>
      <c r="O280" s="7"/>
      <c r="P280" s="27"/>
      <c r="Q280" s="7"/>
      <c r="R280" s="7"/>
      <c r="S280" s="7"/>
      <c r="T280" s="28"/>
      <c r="U280" s="28"/>
      <c r="V280" s="28"/>
      <c r="W280" s="7"/>
    </row>
    <row r="281" spans="1:23" ht="15.75" customHeight="1">
      <c r="A281" s="9"/>
      <c r="B281" s="9"/>
      <c r="C281" s="11"/>
      <c r="D281" s="11"/>
      <c r="E281" s="11"/>
      <c r="F281" s="11"/>
      <c r="G281" s="33"/>
      <c r="H281" s="31"/>
      <c r="I281" s="24"/>
      <c r="J281" s="32"/>
      <c r="K281" s="30"/>
      <c r="L281" s="29"/>
      <c r="M281" s="6"/>
      <c r="N281" s="27"/>
      <c r="O281" s="7"/>
      <c r="P281" s="27"/>
      <c r="Q281" s="7"/>
      <c r="R281" s="7"/>
      <c r="S281" s="7"/>
      <c r="T281" s="28"/>
      <c r="U281" s="28"/>
      <c r="V281" s="28"/>
      <c r="W281" s="7"/>
    </row>
    <row r="282" spans="1:23" ht="15.75" customHeight="1">
      <c r="A282" s="9"/>
      <c r="B282" s="9"/>
      <c r="C282" s="11"/>
      <c r="D282" s="11"/>
      <c r="E282" s="11"/>
      <c r="F282" s="11"/>
      <c r="G282" s="33"/>
      <c r="H282" s="31"/>
      <c r="I282" s="24"/>
      <c r="J282" s="32"/>
      <c r="K282" s="30"/>
      <c r="L282" s="29"/>
      <c r="M282" s="6"/>
      <c r="N282" s="27"/>
      <c r="O282" s="7"/>
      <c r="P282" s="27"/>
      <c r="Q282" s="7"/>
      <c r="R282" s="7"/>
      <c r="S282" s="7"/>
      <c r="T282" s="28"/>
      <c r="U282" s="28"/>
      <c r="V282" s="28"/>
      <c r="W282" s="7"/>
    </row>
    <row r="283" spans="1:23" ht="15.75" customHeight="1">
      <c r="A283" s="9"/>
      <c r="B283" s="9"/>
      <c r="C283" s="11"/>
      <c r="D283" s="11"/>
      <c r="E283" s="11"/>
      <c r="F283" s="11"/>
      <c r="G283" s="33"/>
      <c r="H283" s="31"/>
      <c r="I283" s="24"/>
      <c r="J283" s="32"/>
      <c r="K283" s="30"/>
      <c r="L283" s="29"/>
      <c r="M283" s="6"/>
      <c r="N283" s="27"/>
      <c r="O283" s="7"/>
      <c r="P283" s="27"/>
      <c r="Q283" s="7"/>
      <c r="R283" s="7"/>
      <c r="S283" s="7"/>
      <c r="T283" s="28"/>
      <c r="U283" s="28"/>
      <c r="V283" s="28"/>
      <c r="W283" s="7"/>
    </row>
    <row r="284" spans="1:23" ht="15.75" customHeight="1">
      <c r="A284" s="9"/>
      <c r="B284" s="9"/>
      <c r="C284" s="11"/>
      <c r="D284" s="11"/>
      <c r="E284" s="11"/>
      <c r="F284" s="11"/>
      <c r="G284" s="33"/>
      <c r="H284" s="31"/>
      <c r="I284" s="24"/>
      <c r="J284" s="32"/>
      <c r="K284" s="30"/>
      <c r="L284" s="29"/>
      <c r="M284" s="6"/>
      <c r="N284" s="27"/>
      <c r="O284" s="7"/>
      <c r="P284" s="27"/>
      <c r="Q284" s="7"/>
      <c r="R284" s="7"/>
      <c r="S284" s="7"/>
      <c r="T284" s="28"/>
      <c r="U284" s="28"/>
      <c r="V284" s="28"/>
      <c r="W284" s="7"/>
    </row>
    <row r="285" spans="1:23" ht="15.75" customHeight="1">
      <c r="A285" s="9"/>
      <c r="B285" s="9"/>
      <c r="C285" s="11"/>
      <c r="D285" s="11"/>
      <c r="E285" s="11"/>
      <c r="F285" s="11"/>
      <c r="G285" s="33"/>
      <c r="H285" s="31"/>
      <c r="I285" s="24"/>
      <c r="J285" s="32"/>
      <c r="K285" s="30"/>
      <c r="L285" s="29"/>
      <c r="M285" s="6"/>
      <c r="N285" s="27"/>
      <c r="O285" s="7"/>
      <c r="P285" s="27"/>
      <c r="Q285" s="7"/>
      <c r="R285" s="7"/>
      <c r="S285" s="7"/>
      <c r="T285" s="28"/>
      <c r="U285" s="28"/>
      <c r="V285" s="28"/>
      <c r="W285" s="7"/>
    </row>
    <row r="286" spans="1:23" ht="15.75" customHeight="1">
      <c r="A286" s="9"/>
      <c r="B286" s="9"/>
      <c r="C286" s="11"/>
      <c r="D286" s="11"/>
      <c r="E286" s="11"/>
      <c r="F286" s="11"/>
      <c r="G286" s="33"/>
      <c r="H286" s="31"/>
      <c r="I286" s="24"/>
      <c r="J286" s="32"/>
      <c r="K286" s="30"/>
      <c r="L286" s="29"/>
      <c r="M286" s="6"/>
      <c r="N286" s="27"/>
      <c r="O286" s="7"/>
      <c r="P286" s="27"/>
      <c r="Q286" s="7"/>
      <c r="R286" s="7"/>
      <c r="S286" s="7"/>
      <c r="T286" s="28"/>
      <c r="U286" s="28"/>
      <c r="V286" s="28"/>
      <c r="W286" s="7"/>
    </row>
    <row r="287" spans="1:23" ht="15.75" customHeight="1">
      <c r="A287" s="9"/>
      <c r="B287" s="9"/>
      <c r="C287" s="11"/>
      <c r="D287" s="11"/>
      <c r="E287" s="11"/>
      <c r="F287" s="11"/>
      <c r="G287" s="33"/>
      <c r="H287" s="31"/>
      <c r="I287" s="24"/>
      <c r="J287" s="32"/>
      <c r="K287" s="30"/>
      <c r="L287" s="29"/>
      <c r="M287" s="6"/>
      <c r="N287" s="27"/>
      <c r="O287" s="7"/>
      <c r="P287" s="27"/>
      <c r="Q287" s="7"/>
      <c r="R287" s="7"/>
      <c r="S287" s="7"/>
      <c r="T287" s="28"/>
      <c r="U287" s="28"/>
      <c r="V287" s="28"/>
      <c r="W287" s="7"/>
    </row>
    <row r="288" spans="1:23" ht="15.75" customHeight="1">
      <c r="A288" s="9"/>
      <c r="B288" s="9"/>
      <c r="C288" s="11"/>
      <c r="D288" s="11"/>
      <c r="E288" s="11"/>
      <c r="F288" s="11"/>
      <c r="G288" s="33"/>
      <c r="H288" s="31"/>
      <c r="I288" s="24"/>
      <c r="J288" s="32"/>
      <c r="K288" s="30"/>
      <c r="L288" s="29"/>
      <c r="M288" s="6"/>
      <c r="N288" s="27"/>
      <c r="O288" s="7"/>
      <c r="P288" s="27"/>
      <c r="Q288" s="7"/>
      <c r="R288" s="7"/>
      <c r="S288" s="7"/>
      <c r="T288" s="28"/>
      <c r="U288" s="28"/>
      <c r="V288" s="28"/>
      <c r="W288" s="7"/>
    </row>
    <row r="289" spans="1:23" ht="15.75" customHeight="1">
      <c r="A289" s="9"/>
      <c r="B289" s="9"/>
      <c r="C289" s="11"/>
      <c r="D289" s="11"/>
      <c r="E289" s="11"/>
      <c r="F289" s="11"/>
      <c r="G289" s="33"/>
      <c r="H289" s="31"/>
      <c r="I289" s="24"/>
      <c r="J289" s="32"/>
      <c r="K289" s="30"/>
      <c r="L289" s="29"/>
      <c r="M289" s="6"/>
      <c r="N289" s="27"/>
      <c r="O289" s="7"/>
      <c r="P289" s="27"/>
      <c r="Q289" s="7"/>
      <c r="R289" s="7"/>
      <c r="S289" s="7"/>
      <c r="T289" s="28"/>
      <c r="U289" s="28"/>
      <c r="V289" s="28"/>
      <c r="W289" s="7"/>
    </row>
    <row r="290" spans="1:23" ht="15.75" customHeight="1">
      <c r="A290" s="9"/>
      <c r="B290" s="9"/>
      <c r="C290" s="11"/>
      <c r="D290" s="11"/>
      <c r="E290" s="11"/>
      <c r="F290" s="11"/>
      <c r="G290" s="33"/>
      <c r="H290" s="31"/>
      <c r="I290" s="24"/>
      <c r="J290" s="32"/>
      <c r="K290" s="30"/>
      <c r="L290" s="29"/>
      <c r="M290" s="6"/>
      <c r="N290" s="27"/>
      <c r="O290" s="7"/>
      <c r="P290" s="27"/>
      <c r="Q290" s="7"/>
      <c r="R290" s="7"/>
      <c r="S290" s="7"/>
      <c r="T290" s="28"/>
      <c r="U290" s="28"/>
      <c r="V290" s="28"/>
      <c r="W290" s="7"/>
    </row>
    <row r="291" spans="1:23" ht="15.75" customHeight="1">
      <c r="A291" s="9"/>
      <c r="B291" s="9"/>
      <c r="C291" s="11"/>
      <c r="D291" s="11"/>
      <c r="E291" s="11"/>
      <c r="F291" s="11"/>
      <c r="G291" s="33"/>
      <c r="H291" s="31"/>
      <c r="I291" s="24"/>
      <c r="J291" s="32"/>
      <c r="K291" s="30"/>
      <c r="L291" s="29"/>
      <c r="M291" s="6"/>
      <c r="N291" s="27"/>
      <c r="O291" s="7"/>
      <c r="P291" s="27"/>
      <c r="Q291" s="7"/>
      <c r="R291" s="7"/>
      <c r="S291" s="7"/>
      <c r="T291" s="28"/>
      <c r="U291" s="28"/>
      <c r="V291" s="28"/>
      <c r="W291" s="7"/>
    </row>
    <row r="292" spans="1:23" ht="15.75" customHeight="1">
      <c r="A292" s="9"/>
      <c r="B292" s="9"/>
      <c r="C292" s="11"/>
      <c r="D292" s="11"/>
      <c r="E292" s="11"/>
      <c r="F292" s="11"/>
      <c r="G292" s="33"/>
      <c r="H292" s="31"/>
      <c r="I292" s="24"/>
      <c r="J292" s="32"/>
      <c r="K292" s="30"/>
      <c r="L292" s="29"/>
      <c r="M292" s="6"/>
      <c r="N292" s="27"/>
      <c r="O292" s="7"/>
      <c r="P292" s="27"/>
      <c r="Q292" s="7"/>
      <c r="R292" s="7"/>
      <c r="S292" s="7"/>
      <c r="T292" s="28"/>
      <c r="U292" s="28"/>
      <c r="V292" s="28"/>
      <c r="W292" s="7"/>
    </row>
    <row r="293" spans="1:23" ht="15.75" customHeight="1">
      <c r="A293" s="9"/>
      <c r="B293" s="9"/>
      <c r="C293" s="11"/>
      <c r="D293" s="11"/>
      <c r="E293" s="11"/>
      <c r="F293" s="11"/>
      <c r="G293" s="33"/>
      <c r="H293" s="31"/>
      <c r="I293" s="24"/>
      <c r="J293" s="32"/>
      <c r="K293" s="30"/>
      <c r="L293" s="29"/>
      <c r="M293" s="6"/>
      <c r="N293" s="27"/>
      <c r="O293" s="7"/>
      <c r="P293" s="27"/>
      <c r="Q293" s="7"/>
      <c r="R293" s="7"/>
      <c r="S293" s="7"/>
      <c r="T293" s="28"/>
      <c r="U293" s="28"/>
      <c r="V293" s="28"/>
      <c r="W293" s="7"/>
    </row>
    <row r="294" spans="1:23" ht="15.75" customHeight="1">
      <c r="A294" s="9"/>
      <c r="B294" s="9"/>
      <c r="C294" s="11"/>
      <c r="D294" s="11"/>
      <c r="E294" s="11"/>
      <c r="F294" s="11"/>
      <c r="G294" s="33"/>
      <c r="H294" s="31"/>
      <c r="I294" s="24"/>
      <c r="J294" s="32"/>
      <c r="K294" s="30"/>
      <c r="L294" s="29"/>
      <c r="M294" s="6"/>
      <c r="N294" s="27"/>
      <c r="O294" s="7"/>
      <c r="P294" s="27"/>
      <c r="Q294" s="7"/>
      <c r="R294" s="7"/>
      <c r="S294" s="7"/>
      <c r="T294" s="28"/>
      <c r="U294" s="28"/>
      <c r="V294" s="28"/>
      <c r="W294" s="7"/>
    </row>
    <row r="295" spans="1:23" ht="15.75" customHeight="1">
      <c r="A295" s="9"/>
      <c r="B295" s="9"/>
      <c r="C295" s="11"/>
      <c r="D295" s="11"/>
      <c r="E295" s="11"/>
      <c r="F295" s="11"/>
      <c r="G295" s="33"/>
      <c r="H295" s="31"/>
      <c r="I295" s="24"/>
      <c r="J295" s="32"/>
      <c r="K295" s="30"/>
      <c r="L295" s="29"/>
      <c r="M295" s="6"/>
      <c r="N295" s="27"/>
      <c r="O295" s="7"/>
      <c r="P295" s="27"/>
      <c r="Q295" s="7"/>
      <c r="R295" s="7"/>
      <c r="S295" s="7"/>
      <c r="T295" s="28"/>
      <c r="U295" s="28"/>
      <c r="V295" s="28"/>
      <c r="W295" s="7"/>
    </row>
    <row r="296" spans="1:23" ht="15.75" customHeight="1">
      <c r="A296" s="9"/>
      <c r="B296" s="9"/>
      <c r="C296" s="11"/>
      <c r="D296" s="11"/>
      <c r="E296" s="11"/>
      <c r="F296" s="11"/>
      <c r="G296" s="33"/>
      <c r="H296" s="31"/>
      <c r="I296" s="24"/>
      <c r="J296" s="32"/>
      <c r="K296" s="30"/>
      <c r="L296" s="29"/>
      <c r="M296" s="6"/>
      <c r="N296" s="27"/>
      <c r="O296" s="7"/>
      <c r="P296" s="27"/>
      <c r="Q296" s="7"/>
      <c r="R296" s="7"/>
      <c r="S296" s="7"/>
      <c r="T296" s="28"/>
      <c r="U296" s="28"/>
      <c r="V296" s="28"/>
      <c r="W296" s="7"/>
    </row>
    <row r="297" spans="1:23" ht="15.75" customHeight="1">
      <c r="A297" s="9"/>
      <c r="B297" s="9"/>
      <c r="C297" s="11"/>
      <c r="D297" s="11"/>
      <c r="E297" s="11"/>
      <c r="F297" s="11"/>
      <c r="G297" s="33"/>
      <c r="H297" s="31"/>
      <c r="I297" s="24"/>
      <c r="J297" s="32"/>
      <c r="K297" s="30"/>
      <c r="L297" s="29"/>
      <c r="M297" s="6"/>
      <c r="N297" s="27"/>
      <c r="O297" s="7"/>
      <c r="P297" s="27"/>
      <c r="Q297" s="7"/>
      <c r="R297" s="7"/>
      <c r="S297" s="7"/>
      <c r="T297" s="28"/>
      <c r="U297" s="28"/>
      <c r="V297" s="28"/>
      <c r="W297" s="7"/>
    </row>
    <row r="298" spans="1:23" ht="15.75" customHeight="1">
      <c r="A298" s="9"/>
      <c r="B298" s="9"/>
      <c r="C298" s="11"/>
      <c r="D298" s="11"/>
      <c r="E298" s="11"/>
      <c r="F298" s="11"/>
      <c r="G298" s="33"/>
      <c r="H298" s="31"/>
      <c r="I298" s="24"/>
      <c r="J298" s="32"/>
      <c r="K298" s="30"/>
      <c r="L298" s="29"/>
      <c r="M298" s="6"/>
      <c r="N298" s="27"/>
      <c r="O298" s="7"/>
      <c r="P298" s="27"/>
      <c r="Q298" s="7"/>
      <c r="R298" s="7"/>
      <c r="S298" s="7"/>
      <c r="T298" s="28"/>
      <c r="U298" s="28"/>
      <c r="V298" s="28"/>
      <c r="W298" s="7"/>
    </row>
    <row r="299" spans="1:23" ht="15.75" customHeight="1">
      <c r="A299" s="9"/>
      <c r="B299" s="9"/>
      <c r="C299" s="11"/>
      <c r="D299" s="11"/>
      <c r="E299" s="11"/>
      <c r="F299" s="11"/>
      <c r="G299" s="33"/>
      <c r="H299" s="31"/>
      <c r="I299" s="24"/>
      <c r="J299" s="32"/>
      <c r="K299" s="30"/>
      <c r="L299" s="29"/>
      <c r="M299" s="6"/>
      <c r="N299" s="27"/>
      <c r="O299" s="7"/>
      <c r="P299" s="27"/>
      <c r="Q299" s="7"/>
      <c r="R299" s="7"/>
      <c r="S299" s="7"/>
      <c r="T299" s="28"/>
      <c r="U299" s="28"/>
      <c r="V299" s="28"/>
      <c r="W299" s="7"/>
    </row>
    <row r="300" spans="1:23" ht="15.75" customHeight="1">
      <c r="A300" s="9"/>
      <c r="B300" s="9"/>
      <c r="C300" s="11"/>
      <c r="D300" s="11"/>
      <c r="E300" s="11"/>
      <c r="F300" s="11"/>
      <c r="G300" s="33"/>
      <c r="H300" s="31"/>
      <c r="I300" s="24"/>
      <c r="J300" s="32"/>
      <c r="K300" s="30"/>
      <c r="L300" s="29"/>
      <c r="M300" s="6"/>
      <c r="N300" s="27"/>
      <c r="O300" s="7"/>
      <c r="P300" s="27"/>
      <c r="Q300" s="7"/>
      <c r="R300" s="7"/>
      <c r="S300" s="7"/>
      <c r="T300" s="28"/>
      <c r="U300" s="28"/>
      <c r="V300" s="28"/>
      <c r="W300" s="7"/>
    </row>
    <row r="301" spans="1:23" ht="15.75" customHeight="1">
      <c r="A301" s="9"/>
      <c r="B301" s="9"/>
      <c r="C301" s="11"/>
      <c r="D301" s="11"/>
      <c r="E301" s="11"/>
      <c r="F301" s="11"/>
      <c r="G301" s="33"/>
      <c r="H301" s="31"/>
      <c r="I301" s="24"/>
      <c r="J301" s="32"/>
      <c r="K301" s="30"/>
      <c r="L301" s="29"/>
      <c r="M301" s="6"/>
      <c r="N301" s="27"/>
      <c r="O301" s="7"/>
      <c r="P301" s="27"/>
      <c r="Q301" s="7"/>
      <c r="R301" s="7"/>
      <c r="S301" s="7"/>
      <c r="T301" s="28"/>
      <c r="U301" s="28"/>
      <c r="V301" s="28"/>
      <c r="W301" s="7"/>
    </row>
    <row r="302" spans="1:23" ht="15.75" customHeight="1">
      <c r="A302" s="9"/>
      <c r="B302" s="9"/>
      <c r="C302" s="11"/>
      <c r="D302" s="11"/>
      <c r="E302" s="11"/>
      <c r="F302" s="11"/>
      <c r="G302" s="33"/>
      <c r="H302" s="31"/>
      <c r="I302" s="24"/>
      <c r="J302" s="32"/>
      <c r="K302" s="30"/>
      <c r="L302" s="29"/>
      <c r="M302" s="6"/>
      <c r="N302" s="27"/>
      <c r="O302" s="7"/>
      <c r="P302" s="27"/>
      <c r="Q302" s="7"/>
      <c r="R302" s="7"/>
      <c r="S302" s="7"/>
      <c r="T302" s="28"/>
      <c r="U302" s="28"/>
      <c r="V302" s="28"/>
      <c r="W302" s="7"/>
    </row>
    <row r="303" spans="1:23" ht="15.75" customHeight="1">
      <c r="A303" s="9"/>
      <c r="B303" s="9"/>
      <c r="C303" s="11"/>
      <c r="D303" s="11"/>
      <c r="E303" s="11"/>
      <c r="F303" s="11"/>
      <c r="G303" s="33"/>
      <c r="H303" s="31"/>
      <c r="I303" s="24"/>
      <c r="J303" s="32"/>
      <c r="K303" s="30"/>
      <c r="L303" s="29"/>
      <c r="M303" s="6"/>
      <c r="N303" s="27"/>
      <c r="O303" s="7"/>
      <c r="P303" s="27"/>
      <c r="Q303" s="7"/>
      <c r="R303" s="7"/>
      <c r="S303" s="7"/>
      <c r="T303" s="28"/>
      <c r="U303" s="28"/>
      <c r="V303" s="28"/>
      <c r="W303" s="7"/>
    </row>
    <row r="304" spans="1:23" ht="15.75" customHeight="1">
      <c r="A304" s="9"/>
      <c r="B304" s="9"/>
      <c r="C304" s="11"/>
      <c r="D304" s="11"/>
      <c r="E304" s="11"/>
      <c r="F304" s="11"/>
      <c r="G304" s="33"/>
      <c r="H304" s="31"/>
      <c r="I304" s="24"/>
      <c r="J304" s="32"/>
      <c r="K304" s="30"/>
      <c r="L304" s="29"/>
      <c r="M304" s="6"/>
      <c r="N304" s="27"/>
      <c r="O304" s="7"/>
      <c r="P304" s="27"/>
      <c r="Q304" s="7"/>
      <c r="R304" s="7"/>
      <c r="S304" s="7"/>
      <c r="T304" s="28"/>
      <c r="U304" s="28"/>
      <c r="V304" s="28"/>
      <c r="W304" s="7"/>
    </row>
    <row r="305" spans="1:23" ht="15.75" customHeight="1">
      <c r="A305" s="9"/>
      <c r="B305" s="9"/>
      <c r="C305" s="11"/>
      <c r="D305" s="11"/>
      <c r="E305" s="11"/>
      <c r="F305" s="11"/>
      <c r="G305" s="33"/>
      <c r="H305" s="31"/>
      <c r="I305" s="24"/>
      <c r="J305" s="32"/>
      <c r="K305" s="30"/>
      <c r="L305" s="29"/>
      <c r="M305" s="6"/>
      <c r="N305" s="27"/>
      <c r="O305" s="7"/>
      <c r="P305" s="27"/>
      <c r="Q305" s="7"/>
      <c r="R305" s="7"/>
      <c r="S305" s="7"/>
      <c r="T305" s="28"/>
      <c r="U305" s="28"/>
      <c r="V305" s="28"/>
      <c r="W305" s="7"/>
    </row>
    <row r="306" spans="1:23" ht="15.75" customHeight="1">
      <c r="A306" s="9"/>
      <c r="B306" s="9"/>
      <c r="C306" s="11"/>
      <c r="D306" s="11"/>
      <c r="E306" s="11"/>
      <c r="F306" s="11"/>
      <c r="G306" s="33"/>
      <c r="H306" s="31"/>
      <c r="I306" s="24"/>
      <c r="J306" s="32"/>
      <c r="K306" s="30"/>
      <c r="L306" s="29"/>
      <c r="M306" s="6"/>
      <c r="N306" s="27"/>
      <c r="O306" s="7"/>
      <c r="P306" s="27"/>
      <c r="Q306" s="7"/>
      <c r="R306" s="7"/>
      <c r="S306" s="7"/>
      <c r="T306" s="28"/>
      <c r="U306" s="28"/>
      <c r="V306" s="28"/>
      <c r="W306" s="7"/>
    </row>
    <row r="307" spans="1:23" ht="15.75" customHeight="1">
      <c r="A307" s="9"/>
      <c r="B307" s="9"/>
      <c r="C307" s="11"/>
      <c r="D307" s="11"/>
      <c r="E307" s="11"/>
      <c r="F307" s="11"/>
      <c r="G307" s="33"/>
      <c r="H307" s="31"/>
      <c r="I307" s="24"/>
      <c r="J307" s="32"/>
      <c r="K307" s="30"/>
      <c r="L307" s="29"/>
      <c r="M307" s="6"/>
      <c r="N307" s="27"/>
      <c r="O307" s="7"/>
      <c r="P307" s="27"/>
      <c r="Q307" s="7"/>
      <c r="R307" s="7"/>
      <c r="S307" s="7"/>
      <c r="T307" s="28"/>
      <c r="U307" s="28"/>
      <c r="V307" s="28"/>
      <c r="W307" s="7"/>
    </row>
    <row r="308" spans="1:23" ht="15.75" customHeight="1">
      <c r="A308" s="9"/>
      <c r="B308" s="9"/>
      <c r="C308" s="11"/>
      <c r="D308" s="11"/>
      <c r="E308" s="11"/>
      <c r="F308" s="11"/>
      <c r="G308" s="33"/>
      <c r="H308" s="31"/>
      <c r="I308" s="24"/>
      <c r="J308" s="32"/>
      <c r="K308" s="30"/>
      <c r="L308" s="29"/>
      <c r="M308" s="6"/>
      <c r="N308" s="27"/>
      <c r="O308" s="7"/>
      <c r="P308" s="27"/>
      <c r="Q308" s="7"/>
      <c r="R308" s="7"/>
      <c r="S308" s="7"/>
      <c r="T308" s="28"/>
      <c r="U308" s="28"/>
      <c r="V308" s="28"/>
      <c r="W308" s="7"/>
    </row>
    <row r="309" spans="1:23" ht="15.75" customHeight="1">
      <c r="A309" s="9"/>
      <c r="B309" s="9"/>
      <c r="C309" s="11"/>
      <c r="D309" s="11"/>
      <c r="E309" s="11"/>
      <c r="F309" s="11"/>
      <c r="G309" s="33"/>
      <c r="H309" s="31"/>
      <c r="I309" s="24"/>
      <c r="J309" s="32"/>
      <c r="K309" s="30"/>
      <c r="L309" s="29"/>
      <c r="M309" s="6"/>
      <c r="N309" s="27"/>
      <c r="O309" s="7"/>
      <c r="P309" s="27"/>
      <c r="Q309" s="7"/>
      <c r="R309" s="7"/>
      <c r="S309" s="7"/>
      <c r="T309" s="28"/>
      <c r="U309" s="28"/>
      <c r="V309" s="28"/>
      <c r="W309" s="7"/>
    </row>
    <row r="310" spans="1:23" ht="15.75" customHeight="1">
      <c r="A310" s="9"/>
      <c r="B310" s="9"/>
      <c r="C310" s="11"/>
      <c r="D310" s="11"/>
      <c r="E310" s="11"/>
      <c r="F310" s="11"/>
      <c r="G310" s="33"/>
      <c r="H310" s="31"/>
      <c r="I310" s="24"/>
      <c r="J310" s="32"/>
      <c r="K310" s="30"/>
      <c r="L310" s="29"/>
      <c r="M310" s="6"/>
      <c r="N310" s="27"/>
      <c r="O310" s="7"/>
      <c r="P310" s="27"/>
      <c r="Q310" s="7"/>
      <c r="R310" s="7"/>
      <c r="S310" s="7"/>
      <c r="T310" s="28"/>
      <c r="U310" s="28"/>
      <c r="V310" s="28"/>
      <c r="W310" s="7"/>
    </row>
    <row r="311" spans="1:23" ht="15.75" customHeight="1">
      <c r="A311" s="9"/>
      <c r="B311" s="9"/>
      <c r="C311" s="11"/>
      <c r="D311" s="11"/>
      <c r="E311" s="11"/>
      <c r="F311" s="11"/>
      <c r="G311" s="33"/>
      <c r="H311" s="31"/>
      <c r="I311" s="24"/>
      <c r="J311" s="32"/>
      <c r="K311" s="30"/>
      <c r="L311" s="29"/>
      <c r="M311" s="6"/>
      <c r="N311" s="27"/>
      <c r="O311" s="7"/>
      <c r="P311" s="27"/>
      <c r="Q311" s="7"/>
      <c r="R311" s="7"/>
      <c r="S311" s="7"/>
      <c r="T311" s="28"/>
      <c r="U311" s="28"/>
      <c r="V311" s="28"/>
      <c r="W311" s="7"/>
    </row>
    <row r="312" spans="1:23" ht="15.75" customHeight="1">
      <c r="A312" s="9"/>
      <c r="B312" s="9"/>
      <c r="C312" s="11"/>
      <c r="D312" s="11"/>
      <c r="E312" s="11"/>
      <c r="F312" s="11"/>
      <c r="G312" s="33"/>
      <c r="H312" s="31"/>
      <c r="I312" s="24"/>
      <c r="J312" s="32"/>
      <c r="K312" s="30"/>
      <c r="L312" s="29"/>
      <c r="M312" s="6"/>
      <c r="N312" s="27"/>
      <c r="O312" s="7"/>
      <c r="P312" s="27"/>
      <c r="Q312" s="7"/>
      <c r="R312" s="7"/>
      <c r="S312" s="7"/>
      <c r="T312" s="28"/>
      <c r="U312" s="28"/>
      <c r="V312" s="28"/>
      <c r="W312" s="7"/>
    </row>
    <row r="313" spans="1:23" ht="15.75" customHeight="1">
      <c r="A313" s="9"/>
      <c r="B313" s="9"/>
      <c r="C313" s="11"/>
      <c r="D313" s="11"/>
      <c r="E313" s="11"/>
      <c r="F313" s="11"/>
      <c r="G313" s="33"/>
      <c r="H313" s="31"/>
      <c r="I313" s="24"/>
      <c r="J313" s="32"/>
      <c r="K313" s="30"/>
      <c r="L313" s="29"/>
      <c r="M313" s="6"/>
      <c r="N313" s="27"/>
      <c r="O313" s="7"/>
      <c r="P313" s="27"/>
      <c r="Q313" s="7"/>
      <c r="R313" s="7"/>
      <c r="S313" s="7"/>
      <c r="T313" s="28"/>
      <c r="U313" s="28"/>
      <c r="V313" s="28"/>
      <c r="W313" s="7"/>
    </row>
    <row r="314" spans="1:23" ht="15.75" customHeight="1">
      <c r="A314" s="9"/>
      <c r="B314" s="9"/>
      <c r="C314" s="11"/>
      <c r="D314" s="11"/>
      <c r="E314" s="11"/>
      <c r="F314" s="11"/>
      <c r="G314" s="33"/>
      <c r="H314" s="31"/>
      <c r="I314" s="24"/>
      <c r="J314" s="32"/>
      <c r="K314" s="30"/>
      <c r="L314" s="29"/>
      <c r="M314" s="6"/>
      <c r="N314" s="27"/>
      <c r="O314" s="7"/>
      <c r="P314" s="27"/>
      <c r="Q314" s="7"/>
      <c r="R314" s="7"/>
      <c r="S314" s="7"/>
      <c r="T314" s="28"/>
      <c r="U314" s="28"/>
      <c r="V314" s="28"/>
      <c r="W314" s="7"/>
    </row>
    <row r="315" spans="1:23" ht="15.75" customHeight="1">
      <c r="A315" s="9"/>
      <c r="B315" s="9"/>
      <c r="C315" s="11"/>
      <c r="D315" s="11"/>
      <c r="E315" s="11"/>
      <c r="F315" s="11"/>
      <c r="G315" s="33"/>
      <c r="H315" s="31"/>
      <c r="I315" s="24"/>
      <c r="J315" s="32"/>
      <c r="K315" s="30"/>
      <c r="L315" s="29"/>
      <c r="M315" s="6"/>
      <c r="N315" s="27"/>
      <c r="O315" s="7"/>
      <c r="P315" s="27"/>
      <c r="Q315" s="7"/>
      <c r="R315" s="7"/>
      <c r="S315" s="7"/>
      <c r="T315" s="28"/>
      <c r="U315" s="28"/>
      <c r="V315" s="28"/>
      <c r="W315" s="7"/>
    </row>
    <row r="316" spans="1:23" ht="15.75" customHeight="1">
      <c r="A316" s="9"/>
      <c r="B316" s="9"/>
      <c r="C316" s="11"/>
      <c r="D316" s="11"/>
      <c r="E316" s="11"/>
      <c r="F316" s="11"/>
      <c r="G316" s="33"/>
      <c r="H316" s="31"/>
      <c r="I316" s="24"/>
      <c r="J316" s="32"/>
      <c r="K316" s="30"/>
      <c r="L316" s="29"/>
      <c r="M316" s="6"/>
      <c r="N316" s="27"/>
      <c r="O316" s="7"/>
      <c r="P316" s="27"/>
      <c r="Q316" s="7"/>
      <c r="R316" s="7"/>
      <c r="S316" s="7"/>
      <c r="T316" s="28"/>
      <c r="U316" s="28"/>
      <c r="V316" s="28"/>
      <c r="W316" s="7"/>
    </row>
    <row r="317" spans="1:23" ht="15.75" customHeight="1">
      <c r="A317" s="9"/>
      <c r="B317" s="9"/>
      <c r="C317" s="11"/>
      <c r="D317" s="11"/>
      <c r="E317" s="11"/>
      <c r="F317" s="11"/>
      <c r="G317" s="33"/>
      <c r="H317" s="31"/>
      <c r="I317" s="24"/>
      <c r="J317" s="32"/>
      <c r="K317" s="30"/>
      <c r="L317" s="29"/>
      <c r="M317" s="6"/>
      <c r="N317" s="27"/>
      <c r="O317" s="7"/>
      <c r="P317" s="27"/>
      <c r="Q317" s="7"/>
      <c r="R317" s="7"/>
      <c r="S317" s="7"/>
      <c r="T317" s="28"/>
      <c r="U317" s="28"/>
      <c r="V317" s="28"/>
      <c r="W317" s="7"/>
    </row>
    <row r="318" spans="1:23" ht="15.75" customHeight="1">
      <c r="A318" s="9"/>
      <c r="B318" s="9"/>
      <c r="C318" s="11"/>
      <c r="D318" s="11"/>
      <c r="E318" s="11"/>
      <c r="F318" s="11"/>
      <c r="G318" s="33"/>
      <c r="H318" s="31"/>
      <c r="I318" s="24"/>
      <c r="J318" s="32"/>
      <c r="K318" s="30"/>
      <c r="L318" s="29"/>
      <c r="M318" s="6"/>
      <c r="N318" s="27"/>
      <c r="O318" s="7"/>
      <c r="P318" s="27"/>
      <c r="Q318" s="7"/>
      <c r="R318" s="7"/>
      <c r="S318" s="7"/>
      <c r="T318" s="28"/>
      <c r="U318" s="28"/>
      <c r="V318" s="28"/>
      <c r="W318" s="7"/>
    </row>
    <row r="319" spans="1:23" ht="15.75" customHeight="1">
      <c r="A319" s="9"/>
      <c r="B319" s="9"/>
      <c r="G319" s="24"/>
      <c r="H319" s="24"/>
      <c r="I319" s="24"/>
      <c r="J319" s="25"/>
      <c r="K319" s="26"/>
      <c r="L319" s="27"/>
      <c r="M319" s="7"/>
      <c r="N319" s="27"/>
      <c r="O319" s="7"/>
      <c r="P319" s="27"/>
      <c r="Q319" s="7"/>
      <c r="R319" s="7"/>
      <c r="S319" s="7"/>
      <c r="T319" s="28"/>
      <c r="U319" s="28"/>
      <c r="V319" s="28"/>
      <c r="W319" s="7"/>
    </row>
    <row r="320" spans="1:23" ht="15.75" customHeight="1">
      <c r="A320" s="9"/>
      <c r="B320" s="9"/>
      <c r="G320" s="24"/>
      <c r="H320" s="24"/>
      <c r="I320" s="24"/>
      <c r="J320" s="25"/>
      <c r="K320" s="26"/>
      <c r="L320" s="27"/>
      <c r="M320" s="7"/>
      <c r="N320" s="27"/>
      <c r="O320" s="7"/>
      <c r="P320" s="27"/>
      <c r="Q320" s="7"/>
      <c r="R320" s="7"/>
      <c r="S320" s="7"/>
      <c r="T320" s="28"/>
      <c r="U320" s="28"/>
      <c r="V320" s="28"/>
      <c r="W320" s="7"/>
    </row>
    <row r="321" spans="1:23" ht="15.75" customHeight="1">
      <c r="A321" s="9"/>
      <c r="B321" s="9"/>
      <c r="G321" s="24"/>
      <c r="H321" s="24"/>
      <c r="I321" s="24"/>
      <c r="J321" s="25"/>
      <c r="K321" s="26"/>
      <c r="L321" s="27"/>
      <c r="M321" s="7"/>
      <c r="N321" s="27"/>
      <c r="O321" s="7"/>
      <c r="P321" s="27"/>
      <c r="Q321" s="7"/>
      <c r="R321" s="7"/>
      <c r="S321" s="7"/>
      <c r="T321" s="28"/>
      <c r="U321" s="28"/>
      <c r="V321" s="28"/>
      <c r="W321" s="7"/>
    </row>
    <row r="322" spans="1:23" ht="15.75" customHeight="1">
      <c r="A322" s="9"/>
      <c r="B322" s="9"/>
      <c r="G322" s="24"/>
      <c r="H322" s="24"/>
      <c r="I322" s="24"/>
      <c r="J322" s="25"/>
      <c r="K322" s="26"/>
      <c r="L322" s="27"/>
      <c r="M322" s="7"/>
      <c r="N322" s="27"/>
      <c r="O322" s="7"/>
      <c r="P322" s="27"/>
      <c r="Q322" s="7"/>
      <c r="R322" s="7"/>
      <c r="S322" s="7"/>
      <c r="T322" s="28"/>
      <c r="U322" s="28"/>
      <c r="V322" s="28"/>
      <c r="W322" s="7"/>
    </row>
    <row r="323" spans="1:23" ht="15.75" customHeight="1">
      <c r="A323" s="9"/>
      <c r="B323" s="9"/>
      <c r="G323" s="24"/>
      <c r="H323" s="24"/>
      <c r="I323" s="24"/>
      <c r="J323" s="25"/>
      <c r="K323" s="26"/>
      <c r="L323" s="27"/>
      <c r="M323" s="7"/>
      <c r="N323" s="27"/>
      <c r="O323" s="7"/>
      <c r="P323" s="27"/>
      <c r="Q323" s="7"/>
      <c r="R323" s="7"/>
      <c r="S323" s="7"/>
      <c r="T323" s="28"/>
      <c r="U323" s="28"/>
      <c r="V323" s="28"/>
      <c r="W323" s="7"/>
    </row>
    <row r="324" spans="1:23" ht="15.75" customHeight="1">
      <c r="A324" s="9"/>
      <c r="B324" s="9"/>
      <c r="G324" s="24"/>
      <c r="H324" s="24"/>
      <c r="I324" s="24"/>
      <c r="J324" s="25"/>
      <c r="K324" s="26"/>
      <c r="L324" s="27"/>
      <c r="M324" s="7"/>
      <c r="N324" s="27"/>
      <c r="O324" s="7"/>
      <c r="P324" s="27"/>
      <c r="Q324" s="7"/>
      <c r="R324" s="7"/>
      <c r="S324" s="7"/>
      <c r="T324" s="28"/>
      <c r="U324" s="28"/>
      <c r="V324" s="28"/>
      <c r="W324" s="7"/>
    </row>
    <row r="325" spans="1:23" ht="15.75" customHeight="1">
      <c r="A325" s="9"/>
      <c r="B325" s="9"/>
      <c r="G325" s="24"/>
      <c r="H325" s="24"/>
      <c r="I325" s="24"/>
      <c r="J325" s="25"/>
      <c r="K325" s="26"/>
      <c r="L325" s="27"/>
      <c r="M325" s="7"/>
      <c r="N325" s="27"/>
      <c r="O325" s="7"/>
      <c r="P325" s="27"/>
      <c r="Q325" s="7"/>
      <c r="R325" s="7"/>
      <c r="S325" s="7"/>
      <c r="T325" s="28"/>
      <c r="U325" s="28"/>
      <c r="V325" s="28"/>
      <c r="W325" s="7"/>
    </row>
    <row r="326" spans="1:23" ht="15.75" customHeight="1">
      <c r="A326" s="9"/>
      <c r="B326" s="9"/>
      <c r="G326" s="24"/>
      <c r="H326" s="24"/>
      <c r="I326" s="24"/>
      <c r="J326" s="25"/>
      <c r="K326" s="26"/>
      <c r="L326" s="27"/>
      <c r="M326" s="7"/>
      <c r="N326" s="27"/>
      <c r="O326" s="7"/>
      <c r="P326" s="27"/>
      <c r="Q326" s="7"/>
      <c r="R326" s="7"/>
      <c r="S326" s="7"/>
      <c r="T326" s="28"/>
      <c r="U326" s="28"/>
      <c r="V326" s="28"/>
      <c r="W326" s="7"/>
    </row>
    <row r="327" spans="1:23" ht="15.75" customHeight="1">
      <c r="A327" s="9"/>
      <c r="B327" s="9"/>
      <c r="G327" s="24"/>
      <c r="H327" s="24"/>
      <c r="I327" s="24"/>
      <c r="J327" s="25"/>
      <c r="K327" s="26"/>
      <c r="L327" s="27"/>
      <c r="M327" s="7"/>
      <c r="N327" s="27"/>
      <c r="O327" s="7"/>
      <c r="P327" s="27"/>
      <c r="Q327" s="7"/>
      <c r="R327" s="7"/>
      <c r="S327" s="7"/>
      <c r="T327" s="28"/>
      <c r="U327" s="28"/>
      <c r="V327" s="28"/>
      <c r="W327" s="7"/>
    </row>
    <row r="328" spans="1:23" ht="15.75" customHeight="1">
      <c r="A328" s="9"/>
      <c r="B328" s="9"/>
      <c r="G328" s="24"/>
      <c r="H328" s="24"/>
      <c r="I328" s="24"/>
      <c r="J328" s="25"/>
      <c r="K328" s="26"/>
      <c r="L328" s="27"/>
      <c r="M328" s="7"/>
      <c r="N328" s="27"/>
      <c r="O328" s="7"/>
      <c r="P328" s="27"/>
      <c r="Q328" s="7"/>
      <c r="R328" s="7"/>
      <c r="S328" s="7"/>
      <c r="T328" s="28"/>
      <c r="U328" s="28"/>
      <c r="V328" s="28"/>
      <c r="W328" s="7"/>
    </row>
    <row r="329" spans="1:23" ht="15.75" customHeight="1">
      <c r="A329" s="9"/>
      <c r="B329" s="9"/>
      <c r="G329" s="24"/>
      <c r="H329" s="24"/>
      <c r="I329" s="24"/>
      <c r="J329" s="25"/>
      <c r="K329" s="26"/>
      <c r="L329" s="27"/>
      <c r="M329" s="7"/>
      <c r="N329" s="27"/>
      <c r="O329" s="7"/>
      <c r="P329" s="27"/>
      <c r="Q329" s="7"/>
      <c r="R329" s="7"/>
      <c r="S329" s="7"/>
      <c r="T329" s="28"/>
      <c r="U329" s="28"/>
      <c r="V329" s="28"/>
      <c r="W329" s="7"/>
    </row>
    <row r="330" spans="1:23" ht="15.75" customHeight="1">
      <c r="A330" s="9"/>
      <c r="B330" s="9"/>
      <c r="G330" s="24"/>
      <c r="H330" s="24"/>
      <c r="I330" s="24"/>
      <c r="J330" s="25"/>
      <c r="K330" s="26"/>
      <c r="L330" s="27"/>
      <c r="M330" s="7"/>
      <c r="N330" s="27"/>
      <c r="O330" s="7"/>
      <c r="P330" s="27"/>
      <c r="Q330" s="7"/>
      <c r="R330" s="7"/>
      <c r="S330" s="7"/>
      <c r="T330" s="28"/>
      <c r="U330" s="28"/>
      <c r="V330" s="28"/>
      <c r="W330" s="7"/>
    </row>
    <row r="331" spans="1:23" ht="15.75" customHeight="1">
      <c r="A331" s="9"/>
      <c r="B331" s="9"/>
      <c r="G331" s="24"/>
      <c r="H331" s="24"/>
      <c r="I331" s="24"/>
      <c r="J331" s="25"/>
      <c r="K331" s="26"/>
      <c r="L331" s="27"/>
      <c r="M331" s="7"/>
      <c r="N331" s="27"/>
      <c r="O331" s="7"/>
      <c r="P331" s="27"/>
      <c r="Q331" s="7"/>
      <c r="R331" s="7"/>
      <c r="S331" s="7"/>
      <c r="T331" s="28"/>
      <c r="U331" s="28"/>
      <c r="V331" s="28"/>
      <c r="W331" s="7"/>
    </row>
    <row r="332" spans="1:23" ht="15.75" customHeight="1">
      <c r="A332" s="9"/>
      <c r="B332" s="9"/>
      <c r="G332" s="24"/>
      <c r="H332" s="24"/>
      <c r="I332" s="24"/>
      <c r="J332" s="25"/>
      <c r="K332" s="26"/>
      <c r="L332" s="27"/>
      <c r="M332" s="7"/>
      <c r="N332" s="27"/>
      <c r="O332" s="7"/>
      <c r="P332" s="27"/>
      <c r="Q332" s="7"/>
      <c r="R332" s="7"/>
      <c r="S332" s="7"/>
      <c r="T332" s="28"/>
      <c r="U332" s="28"/>
      <c r="V332" s="28"/>
      <c r="W332" s="7"/>
    </row>
    <row r="333" spans="1:23" ht="15.75" customHeight="1">
      <c r="A333" s="9"/>
      <c r="B333" s="9"/>
      <c r="G333" s="24"/>
      <c r="H333" s="24"/>
      <c r="I333" s="24"/>
      <c r="J333" s="25"/>
      <c r="K333" s="26"/>
      <c r="L333" s="27"/>
      <c r="M333" s="7"/>
      <c r="N333" s="27"/>
      <c r="O333" s="7"/>
      <c r="P333" s="27"/>
      <c r="Q333" s="7"/>
      <c r="R333" s="7"/>
      <c r="S333" s="7"/>
      <c r="T333" s="28"/>
      <c r="U333" s="28"/>
      <c r="V333" s="28"/>
      <c r="W333" s="7"/>
    </row>
    <row r="334" spans="1:23" ht="15.75" customHeight="1">
      <c r="A334" s="9"/>
      <c r="B334" s="9"/>
      <c r="G334" s="24"/>
      <c r="H334" s="24"/>
      <c r="I334" s="24"/>
      <c r="J334" s="25"/>
      <c r="K334" s="26"/>
      <c r="L334" s="27"/>
      <c r="M334" s="7"/>
      <c r="N334" s="27"/>
      <c r="O334" s="7"/>
      <c r="P334" s="27"/>
      <c r="Q334" s="7"/>
      <c r="R334" s="7"/>
      <c r="S334" s="7"/>
      <c r="T334" s="28"/>
      <c r="U334" s="28"/>
      <c r="V334" s="28"/>
      <c r="W334" s="7"/>
    </row>
    <row r="335" spans="1:23" ht="15.75" customHeight="1">
      <c r="A335" s="9"/>
      <c r="B335" s="9"/>
      <c r="G335" s="24"/>
      <c r="H335" s="24"/>
      <c r="I335" s="24"/>
      <c r="J335" s="25"/>
      <c r="K335" s="26"/>
      <c r="L335" s="27"/>
      <c r="M335" s="7"/>
      <c r="N335" s="27"/>
      <c r="O335" s="7"/>
      <c r="P335" s="27"/>
      <c r="Q335" s="7"/>
      <c r="R335" s="7"/>
      <c r="S335" s="7"/>
      <c r="T335" s="28"/>
      <c r="U335" s="28"/>
      <c r="V335" s="28"/>
      <c r="W335" s="7"/>
    </row>
    <row r="336" spans="1:23" ht="15.75" customHeight="1">
      <c r="A336" s="9"/>
      <c r="B336" s="9"/>
      <c r="G336" s="24"/>
      <c r="H336" s="24"/>
      <c r="I336" s="24"/>
      <c r="J336" s="25"/>
      <c r="K336" s="26"/>
      <c r="L336" s="27"/>
      <c r="M336" s="7"/>
      <c r="N336" s="27"/>
      <c r="O336" s="7"/>
      <c r="P336" s="27"/>
      <c r="Q336" s="7"/>
      <c r="R336" s="7"/>
      <c r="S336" s="7"/>
      <c r="T336" s="28"/>
      <c r="U336" s="28"/>
      <c r="V336" s="28"/>
      <c r="W336" s="7"/>
    </row>
    <row r="337" spans="1:23" ht="15.75" customHeight="1">
      <c r="A337" s="9"/>
      <c r="B337" s="9"/>
      <c r="G337" s="24"/>
      <c r="H337" s="24"/>
      <c r="I337" s="24"/>
      <c r="J337" s="25"/>
      <c r="K337" s="26"/>
      <c r="L337" s="27"/>
      <c r="M337" s="7"/>
      <c r="N337" s="27"/>
      <c r="O337" s="7"/>
      <c r="P337" s="27"/>
      <c r="Q337" s="7"/>
      <c r="R337" s="7"/>
      <c r="S337" s="7"/>
      <c r="T337" s="28"/>
      <c r="U337" s="28"/>
      <c r="V337" s="28"/>
      <c r="W337" s="7"/>
    </row>
    <row r="338" spans="1:23" ht="15.75" customHeight="1">
      <c r="A338" s="9"/>
      <c r="B338" s="9"/>
      <c r="G338" s="24"/>
      <c r="H338" s="24"/>
      <c r="I338" s="24"/>
      <c r="J338" s="25"/>
      <c r="K338" s="26"/>
      <c r="L338" s="27"/>
      <c r="M338" s="7"/>
      <c r="N338" s="27"/>
      <c r="O338" s="7"/>
      <c r="P338" s="27"/>
      <c r="Q338" s="7"/>
      <c r="R338" s="7"/>
      <c r="S338" s="7"/>
      <c r="T338" s="28"/>
      <c r="U338" s="28"/>
      <c r="V338" s="28"/>
      <c r="W338" s="7"/>
    </row>
    <row r="339" spans="1:23" ht="15.75" customHeight="1">
      <c r="A339" s="9"/>
      <c r="B339" s="9"/>
      <c r="G339" s="24"/>
      <c r="H339" s="24"/>
      <c r="I339" s="24"/>
      <c r="J339" s="25"/>
      <c r="K339" s="26"/>
      <c r="L339" s="27"/>
      <c r="M339" s="7"/>
      <c r="N339" s="27"/>
      <c r="O339" s="7"/>
      <c r="P339" s="27"/>
      <c r="Q339" s="7"/>
      <c r="R339" s="7"/>
      <c r="S339" s="7"/>
      <c r="T339" s="28"/>
      <c r="U339" s="28"/>
      <c r="V339" s="28"/>
      <c r="W339" s="7"/>
    </row>
    <row r="340" spans="1:23" ht="15.75" customHeight="1">
      <c r="A340" s="9"/>
      <c r="B340" s="9"/>
      <c r="G340" s="24"/>
      <c r="H340" s="24"/>
      <c r="I340" s="24"/>
      <c r="J340" s="25"/>
      <c r="K340" s="26"/>
      <c r="L340" s="27"/>
      <c r="M340" s="7"/>
      <c r="N340" s="27"/>
      <c r="O340" s="7"/>
      <c r="P340" s="27"/>
      <c r="Q340" s="7"/>
      <c r="R340" s="7"/>
      <c r="S340" s="7"/>
      <c r="T340" s="28"/>
      <c r="U340" s="28"/>
      <c r="V340" s="28"/>
      <c r="W340" s="7"/>
    </row>
    <row r="341" spans="1:23" ht="15.75" customHeight="1">
      <c r="A341" s="9"/>
      <c r="B341" s="9"/>
      <c r="G341" s="24"/>
      <c r="H341" s="24"/>
      <c r="I341" s="24"/>
      <c r="J341" s="25"/>
      <c r="K341" s="26"/>
      <c r="L341" s="27"/>
      <c r="M341" s="7"/>
      <c r="N341" s="27"/>
      <c r="O341" s="7"/>
      <c r="P341" s="27"/>
      <c r="Q341" s="7"/>
      <c r="R341" s="7"/>
      <c r="S341" s="7"/>
      <c r="T341" s="28"/>
      <c r="U341" s="28"/>
      <c r="V341" s="28"/>
      <c r="W341" s="7"/>
    </row>
    <row r="342" spans="1:23" ht="15.75" customHeight="1">
      <c r="A342" s="9"/>
      <c r="B342" s="9"/>
      <c r="G342" s="24"/>
      <c r="H342" s="24"/>
      <c r="I342" s="24"/>
      <c r="J342" s="25"/>
      <c r="K342" s="26"/>
      <c r="L342" s="27"/>
      <c r="M342" s="7"/>
      <c r="N342" s="27"/>
      <c r="O342" s="7"/>
      <c r="P342" s="27"/>
      <c r="Q342" s="7"/>
      <c r="R342" s="7"/>
      <c r="S342" s="7"/>
      <c r="T342" s="28"/>
      <c r="U342" s="28"/>
      <c r="V342" s="28"/>
      <c r="W342" s="7"/>
    </row>
    <row r="343" spans="1:23" ht="15.75" customHeight="1">
      <c r="A343" s="9"/>
      <c r="B343" s="9"/>
      <c r="G343" s="24"/>
      <c r="H343" s="24"/>
      <c r="I343" s="24"/>
      <c r="J343" s="25"/>
      <c r="K343" s="26"/>
      <c r="L343" s="27"/>
      <c r="M343" s="7"/>
      <c r="N343" s="27"/>
      <c r="O343" s="7"/>
      <c r="P343" s="27"/>
      <c r="Q343" s="7"/>
      <c r="R343" s="7"/>
      <c r="S343" s="7"/>
      <c r="T343" s="28"/>
      <c r="U343" s="28"/>
      <c r="V343" s="28"/>
      <c r="W343" s="7"/>
    </row>
    <row r="344" spans="1:23" ht="15.75" customHeight="1">
      <c r="A344" s="9"/>
      <c r="B344" s="9"/>
      <c r="G344" s="24"/>
      <c r="H344" s="24"/>
      <c r="I344" s="24"/>
      <c r="J344" s="25"/>
      <c r="K344" s="26"/>
      <c r="L344" s="27"/>
      <c r="M344" s="7"/>
      <c r="N344" s="27"/>
      <c r="O344" s="7"/>
      <c r="P344" s="27"/>
      <c r="Q344" s="7"/>
      <c r="R344" s="7"/>
      <c r="S344" s="7"/>
      <c r="T344" s="28"/>
      <c r="U344" s="28"/>
      <c r="V344" s="28"/>
      <c r="W344" s="7"/>
    </row>
    <row r="345" spans="1:23" ht="15.75" customHeight="1">
      <c r="A345" s="9"/>
      <c r="B345" s="9"/>
      <c r="G345" s="24"/>
      <c r="H345" s="24"/>
      <c r="I345" s="24"/>
      <c r="J345" s="25"/>
      <c r="K345" s="26"/>
      <c r="L345" s="27"/>
      <c r="M345" s="7"/>
      <c r="N345" s="27"/>
      <c r="O345" s="7"/>
      <c r="P345" s="27"/>
      <c r="Q345" s="7"/>
      <c r="R345" s="7"/>
      <c r="S345" s="7"/>
      <c r="T345" s="28"/>
      <c r="U345" s="28"/>
      <c r="V345" s="28"/>
      <c r="W345" s="7"/>
    </row>
    <row r="346" spans="1:23" ht="15.75" customHeight="1">
      <c r="A346" s="9"/>
      <c r="B346" s="9"/>
      <c r="G346" s="24"/>
      <c r="H346" s="24"/>
      <c r="I346" s="24"/>
      <c r="J346" s="25"/>
      <c r="K346" s="26"/>
      <c r="L346" s="27"/>
      <c r="M346" s="7"/>
      <c r="N346" s="27"/>
      <c r="O346" s="7"/>
      <c r="P346" s="27"/>
      <c r="Q346" s="7"/>
      <c r="R346" s="7"/>
      <c r="S346" s="7"/>
      <c r="T346" s="28"/>
      <c r="U346" s="28"/>
      <c r="V346" s="28"/>
      <c r="W346" s="7"/>
    </row>
    <row r="347" spans="1:23" ht="15.75" customHeight="1">
      <c r="A347" s="9"/>
      <c r="B347" s="9"/>
      <c r="G347" s="24"/>
      <c r="H347" s="24"/>
      <c r="I347" s="24"/>
      <c r="J347" s="25"/>
      <c r="K347" s="26"/>
      <c r="L347" s="27"/>
      <c r="M347" s="7"/>
      <c r="N347" s="27"/>
      <c r="O347" s="7"/>
      <c r="P347" s="27"/>
      <c r="Q347" s="7"/>
      <c r="R347" s="7"/>
      <c r="S347" s="7"/>
      <c r="T347" s="28"/>
      <c r="U347" s="28"/>
      <c r="V347" s="28"/>
      <c r="W347" s="7"/>
    </row>
    <row r="348" spans="1:23" ht="15.75" customHeight="1">
      <c r="A348" s="9"/>
      <c r="B348" s="9"/>
      <c r="G348" s="24"/>
      <c r="H348" s="24"/>
      <c r="I348" s="24"/>
      <c r="J348" s="25"/>
      <c r="K348" s="26"/>
      <c r="L348" s="27"/>
      <c r="M348" s="7"/>
      <c r="N348" s="27"/>
      <c r="O348" s="7"/>
      <c r="P348" s="27"/>
      <c r="Q348" s="7"/>
      <c r="R348" s="7"/>
      <c r="S348" s="7"/>
      <c r="T348" s="28"/>
      <c r="U348" s="28"/>
      <c r="V348" s="28"/>
      <c r="W348" s="7"/>
    </row>
    <row r="349" spans="1:23" ht="15.75" customHeight="1">
      <c r="A349" s="9"/>
      <c r="B349" s="9"/>
      <c r="G349" s="24"/>
      <c r="H349" s="24"/>
      <c r="I349" s="24"/>
      <c r="J349" s="25"/>
      <c r="K349" s="26"/>
      <c r="L349" s="27"/>
      <c r="M349" s="7"/>
      <c r="N349" s="27"/>
      <c r="O349" s="7"/>
      <c r="P349" s="27"/>
      <c r="Q349" s="7"/>
      <c r="R349" s="7"/>
      <c r="S349" s="7"/>
      <c r="T349" s="28"/>
      <c r="U349" s="28"/>
      <c r="V349" s="28"/>
      <c r="W349" s="7"/>
    </row>
    <row r="350" spans="1:23" ht="15.75" customHeight="1">
      <c r="A350" s="9"/>
      <c r="B350" s="9"/>
      <c r="G350" s="24"/>
      <c r="H350" s="24"/>
      <c r="I350" s="24"/>
      <c r="J350" s="25"/>
      <c r="K350" s="26"/>
      <c r="L350" s="27"/>
      <c r="M350" s="7"/>
      <c r="N350" s="27"/>
      <c r="O350" s="7"/>
      <c r="P350" s="27"/>
      <c r="Q350" s="7"/>
      <c r="R350" s="7"/>
      <c r="S350" s="7"/>
      <c r="T350" s="28"/>
      <c r="U350" s="28"/>
      <c r="V350" s="28"/>
      <c r="W350" s="7"/>
    </row>
    <row r="351" spans="1:23" ht="15.75" customHeight="1">
      <c r="A351" s="9"/>
      <c r="B351" s="9"/>
      <c r="G351" s="24"/>
      <c r="H351" s="24"/>
      <c r="I351" s="24"/>
      <c r="J351" s="25"/>
      <c r="K351" s="26"/>
      <c r="L351" s="27"/>
      <c r="M351" s="7"/>
      <c r="N351" s="27"/>
      <c r="O351" s="7"/>
      <c r="P351" s="27"/>
      <c r="Q351" s="7"/>
      <c r="R351" s="7"/>
      <c r="S351" s="7"/>
      <c r="T351" s="28"/>
      <c r="U351" s="28"/>
      <c r="V351" s="28"/>
      <c r="W351" s="7"/>
    </row>
    <row r="352" spans="1:23" ht="15.75" customHeight="1">
      <c r="A352" s="9"/>
      <c r="B352" s="9"/>
      <c r="G352" s="24"/>
      <c r="H352" s="24"/>
      <c r="I352" s="24"/>
      <c r="J352" s="25"/>
      <c r="K352" s="26"/>
      <c r="L352" s="27"/>
      <c r="M352" s="7"/>
      <c r="N352" s="27"/>
      <c r="O352" s="7"/>
      <c r="P352" s="27"/>
      <c r="Q352" s="7"/>
      <c r="R352" s="7"/>
      <c r="S352" s="7"/>
      <c r="T352" s="28"/>
      <c r="U352" s="28"/>
      <c r="V352" s="28"/>
      <c r="W352" s="7"/>
    </row>
    <row r="353" spans="1:23" ht="15.75" customHeight="1">
      <c r="A353" s="9"/>
      <c r="B353" s="9"/>
      <c r="G353" s="24"/>
      <c r="H353" s="24"/>
      <c r="I353" s="24"/>
      <c r="J353" s="25"/>
      <c r="K353" s="26"/>
      <c r="L353" s="27"/>
      <c r="M353" s="7"/>
      <c r="N353" s="27"/>
      <c r="O353" s="7"/>
      <c r="P353" s="27"/>
      <c r="Q353" s="7"/>
      <c r="R353" s="7"/>
      <c r="S353" s="7"/>
      <c r="T353" s="28"/>
      <c r="U353" s="28"/>
      <c r="V353" s="28"/>
      <c r="W353" s="7"/>
    </row>
    <row r="354" spans="1:23" ht="15.75" customHeight="1">
      <c r="A354" s="9"/>
      <c r="B354" s="9"/>
      <c r="G354" s="24"/>
      <c r="H354" s="24"/>
      <c r="I354" s="24"/>
      <c r="J354" s="25"/>
      <c r="K354" s="26"/>
      <c r="L354" s="27"/>
      <c r="M354" s="7"/>
      <c r="N354" s="27"/>
      <c r="O354" s="7"/>
      <c r="P354" s="27"/>
      <c r="Q354" s="7"/>
      <c r="R354" s="7"/>
      <c r="S354" s="7"/>
      <c r="T354" s="28"/>
      <c r="U354" s="28"/>
      <c r="V354" s="28"/>
      <c r="W354" s="7"/>
    </row>
    <row r="355" spans="1:23" ht="15.75" customHeight="1">
      <c r="A355" s="9"/>
      <c r="B355" s="9"/>
      <c r="G355" s="24"/>
      <c r="H355" s="24"/>
      <c r="I355" s="24"/>
      <c r="J355" s="25"/>
      <c r="K355" s="26"/>
      <c r="L355" s="27"/>
      <c r="M355" s="7"/>
      <c r="N355" s="27"/>
      <c r="O355" s="7"/>
      <c r="P355" s="27"/>
      <c r="Q355" s="7"/>
      <c r="R355" s="7"/>
      <c r="S355" s="7"/>
      <c r="T355" s="28"/>
      <c r="U355" s="28"/>
      <c r="V355" s="28"/>
      <c r="W355" s="7"/>
    </row>
    <row r="356" spans="1:23" ht="15.75" customHeight="1">
      <c r="A356" s="9"/>
      <c r="B356" s="9"/>
      <c r="G356" s="24"/>
      <c r="H356" s="24"/>
      <c r="I356" s="24"/>
      <c r="J356" s="25"/>
      <c r="K356" s="26"/>
      <c r="L356" s="27"/>
      <c r="M356" s="7"/>
      <c r="N356" s="27"/>
      <c r="O356" s="7"/>
      <c r="P356" s="27"/>
      <c r="Q356" s="7"/>
      <c r="R356" s="7"/>
      <c r="S356" s="7"/>
      <c r="T356" s="28"/>
      <c r="U356" s="28"/>
      <c r="V356" s="28"/>
      <c r="W356" s="7"/>
    </row>
    <row r="357" spans="1:23" ht="15.75" customHeight="1">
      <c r="A357" s="9"/>
      <c r="B357" s="9"/>
      <c r="G357" s="24"/>
      <c r="H357" s="24"/>
      <c r="I357" s="24"/>
      <c r="J357" s="25"/>
      <c r="K357" s="26"/>
      <c r="L357" s="27"/>
      <c r="M357" s="7"/>
      <c r="N357" s="27"/>
      <c r="O357" s="7"/>
      <c r="P357" s="27"/>
      <c r="Q357" s="7"/>
      <c r="R357" s="7"/>
      <c r="S357" s="7"/>
      <c r="T357" s="28"/>
      <c r="U357" s="28"/>
      <c r="V357" s="28"/>
      <c r="W357" s="7"/>
    </row>
    <row r="358" spans="1:23" ht="15.75" customHeight="1">
      <c r="A358" s="9"/>
      <c r="B358" s="9"/>
      <c r="G358" s="24"/>
      <c r="H358" s="24"/>
      <c r="I358" s="24"/>
      <c r="J358" s="25"/>
      <c r="K358" s="26"/>
      <c r="L358" s="27"/>
      <c r="M358" s="7"/>
      <c r="N358" s="27"/>
      <c r="O358" s="7"/>
      <c r="P358" s="27"/>
      <c r="Q358" s="7"/>
      <c r="R358" s="7"/>
      <c r="S358" s="7"/>
      <c r="T358" s="28"/>
      <c r="U358" s="28"/>
      <c r="V358" s="28"/>
      <c r="W358" s="7"/>
    </row>
    <row r="359" spans="1:23" ht="15.75" customHeight="1">
      <c r="A359" s="9"/>
      <c r="B359" s="9"/>
      <c r="G359" s="24"/>
      <c r="H359" s="24"/>
      <c r="I359" s="24"/>
      <c r="J359" s="25"/>
      <c r="K359" s="26"/>
      <c r="L359" s="27"/>
      <c r="M359" s="7"/>
      <c r="N359" s="27"/>
      <c r="O359" s="7"/>
      <c r="P359" s="27"/>
      <c r="Q359" s="7"/>
      <c r="R359" s="7"/>
      <c r="S359" s="7"/>
      <c r="T359" s="28"/>
      <c r="U359" s="28"/>
      <c r="V359" s="28"/>
      <c r="W359" s="7"/>
    </row>
    <row r="360" spans="1:23" ht="15.75" customHeight="1">
      <c r="A360" s="9"/>
      <c r="B360" s="9"/>
      <c r="G360" s="24"/>
      <c r="H360" s="24"/>
      <c r="I360" s="24"/>
      <c r="J360" s="25"/>
      <c r="K360" s="26"/>
      <c r="L360" s="27"/>
      <c r="M360" s="7"/>
      <c r="N360" s="27"/>
      <c r="O360" s="7"/>
      <c r="P360" s="27"/>
      <c r="Q360" s="7"/>
      <c r="R360" s="7"/>
      <c r="S360" s="7"/>
      <c r="T360" s="28"/>
      <c r="U360" s="28"/>
      <c r="V360" s="28"/>
      <c r="W360" s="7"/>
    </row>
    <row r="361" spans="1:23" ht="15.75" customHeight="1">
      <c r="A361" s="9"/>
      <c r="B361" s="9"/>
      <c r="G361" s="24"/>
      <c r="H361" s="24"/>
      <c r="I361" s="24"/>
      <c r="J361" s="25"/>
      <c r="K361" s="26"/>
      <c r="L361" s="27"/>
      <c r="M361" s="7"/>
      <c r="N361" s="27"/>
      <c r="O361" s="7"/>
      <c r="P361" s="27"/>
      <c r="Q361" s="7"/>
      <c r="R361" s="7"/>
      <c r="S361" s="7"/>
      <c r="T361" s="28"/>
      <c r="U361" s="28"/>
      <c r="V361" s="28"/>
      <c r="W361" s="7"/>
    </row>
    <row r="362" spans="1:23" ht="15.75" customHeight="1">
      <c r="A362" s="9"/>
      <c r="B362" s="9"/>
      <c r="G362" s="24"/>
      <c r="H362" s="24"/>
      <c r="I362" s="24"/>
      <c r="J362" s="25"/>
      <c r="K362" s="26"/>
      <c r="L362" s="27"/>
      <c r="M362" s="7"/>
      <c r="N362" s="27"/>
      <c r="O362" s="7"/>
      <c r="P362" s="27"/>
      <c r="Q362" s="7"/>
      <c r="R362" s="7"/>
      <c r="S362" s="7"/>
      <c r="T362" s="28"/>
      <c r="U362" s="28"/>
      <c r="V362" s="28"/>
      <c r="W362" s="7"/>
    </row>
    <row r="363" spans="1:23" ht="15.75" customHeight="1">
      <c r="A363" s="9"/>
      <c r="B363" s="9"/>
      <c r="G363" s="24"/>
      <c r="H363" s="24"/>
      <c r="I363" s="24"/>
      <c r="J363" s="25"/>
      <c r="K363" s="26"/>
      <c r="L363" s="27"/>
      <c r="M363" s="7"/>
      <c r="N363" s="27"/>
      <c r="O363" s="7"/>
      <c r="P363" s="27"/>
      <c r="Q363" s="7"/>
      <c r="R363" s="7"/>
      <c r="S363" s="7"/>
      <c r="T363" s="28"/>
      <c r="U363" s="28"/>
      <c r="V363" s="28"/>
      <c r="W363" s="7"/>
    </row>
    <row r="364" spans="1:23" ht="15.75" customHeight="1">
      <c r="A364" s="9"/>
      <c r="B364" s="9"/>
      <c r="G364" s="24"/>
      <c r="H364" s="24"/>
      <c r="I364" s="24"/>
      <c r="J364" s="25"/>
      <c r="K364" s="26"/>
      <c r="L364" s="27"/>
      <c r="M364" s="7"/>
      <c r="N364" s="27"/>
      <c r="O364" s="7"/>
      <c r="P364" s="27"/>
      <c r="Q364" s="7"/>
      <c r="R364" s="7"/>
      <c r="S364" s="7"/>
      <c r="T364" s="28"/>
      <c r="U364" s="28"/>
      <c r="V364" s="28"/>
      <c r="W364" s="7"/>
    </row>
    <row r="365" spans="1:23" ht="15.75" customHeight="1">
      <c r="A365" s="9"/>
      <c r="B365" s="9"/>
      <c r="G365" s="24"/>
      <c r="H365" s="24"/>
      <c r="I365" s="24"/>
      <c r="J365" s="25"/>
      <c r="K365" s="26"/>
      <c r="L365" s="27"/>
      <c r="M365" s="7"/>
      <c r="N365" s="27"/>
      <c r="O365" s="7"/>
      <c r="P365" s="27"/>
      <c r="Q365" s="7"/>
      <c r="R365" s="7"/>
      <c r="S365" s="7"/>
      <c r="T365" s="28"/>
      <c r="U365" s="28"/>
      <c r="V365" s="28"/>
      <c r="W365" s="7"/>
    </row>
    <row r="366" spans="1:23" ht="15.75" customHeight="1">
      <c r="A366" s="9"/>
      <c r="B366" s="9"/>
      <c r="G366" s="24"/>
      <c r="H366" s="24"/>
      <c r="I366" s="24"/>
      <c r="J366" s="25"/>
      <c r="K366" s="26"/>
      <c r="L366" s="27"/>
      <c r="M366" s="7"/>
      <c r="N366" s="27"/>
      <c r="O366" s="7"/>
      <c r="P366" s="27"/>
      <c r="Q366" s="7"/>
      <c r="R366" s="7"/>
      <c r="S366" s="7"/>
      <c r="T366" s="28"/>
      <c r="U366" s="28"/>
      <c r="V366" s="28"/>
      <c r="W366" s="7"/>
    </row>
    <row r="367" spans="1:23" ht="15.75" customHeight="1">
      <c r="A367" s="9"/>
      <c r="B367" s="9"/>
      <c r="G367" s="24"/>
      <c r="H367" s="24"/>
      <c r="I367" s="24"/>
      <c r="J367" s="25"/>
      <c r="K367" s="26"/>
      <c r="L367" s="27"/>
      <c r="M367" s="7"/>
      <c r="N367" s="27"/>
      <c r="O367" s="7"/>
      <c r="P367" s="27"/>
      <c r="Q367" s="7"/>
      <c r="R367" s="7"/>
      <c r="S367" s="7"/>
      <c r="T367" s="28"/>
      <c r="U367" s="28"/>
      <c r="V367" s="28"/>
      <c r="W367" s="7"/>
    </row>
    <row r="368" spans="1:23" ht="15.75" customHeight="1">
      <c r="A368" s="9"/>
      <c r="B368" s="9"/>
      <c r="G368" s="24"/>
      <c r="H368" s="24"/>
      <c r="I368" s="24"/>
      <c r="J368" s="25"/>
      <c r="K368" s="26"/>
      <c r="L368" s="27"/>
      <c r="M368" s="7"/>
      <c r="N368" s="27"/>
      <c r="O368" s="7"/>
      <c r="P368" s="27"/>
      <c r="Q368" s="7"/>
      <c r="R368" s="7"/>
      <c r="S368" s="7"/>
      <c r="T368" s="28"/>
      <c r="U368" s="28"/>
      <c r="V368" s="28"/>
      <c r="W368" s="7"/>
    </row>
    <row r="369" spans="1:23" ht="15.75" customHeight="1">
      <c r="A369" s="9"/>
      <c r="B369" s="9"/>
      <c r="G369" s="24"/>
      <c r="H369" s="24"/>
      <c r="I369" s="24"/>
      <c r="J369" s="25"/>
      <c r="K369" s="26"/>
      <c r="L369" s="27"/>
      <c r="M369" s="7"/>
      <c r="N369" s="27"/>
      <c r="O369" s="7"/>
      <c r="P369" s="27"/>
      <c r="Q369" s="7"/>
      <c r="R369" s="7"/>
      <c r="S369" s="7"/>
      <c r="T369" s="28"/>
      <c r="U369" s="28"/>
      <c r="V369" s="28"/>
      <c r="W369" s="7"/>
    </row>
    <row r="370" spans="1:23" ht="15.75" customHeight="1">
      <c r="A370" s="9"/>
      <c r="B370" s="9"/>
      <c r="G370" s="24"/>
      <c r="H370" s="24"/>
      <c r="I370" s="24"/>
      <c r="J370" s="25"/>
      <c r="K370" s="26"/>
      <c r="L370" s="27"/>
      <c r="M370" s="7"/>
      <c r="N370" s="27"/>
      <c r="O370" s="7"/>
      <c r="P370" s="27"/>
      <c r="Q370" s="7"/>
      <c r="R370" s="7"/>
      <c r="S370" s="7"/>
      <c r="T370" s="28"/>
      <c r="U370" s="28"/>
      <c r="V370" s="28"/>
      <c r="W370" s="7"/>
    </row>
    <row r="371" spans="1:23" ht="15.75" customHeight="1">
      <c r="A371" s="9"/>
      <c r="B371" s="9"/>
      <c r="G371" s="24"/>
      <c r="H371" s="24"/>
      <c r="I371" s="24"/>
      <c r="J371" s="25"/>
      <c r="K371" s="26"/>
      <c r="L371" s="27"/>
      <c r="M371" s="7"/>
      <c r="N371" s="27"/>
      <c r="O371" s="7"/>
      <c r="P371" s="27"/>
      <c r="Q371" s="7"/>
      <c r="R371" s="7"/>
      <c r="S371" s="7"/>
      <c r="T371" s="28"/>
      <c r="U371" s="28"/>
      <c r="V371" s="28"/>
      <c r="W371" s="7"/>
    </row>
    <row r="372" spans="1:23" ht="15.75" customHeight="1">
      <c r="A372" s="9"/>
      <c r="B372" s="9"/>
      <c r="G372" s="24"/>
      <c r="H372" s="24"/>
      <c r="I372" s="24"/>
      <c r="J372" s="25"/>
      <c r="K372" s="26"/>
      <c r="L372" s="27"/>
      <c r="M372" s="7"/>
      <c r="N372" s="27"/>
      <c r="O372" s="7"/>
      <c r="P372" s="27"/>
      <c r="Q372" s="7"/>
      <c r="R372" s="7"/>
      <c r="S372" s="7"/>
      <c r="T372" s="28"/>
      <c r="U372" s="28"/>
      <c r="V372" s="28"/>
      <c r="W372" s="7"/>
    </row>
    <row r="373" spans="1:23" ht="15.75" customHeight="1">
      <c r="A373" s="9"/>
      <c r="B373" s="9"/>
      <c r="G373" s="24"/>
      <c r="H373" s="24"/>
      <c r="I373" s="24"/>
      <c r="J373" s="25"/>
      <c r="K373" s="26"/>
      <c r="L373" s="27"/>
      <c r="M373" s="7"/>
      <c r="N373" s="27"/>
      <c r="O373" s="7"/>
      <c r="P373" s="27"/>
      <c r="Q373" s="7"/>
      <c r="R373" s="7"/>
      <c r="S373" s="7"/>
      <c r="T373" s="28"/>
      <c r="U373" s="28"/>
      <c r="V373" s="28"/>
      <c r="W373" s="7"/>
    </row>
    <row r="374" spans="1:23" ht="15.75" customHeight="1">
      <c r="A374" s="9"/>
      <c r="B374" s="9"/>
      <c r="G374" s="24"/>
      <c r="H374" s="24"/>
      <c r="I374" s="24"/>
      <c r="J374" s="25"/>
      <c r="K374" s="26"/>
      <c r="L374" s="27"/>
      <c r="M374" s="7"/>
      <c r="N374" s="27"/>
      <c r="O374" s="7"/>
      <c r="P374" s="27"/>
      <c r="Q374" s="7"/>
      <c r="R374" s="7"/>
      <c r="S374" s="7"/>
      <c r="T374" s="28"/>
      <c r="U374" s="28"/>
      <c r="V374" s="28"/>
      <c r="W374" s="7"/>
    </row>
    <row r="375" spans="1:23" ht="15.75" customHeight="1">
      <c r="A375" s="9"/>
      <c r="B375" s="9"/>
      <c r="G375" s="24"/>
      <c r="H375" s="24"/>
      <c r="I375" s="24"/>
      <c r="J375" s="25"/>
      <c r="K375" s="26"/>
      <c r="L375" s="27"/>
      <c r="M375" s="7"/>
      <c r="N375" s="27"/>
      <c r="O375" s="7"/>
      <c r="P375" s="27"/>
      <c r="Q375" s="7"/>
      <c r="R375" s="7"/>
      <c r="S375" s="7"/>
      <c r="T375" s="28"/>
      <c r="U375" s="28"/>
      <c r="V375" s="28"/>
      <c r="W375" s="7"/>
    </row>
    <row r="376" spans="1:23" ht="15.75" customHeight="1">
      <c r="A376" s="9"/>
      <c r="B376" s="9"/>
      <c r="G376" s="24"/>
      <c r="H376" s="24"/>
      <c r="I376" s="24"/>
      <c r="J376" s="25"/>
      <c r="K376" s="26"/>
      <c r="L376" s="27"/>
      <c r="M376" s="7"/>
      <c r="N376" s="27"/>
      <c r="O376" s="7"/>
      <c r="P376" s="27"/>
      <c r="Q376" s="7"/>
      <c r="R376" s="7"/>
      <c r="S376" s="7"/>
      <c r="T376" s="28"/>
      <c r="U376" s="28"/>
      <c r="V376" s="28"/>
      <c r="W376" s="7"/>
    </row>
    <row r="377" spans="1:23" ht="15.75" customHeight="1">
      <c r="A377" s="9"/>
      <c r="B377" s="9"/>
      <c r="G377" s="24"/>
      <c r="H377" s="24"/>
      <c r="I377" s="24"/>
      <c r="J377" s="25"/>
      <c r="K377" s="26"/>
      <c r="L377" s="27"/>
      <c r="M377" s="7"/>
      <c r="N377" s="27"/>
      <c r="O377" s="7"/>
      <c r="P377" s="27"/>
      <c r="Q377" s="7"/>
      <c r="R377" s="7"/>
      <c r="S377" s="7"/>
      <c r="T377" s="28"/>
      <c r="U377" s="28"/>
      <c r="V377" s="28"/>
      <c r="W377" s="7"/>
    </row>
    <row r="378" spans="1:23" ht="15.75" customHeight="1">
      <c r="A378" s="9"/>
      <c r="B378" s="9"/>
      <c r="G378" s="24"/>
      <c r="H378" s="24"/>
      <c r="I378" s="24"/>
      <c r="J378" s="25"/>
      <c r="K378" s="26"/>
      <c r="L378" s="27"/>
      <c r="M378" s="7"/>
      <c r="N378" s="27"/>
      <c r="O378" s="7"/>
      <c r="P378" s="27"/>
      <c r="Q378" s="7"/>
      <c r="R378" s="7"/>
      <c r="S378" s="7"/>
      <c r="T378" s="28"/>
      <c r="U378" s="28"/>
      <c r="V378" s="28"/>
      <c r="W378" s="7"/>
    </row>
    <row r="379" spans="1:23" ht="15.75" customHeight="1">
      <c r="A379" s="9"/>
      <c r="B379" s="9"/>
      <c r="G379" s="24"/>
      <c r="H379" s="24"/>
      <c r="I379" s="24"/>
      <c r="J379" s="25"/>
      <c r="K379" s="26"/>
      <c r="L379" s="27"/>
      <c r="M379" s="7"/>
      <c r="N379" s="27"/>
      <c r="O379" s="7"/>
      <c r="P379" s="27"/>
      <c r="Q379" s="7"/>
      <c r="R379" s="7"/>
      <c r="S379" s="7"/>
      <c r="T379" s="28"/>
      <c r="U379" s="28"/>
      <c r="V379" s="28"/>
      <c r="W379" s="7"/>
    </row>
    <row r="380" spans="1:23" ht="15.75" customHeight="1">
      <c r="A380" s="9"/>
      <c r="B380" s="9"/>
      <c r="G380" s="24"/>
      <c r="H380" s="24"/>
      <c r="I380" s="24"/>
      <c r="J380" s="25"/>
      <c r="K380" s="26"/>
      <c r="L380" s="27"/>
      <c r="M380" s="7"/>
      <c r="N380" s="27"/>
      <c r="O380" s="7"/>
      <c r="P380" s="27"/>
      <c r="Q380" s="7"/>
      <c r="R380" s="7"/>
      <c r="S380" s="7"/>
      <c r="T380" s="28"/>
      <c r="U380" s="28"/>
      <c r="V380" s="28"/>
      <c r="W380" s="7"/>
    </row>
    <row r="381" spans="1:23" ht="15.75" customHeight="1">
      <c r="A381" s="9"/>
      <c r="B381" s="9"/>
      <c r="G381" s="24"/>
      <c r="H381" s="24"/>
      <c r="I381" s="24"/>
      <c r="J381" s="25"/>
      <c r="K381" s="26"/>
      <c r="L381" s="27"/>
      <c r="M381" s="7"/>
      <c r="N381" s="27"/>
      <c r="O381" s="7"/>
      <c r="P381" s="27"/>
      <c r="Q381" s="7"/>
      <c r="R381" s="7"/>
      <c r="S381" s="7"/>
      <c r="T381" s="28"/>
      <c r="U381" s="28"/>
      <c r="V381" s="28"/>
      <c r="W381" s="7"/>
    </row>
    <row r="382" spans="1:23" ht="15.75" customHeight="1">
      <c r="A382" s="9"/>
      <c r="B382" s="9"/>
      <c r="G382" s="24"/>
      <c r="H382" s="24"/>
      <c r="I382" s="24"/>
      <c r="J382" s="25"/>
      <c r="K382" s="26"/>
      <c r="L382" s="27"/>
      <c r="M382" s="7"/>
      <c r="N382" s="27"/>
      <c r="O382" s="7"/>
      <c r="P382" s="27"/>
      <c r="Q382" s="7"/>
      <c r="R382" s="7"/>
      <c r="S382" s="7"/>
      <c r="T382" s="28"/>
      <c r="U382" s="28"/>
      <c r="V382" s="28"/>
      <c r="W382" s="7"/>
    </row>
    <row r="383" spans="1:23" ht="15.75" customHeight="1">
      <c r="A383" s="9"/>
      <c r="B383" s="9"/>
      <c r="G383" s="24"/>
      <c r="H383" s="24"/>
      <c r="I383" s="24"/>
      <c r="J383" s="25"/>
      <c r="K383" s="26"/>
      <c r="L383" s="27"/>
      <c r="M383" s="7"/>
      <c r="N383" s="27"/>
      <c r="O383" s="7"/>
      <c r="P383" s="27"/>
      <c r="Q383" s="7"/>
      <c r="R383" s="7"/>
      <c r="S383" s="7"/>
      <c r="T383" s="28"/>
      <c r="U383" s="28"/>
      <c r="V383" s="28"/>
      <c r="W383" s="7"/>
    </row>
    <row r="384" spans="1:23" ht="15.75" customHeight="1">
      <c r="A384" s="9"/>
      <c r="B384" s="9"/>
      <c r="G384" s="24"/>
      <c r="H384" s="24"/>
      <c r="I384" s="24"/>
      <c r="J384" s="25"/>
      <c r="K384" s="26"/>
      <c r="L384" s="27"/>
      <c r="M384" s="7"/>
      <c r="N384" s="27"/>
      <c r="O384" s="7"/>
      <c r="P384" s="27"/>
      <c r="Q384" s="7"/>
      <c r="R384" s="7"/>
      <c r="S384" s="7"/>
      <c r="T384" s="28"/>
      <c r="U384" s="28"/>
      <c r="V384" s="28"/>
      <c r="W384" s="7"/>
    </row>
    <row r="385" spans="1:23" ht="15.75" customHeight="1">
      <c r="A385" s="9"/>
      <c r="B385" s="9"/>
      <c r="G385" s="24"/>
      <c r="H385" s="24"/>
      <c r="I385" s="24"/>
      <c r="J385" s="25"/>
      <c r="K385" s="26"/>
      <c r="L385" s="27"/>
      <c r="M385" s="7"/>
      <c r="N385" s="27"/>
      <c r="O385" s="7"/>
      <c r="P385" s="27"/>
      <c r="Q385" s="7"/>
      <c r="R385" s="7"/>
      <c r="S385" s="7"/>
      <c r="T385" s="28"/>
      <c r="U385" s="28"/>
      <c r="V385" s="28"/>
      <c r="W385" s="7"/>
    </row>
    <row r="386" spans="1:23" ht="15.75" customHeight="1">
      <c r="A386" s="9"/>
      <c r="B386" s="9"/>
      <c r="G386" s="24"/>
      <c r="H386" s="24"/>
      <c r="I386" s="24"/>
      <c r="J386" s="25"/>
      <c r="K386" s="26"/>
      <c r="L386" s="27"/>
      <c r="M386" s="7"/>
      <c r="N386" s="27"/>
      <c r="O386" s="7"/>
      <c r="P386" s="27"/>
      <c r="Q386" s="7"/>
      <c r="R386" s="7"/>
      <c r="S386" s="7"/>
      <c r="T386" s="28"/>
      <c r="U386" s="28"/>
      <c r="V386" s="28"/>
      <c r="W386" s="7"/>
    </row>
    <row r="387" spans="1:23" ht="15.75" customHeight="1">
      <c r="A387" s="9"/>
      <c r="B387" s="9"/>
      <c r="G387" s="24"/>
      <c r="H387" s="24"/>
      <c r="I387" s="24"/>
      <c r="J387" s="25"/>
      <c r="K387" s="26"/>
      <c r="L387" s="27"/>
      <c r="M387" s="7"/>
      <c r="N387" s="27"/>
      <c r="O387" s="7"/>
      <c r="P387" s="27"/>
      <c r="Q387" s="7"/>
      <c r="R387" s="7"/>
      <c r="S387" s="7"/>
      <c r="T387" s="28"/>
      <c r="U387" s="28"/>
      <c r="V387" s="28"/>
      <c r="W387" s="7"/>
    </row>
    <row r="388" spans="1:23" ht="15.75" customHeight="1">
      <c r="A388" s="9"/>
      <c r="B388" s="9"/>
      <c r="G388" s="24"/>
      <c r="H388" s="24"/>
      <c r="I388" s="24"/>
      <c r="J388" s="25"/>
      <c r="K388" s="26"/>
      <c r="L388" s="27"/>
      <c r="M388" s="7"/>
      <c r="N388" s="27"/>
      <c r="O388" s="7"/>
      <c r="P388" s="27"/>
      <c r="Q388" s="7"/>
      <c r="R388" s="7"/>
      <c r="S388" s="7"/>
      <c r="T388" s="28"/>
      <c r="U388" s="28"/>
      <c r="V388" s="28"/>
      <c r="W388" s="7"/>
    </row>
    <row r="389" spans="1:23" ht="15.75" customHeight="1">
      <c r="A389" s="9"/>
      <c r="B389" s="9"/>
      <c r="G389" s="24"/>
      <c r="H389" s="24"/>
      <c r="I389" s="24"/>
      <c r="J389" s="25"/>
      <c r="K389" s="26"/>
      <c r="L389" s="27"/>
      <c r="M389" s="7"/>
      <c r="N389" s="27"/>
      <c r="O389" s="7"/>
      <c r="P389" s="27"/>
      <c r="Q389" s="7"/>
      <c r="R389" s="7"/>
      <c r="S389" s="7"/>
      <c r="T389" s="28"/>
      <c r="U389" s="28"/>
      <c r="V389" s="28"/>
      <c r="W389" s="7"/>
    </row>
    <row r="390" spans="1:23" ht="15.75" customHeight="1">
      <c r="A390" s="9"/>
      <c r="B390" s="9"/>
      <c r="G390" s="24"/>
      <c r="H390" s="24"/>
      <c r="I390" s="24"/>
      <c r="J390" s="25"/>
      <c r="K390" s="26"/>
      <c r="L390" s="27"/>
      <c r="M390" s="7"/>
      <c r="N390" s="27"/>
      <c r="O390" s="7"/>
      <c r="P390" s="27"/>
      <c r="Q390" s="7"/>
      <c r="R390" s="7"/>
      <c r="S390" s="7"/>
      <c r="T390" s="28"/>
      <c r="U390" s="28"/>
      <c r="V390" s="28"/>
      <c r="W390" s="7"/>
    </row>
    <row r="391" spans="1:23" ht="15.75" customHeight="1">
      <c r="A391" s="9"/>
      <c r="B391" s="9"/>
      <c r="G391" s="24"/>
      <c r="H391" s="24"/>
      <c r="I391" s="24"/>
      <c r="J391" s="25"/>
      <c r="K391" s="26"/>
      <c r="L391" s="27"/>
      <c r="M391" s="7"/>
      <c r="N391" s="27"/>
      <c r="O391" s="7"/>
      <c r="P391" s="27"/>
      <c r="Q391" s="7"/>
      <c r="R391" s="7"/>
      <c r="S391" s="7"/>
      <c r="T391" s="28"/>
      <c r="U391" s="28"/>
      <c r="V391" s="28"/>
      <c r="W391" s="7"/>
    </row>
    <row r="392" spans="1:23" ht="15.75" customHeight="1">
      <c r="A392" s="9"/>
      <c r="B392" s="9"/>
      <c r="G392" s="24"/>
      <c r="H392" s="24"/>
      <c r="I392" s="24"/>
      <c r="J392" s="25"/>
      <c r="K392" s="26"/>
      <c r="L392" s="27"/>
      <c r="M392" s="7"/>
      <c r="N392" s="27"/>
      <c r="O392" s="7"/>
      <c r="P392" s="27"/>
      <c r="Q392" s="7"/>
      <c r="R392" s="7"/>
      <c r="S392" s="7"/>
      <c r="T392" s="28"/>
      <c r="U392" s="28"/>
      <c r="V392" s="28"/>
      <c r="W392" s="7"/>
    </row>
    <row r="393" spans="1:23" ht="15.75" customHeight="1">
      <c r="A393" s="9"/>
      <c r="B393" s="9"/>
      <c r="G393" s="24"/>
      <c r="H393" s="24"/>
      <c r="I393" s="24"/>
      <c r="J393" s="25"/>
      <c r="K393" s="26"/>
      <c r="L393" s="27"/>
      <c r="M393" s="7"/>
      <c r="N393" s="27"/>
      <c r="O393" s="7"/>
      <c r="P393" s="27"/>
      <c r="Q393" s="7"/>
      <c r="R393" s="7"/>
      <c r="S393" s="7"/>
      <c r="T393" s="28"/>
      <c r="U393" s="28"/>
      <c r="V393" s="28"/>
      <c r="W393" s="7"/>
    </row>
    <row r="394" spans="1:23" ht="15.75" customHeight="1">
      <c r="A394" s="9"/>
      <c r="B394" s="9"/>
      <c r="G394" s="24"/>
      <c r="H394" s="24"/>
      <c r="I394" s="24"/>
      <c r="J394" s="25"/>
      <c r="K394" s="26"/>
      <c r="L394" s="27"/>
      <c r="M394" s="7"/>
      <c r="N394" s="27"/>
      <c r="O394" s="7"/>
      <c r="P394" s="27"/>
      <c r="Q394" s="7"/>
      <c r="R394" s="7"/>
      <c r="S394" s="7"/>
      <c r="T394" s="28"/>
      <c r="U394" s="28"/>
      <c r="V394" s="28"/>
      <c r="W394" s="7"/>
    </row>
    <row r="395" spans="1:23" ht="15.75" customHeight="1">
      <c r="A395" s="9"/>
      <c r="B395" s="9"/>
      <c r="G395" s="24"/>
      <c r="H395" s="24"/>
      <c r="I395" s="24"/>
      <c r="J395" s="25"/>
      <c r="K395" s="26"/>
      <c r="L395" s="27"/>
      <c r="M395" s="7"/>
      <c r="N395" s="27"/>
      <c r="O395" s="7"/>
      <c r="P395" s="27"/>
      <c r="Q395" s="7"/>
      <c r="R395" s="7"/>
      <c r="S395" s="7"/>
      <c r="T395" s="28"/>
      <c r="U395" s="28"/>
      <c r="V395" s="28"/>
      <c r="W395" s="7"/>
    </row>
    <row r="396" spans="1:23" ht="15.75" customHeight="1">
      <c r="A396" s="9"/>
      <c r="B396" s="9"/>
      <c r="G396" s="24"/>
      <c r="H396" s="24"/>
      <c r="I396" s="24"/>
      <c r="J396" s="25"/>
      <c r="K396" s="26"/>
      <c r="L396" s="27"/>
      <c r="M396" s="7"/>
      <c r="N396" s="27"/>
      <c r="O396" s="7"/>
      <c r="P396" s="27"/>
      <c r="Q396" s="7"/>
      <c r="R396" s="7"/>
      <c r="S396" s="7"/>
      <c r="T396" s="28"/>
      <c r="U396" s="28"/>
      <c r="V396" s="28"/>
      <c r="W396" s="7"/>
    </row>
    <row r="397" spans="1:23" ht="15.75" customHeight="1">
      <c r="A397" s="9"/>
      <c r="B397" s="9"/>
      <c r="G397" s="24"/>
      <c r="H397" s="24"/>
      <c r="I397" s="24"/>
      <c r="J397" s="25"/>
      <c r="K397" s="26"/>
      <c r="L397" s="27"/>
      <c r="M397" s="7"/>
      <c r="N397" s="27"/>
      <c r="O397" s="7"/>
      <c r="P397" s="27"/>
      <c r="Q397" s="7"/>
      <c r="R397" s="7"/>
      <c r="S397" s="7"/>
      <c r="T397" s="28"/>
      <c r="U397" s="28"/>
      <c r="V397" s="28"/>
      <c r="W397" s="7"/>
    </row>
    <row r="398" spans="1:23" ht="15.75" customHeight="1">
      <c r="A398" s="9"/>
      <c r="B398" s="9"/>
      <c r="G398" s="24"/>
      <c r="H398" s="24"/>
      <c r="I398" s="24"/>
      <c r="J398" s="25"/>
      <c r="K398" s="26"/>
      <c r="L398" s="27"/>
      <c r="M398" s="7"/>
      <c r="N398" s="27"/>
      <c r="O398" s="7"/>
      <c r="P398" s="27"/>
      <c r="Q398" s="7"/>
      <c r="R398" s="7"/>
      <c r="S398" s="7"/>
      <c r="T398" s="28"/>
      <c r="U398" s="28"/>
      <c r="V398" s="28"/>
      <c r="W398" s="7"/>
    </row>
    <row r="399" spans="1:23" ht="15.75" customHeight="1">
      <c r="A399" s="9"/>
      <c r="B399" s="9"/>
      <c r="G399" s="24"/>
      <c r="H399" s="24"/>
      <c r="I399" s="24"/>
      <c r="J399" s="25"/>
      <c r="K399" s="26"/>
      <c r="L399" s="27"/>
      <c r="M399" s="7"/>
      <c r="N399" s="27"/>
      <c r="O399" s="7"/>
      <c r="P399" s="27"/>
      <c r="Q399" s="7"/>
      <c r="R399" s="7"/>
      <c r="S399" s="7"/>
      <c r="T399" s="28"/>
      <c r="U399" s="28"/>
      <c r="V399" s="28"/>
      <c r="W399" s="7"/>
    </row>
    <row r="400" spans="1:23" ht="15.75" customHeight="1">
      <c r="A400" s="9"/>
      <c r="B400" s="9"/>
      <c r="G400" s="24"/>
      <c r="H400" s="24"/>
      <c r="I400" s="24"/>
      <c r="J400" s="25"/>
      <c r="K400" s="26"/>
      <c r="L400" s="27"/>
      <c r="M400" s="7"/>
      <c r="N400" s="27"/>
      <c r="O400" s="7"/>
      <c r="P400" s="27"/>
      <c r="Q400" s="7"/>
      <c r="R400" s="7"/>
      <c r="S400" s="7"/>
      <c r="T400" s="28"/>
      <c r="U400" s="28"/>
      <c r="V400" s="28"/>
      <c r="W400" s="7"/>
    </row>
    <row r="401" spans="1:23" ht="15.75" customHeight="1">
      <c r="A401" s="9"/>
      <c r="B401" s="9"/>
      <c r="G401" s="24"/>
      <c r="H401" s="24"/>
      <c r="I401" s="24"/>
      <c r="J401" s="25"/>
      <c r="K401" s="26"/>
      <c r="L401" s="27"/>
      <c r="M401" s="7"/>
      <c r="N401" s="27"/>
      <c r="O401" s="7"/>
      <c r="P401" s="27"/>
      <c r="Q401" s="7"/>
      <c r="R401" s="7"/>
      <c r="S401" s="7"/>
      <c r="T401" s="28"/>
      <c r="U401" s="28"/>
      <c r="V401" s="28"/>
      <c r="W401" s="7"/>
    </row>
    <row r="402" spans="1:23" ht="15.75" customHeight="1">
      <c r="A402" s="9"/>
      <c r="B402" s="9"/>
      <c r="G402" s="24"/>
      <c r="H402" s="24"/>
      <c r="I402" s="24"/>
      <c r="J402" s="25"/>
      <c r="K402" s="26"/>
      <c r="L402" s="27"/>
      <c r="M402" s="7"/>
      <c r="N402" s="27"/>
      <c r="O402" s="7"/>
      <c r="P402" s="27"/>
      <c r="Q402" s="7"/>
      <c r="R402" s="7"/>
      <c r="S402" s="7"/>
      <c r="T402" s="28"/>
      <c r="U402" s="28"/>
      <c r="V402" s="28"/>
      <c r="W402" s="7"/>
    </row>
    <row r="403" spans="1:23" ht="15.75" customHeight="1">
      <c r="A403" s="9"/>
      <c r="B403" s="9"/>
      <c r="G403" s="24"/>
      <c r="H403" s="24"/>
      <c r="I403" s="24"/>
      <c r="J403" s="25"/>
      <c r="K403" s="26"/>
      <c r="L403" s="27"/>
      <c r="M403" s="7"/>
      <c r="N403" s="27"/>
      <c r="O403" s="7"/>
      <c r="P403" s="27"/>
      <c r="Q403" s="7"/>
      <c r="R403" s="7"/>
      <c r="S403" s="7"/>
      <c r="T403" s="28"/>
      <c r="U403" s="28"/>
      <c r="V403" s="28"/>
      <c r="W403" s="7"/>
    </row>
    <row r="404" spans="1:23" ht="15.75" customHeight="1">
      <c r="A404" s="9"/>
      <c r="B404" s="9"/>
      <c r="G404" s="24"/>
      <c r="H404" s="24"/>
      <c r="I404" s="24"/>
      <c r="J404" s="25"/>
      <c r="K404" s="26"/>
      <c r="L404" s="27"/>
      <c r="M404" s="7"/>
      <c r="N404" s="27"/>
      <c r="O404" s="7"/>
      <c r="P404" s="27"/>
      <c r="Q404" s="7"/>
      <c r="R404" s="7"/>
      <c r="S404" s="7"/>
      <c r="T404" s="28"/>
      <c r="U404" s="28"/>
      <c r="V404" s="28"/>
      <c r="W404" s="7"/>
    </row>
    <row r="405" spans="1:23" ht="15.75" customHeight="1">
      <c r="A405" s="9"/>
      <c r="B405" s="9"/>
      <c r="G405" s="24"/>
      <c r="H405" s="24"/>
      <c r="I405" s="24"/>
      <c r="J405" s="25"/>
      <c r="K405" s="26"/>
      <c r="L405" s="27"/>
      <c r="M405" s="7"/>
      <c r="N405" s="27"/>
      <c r="O405" s="7"/>
      <c r="P405" s="27"/>
      <c r="Q405" s="7"/>
      <c r="R405" s="7"/>
      <c r="S405" s="7"/>
      <c r="T405" s="28"/>
      <c r="U405" s="28"/>
      <c r="V405" s="28"/>
      <c r="W405" s="7"/>
    </row>
    <row r="406" spans="1:23" ht="15.75" customHeight="1">
      <c r="A406" s="9"/>
      <c r="B406" s="9"/>
      <c r="G406" s="24"/>
      <c r="H406" s="24"/>
      <c r="I406" s="24"/>
      <c r="J406" s="25"/>
      <c r="K406" s="26"/>
      <c r="L406" s="27"/>
      <c r="M406" s="7"/>
      <c r="N406" s="27"/>
      <c r="O406" s="7"/>
      <c r="P406" s="27"/>
      <c r="Q406" s="7"/>
      <c r="R406" s="7"/>
      <c r="S406" s="7"/>
      <c r="T406" s="28"/>
      <c r="U406" s="28"/>
      <c r="V406" s="28"/>
      <c r="W406" s="7"/>
    </row>
    <row r="407" spans="1:23" ht="15.75" customHeight="1">
      <c r="A407" s="9"/>
      <c r="B407" s="9"/>
      <c r="G407" s="24"/>
      <c r="H407" s="24"/>
      <c r="I407" s="24"/>
      <c r="J407" s="25"/>
      <c r="K407" s="26"/>
      <c r="L407" s="27"/>
      <c r="M407" s="7"/>
      <c r="N407" s="27"/>
      <c r="O407" s="7"/>
      <c r="P407" s="27"/>
      <c r="Q407" s="7"/>
      <c r="R407" s="7"/>
      <c r="S407" s="7"/>
      <c r="T407" s="28"/>
      <c r="U407" s="28"/>
      <c r="V407" s="28"/>
      <c r="W407" s="7"/>
    </row>
    <row r="408" spans="1:23" ht="15.75" customHeight="1">
      <c r="A408" s="9"/>
      <c r="B408" s="9"/>
      <c r="G408" s="24"/>
      <c r="H408" s="24"/>
      <c r="I408" s="24"/>
      <c r="J408" s="25"/>
      <c r="K408" s="26"/>
      <c r="L408" s="27"/>
      <c r="M408" s="7"/>
      <c r="N408" s="27"/>
      <c r="O408" s="7"/>
      <c r="P408" s="27"/>
      <c r="Q408" s="7"/>
      <c r="R408" s="7"/>
      <c r="S408" s="7"/>
      <c r="T408" s="28"/>
      <c r="U408" s="28"/>
      <c r="V408" s="28"/>
      <c r="W408" s="7"/>
    </row>
    <row r="409" spans="1:23" ht="15.75" customHeight="1">
      <c r="A409" s="9"/>
      <c r="B409" s="9"/>
      <c r="G409" s="24"/>
      <c r="H409" s="24"/>
      <c r="I409" s="24"/>
      <c r="J409" s="25"/>
      <c r="K409" s="26"/>
      <c r="L409" s="27"/>
      <c r="M409" s="7"/>
      <c r="N409" s="27"/>
      <c r="O409" s="7"/>
      <c r="P409" s="27"/>
      <c r="Q409" s="7"/>
      <c r="R409" s="7"/>
      <c r="S409" s="7"/>
      <c r="T409" s="28"/>
      <c r="U409" s="28"/>
      <c r="V409" s="28"/>
      <c r="W409" s="7"/>
    </row>
    <row r="410" spans="1:23" ht="15.75" customHeight="1">
      <c r="A410" s="9"/>
      <c r="B410" s="9"/>
      <c r="G410" s="24"/>
      <c r="H410" s="24"/>
      <c r="I410" s="24"/>
      <c r="J410" s="25"/>
      <c r="K410" s="26"/>
      <c r="L410" s="27"/>
      <c r="M410" s="7"/>
      <c r="N410" s="27"/>
      <c r="O410" s="7"/>
      <c r="P410" s="27"/>
      <c r="Q410" s="7"/>
      <c r="R410" s="7"/>
      <c r="S410" s="7"/>
      <c r="T410" s="28"/>
      <c r="U410" s="28"/>
      <c r="V410" s="28"/>
      <c r="W410" s="7"/>
    </row>
    <row r="411" spans="1:23" ht="15.75" customHeight="1">
      <c r="A411" s="9"/>
      <c r="B411" s="9"/>
      <c r="G411" s="24"/>
      <c r="H411" s="24"/>
      <c r="I411" s="24"/>
      <c r="J411" s="25"/>
      <c r="K411" s="26"/>
      <c r="L411" s="27"/>
      <c r="M411" s="7"/>
      <c r="N411" s="27"/>
      <c r="O411" s="7"/>
      <c r="P411" s="27"/>
      <c r="Q411" s="7"/>
      <c r="R411" s="7"/>
      <c r="S411" s="7"/>
      <c r="T411" s="28"/>
      <c r="U411" s="28"/>
      <c r="V411" s="28"/>
      <c r="W411" s="7"/>
    </row>
    <row r="412" spans="1:23" ht="15.75" customHeight="1">
      <c r="A412" s="9"/>
      <c r="B412" s="9"/>
      <c r="G412" s="24"/>
      <c r="H412" s="24"/>
      <c r="I412" s="24"/>
      <c r="J412" s="25"/>
      <c r="K412" s="26"/>
      <c r="L412" s="27"/>
      <c r="M412" s="7"/>
      <c r="N412" s="27"/>
      <c r="O412" s="7"/>
      <c r="P412" s="27"/>
      <c r="Q412" s="7"/>
      <c r="R412" s="7"/>
      <c r="S412" s="7"/>
      <c r="T412" s="28"/>
      <c r="U412" s="28"/>
      <c r="V412" s="28"/>
      <c r="W412" s="7"/>
    </row>
    <row r="413" spans="1:23" ht="15.75" customHeight="1">
      <c r="A413" s="9"/>
      <c r="B413" s="9"/>
      <c r="G413" s="24"/>
      <c r="H413" s="24"/>
      <c r="I413" s="24"/>
      <c r="J413" s="25"/>
      <c r="K413" s="26"/>
      <c r="L413" s="27"/>
      <c r="M413" s="7"/>
      <c r="N413" s="27"/>
      <c r="O413" s="7"/>
      <c r="P413" s="27"/>
      <c r="Q413" s="7"/>
      <c r="R413" s="7"/>
      <c r="S413" s="7"/>
      <c r="T413" s="28"/>
      <c r="U413" s="28"/>
      <c r="V413" s="28"/>
      <c r="W413" s="7"/>
    </row>
    <row r="414" spans="1:23" ht="15.75" customHeight="1">
      <c r="A414" s="9"/>
      <c r="B414" s="9"/>
      <c r="G414" s="24"/>
      <c r="H414" s="24"/>
      <c r="I414" s="24"/>
      <c r="J414" s="25"/>
      <c r="K414" s="26"/>
      <c r="L414" s="27"/>
      <c r="M414" s="7"/>
      <c r="N414" s="27"/>
      <c r="O414" s="7"/>
      <c r="P414" s="27"/>
      <c r="Q414" s="7"/>
      <c r="R414" s="7"/>
      <c r="S414" s="7"/>
      <c r="T414" s="28"/>
      <c r="U414" s="28"/>
      <c r="V414" s="28"/>
      <c r="W414" s="7"/>
    </row>
    <row r="415" spans="1:23" ht="15.75" customHeight="1">
      <c r="A415" s="9"/>
      <c r="B415" s="9"/>
      <c r="G415" s="24"/>
      <c r="H415" s="24"/>
      <c r="I415" s="24"/>
      <c r="J415" s="25"/>
      <c r="K415" s="26"/>
      <c r="L415" s="27"/>
      <c r="M415" s="7"/>
      <c r="N415" s="27"/>
      <c r="O415" s="7"/>
      <c r="P415" s="27"/>
      <c r="Q415" s="7"/>
      <c r="R415" s="7"/>
      <c r="S415" s="7"/>
      <c r="T415" s="28"/>
      <c r="U415" s="28"/>
      <c r="V415" s="28"/>
      <c r="W415" s="7"/>
    </row>
    <row r="416" spans="1:23" ht="15.75" customHeight="1">
      <c r="A416" s="9"/>
      <c r="B416" s="9"/>
      <c r="G416" s="24"/>
      <c r="H416" s="24"/>
      <c r="I416" s="24"/>
      <c r="J416" s="25"/>
      <c r="K416" s="26"/>
      <c r="L416" s="27"/>
      <c r="M416" s="7"/>
      <c r="N416" s="27"/>
      <c r="O416" s="7"/>
      <c r="P416" s="27"/>
      <c r="Q416" s="7"/>
      <c r="R416" s="7"/>
      <c r="S416" s="7"/>
      <c r="T416" s="28"/>
      <c r="U416" s="28"/>
      <c r="V416" s="28"/>
      <c r="W416" s="7"/>
    </row>
    <row r="417" spans="1:23" ht="15.75" customHeight="1">
      <c r="A417" s="9"/>
      <c r="B417" s="9"/>
      <c r="G417" s="24"/>
      <c r="H417" s="24"/>
      <c r="I417" s="24"/>
      <c r="J417" s="25"/>
      <c r="K417" s="26"/>
      <c r="L417" s="27"/>
      <c r="M417" s="7"/>
      <c r="N417" s="27"/>
      <c r="O417" s="7"/>
      <c r="P417" s="27"/>
      <c r="Q417" s="7"/>
      <c r="R417" s="7"/>
      <c r="S417" s="7"/>
      <c r="T417" s="28"/>
      <c r="U417" s="28"/>
      <c r="V417" s="28"/>
      <c r="W417" s="7"/>
    </row>
    <row r="418" spans="1:23" ht="15.75" customHeight="1">
      <c r="A418" s="9"/>
      <c r="B418" s="9"/>
      <c r="G418" s="24"/>
      <c r="H418" s="24"/>
      <c r="I418" s="24"/>
      <c r="J418" s="25"/>
      <c r="K418" s="26"/>
      <c r="L418" s="27"/>
      <c r="M418" s="7"/>
      <c r="N418" s="27"/>
      <c r="O418" s="7"/>
      <c r="P418" s="27"/>
      <c r="Q418" s="7"/>
      <c r="R418" s="7"/>
      <c r="S418" s="7"/>
      <c r="T418" s="28"/>
      <c r="U418" s="28"/>
      <c r="V418" s="28"/>
      <c r="W418" s="7"/>
    </row>
    <row r="419" spans="1:23" ht="15.75" customHeight="1">
      <c r="A419" s="9"/>
      <c r="B419" s="9"/>
      <c r="G419" s="24"/>
      <c r="H419" s="24"/>
      <c r="I419" s="24"/>
      <c r="J419" s="25"/>
      <c r="K419" s="26"/>
      <c r="L419" s="27"/>
      <c r="M419" s="7"/>
      <c r="N419" s="27"/>
      <c r="O419" s="7"/>
      <c r="P419" s="27"/>
      <c r="Q419" s="7"/>
      <c r="R419" s="7"/>
      <c r="S419" s="7"/>
      <c r="T419" s="28"/>
      <c r="U419" s="28"/>
      <c r="V419" s="28"/>
      <c r="W419" s="7"/>
    </row>
    <row r="420" spans="1:23" ht="15.75" customHeight="1">
      <c r="A420" s="9"/>
      <c r="B420" s="9"/>
      <c r="G420" s="24"/>
      <c r="H420" s="24"/>
      <c r="I420" s="24"/>
      <c r="J420" s="25"/>
      <c r="K420" s="26"/>
      <c r="L420" s="27"/>
      <c r="M420" s="7"/>
      <c r="N420" s="27"/>
      <c r="O420" s="7"/>
      <c r="P420" s="27"/>
      <c r="Q420" s="7"/>
      <c r="R420" s="7"/>
      <c r="S420" s="7"/>
      <c r="T420" s="28"/>
      <c r="U420" s="28"/>
      <c r="V420" s="28"/>
      <c r="W420" s="7"/>
    </row>
    <row r="421" spans="1:23" ht="15.75" customHeight="1">
      <c r="A421" s="9"/>
      <c r="B421" s="9"/>
      <c r="G421" s="24"/>
      <c r="H421" s="24"/>
      <c r="I421" s="24"/>
      <c r="J421" s="25"/>
      <c r="K421" s="26"/>
      <c r="L421" s="27"/>
      <c r="M421" s="7"/>
      <c r="N421" s="27"/>
      <c r="O421" s="7"/>
      <c r="P421" s="27"/>
      <c r="Q421" s="7"/>
      <c r="R421" s="7"/>
      <c r="S421" s="7"/>
      <c r="T421" s="28"/>
      <c r="U421" s="28"/>
      <c r="V421" s="28"/>
      <c r="W421" s="7"/>
    </row>
    <row r="422" spans="1:23" ht="15.75" customHeight="1">
      <c r="A422" s="9"/>
      <c r="B422" s="9"/>
      <c r="G422" s="24"/>
      <c r="H422" s="24"/>
      <c r="I422" s="24"/>
      <c r="J422" s="25"/>
      <c r="K422" s="26"/>
      <c r="L422" s="27"/>
      <c r="M422" s="7"/>
      <c r="N422" s="27"/>
      <c r="O422" s="7"/>
      <c r="P422" s="27"/>
      <c r="Q422" s="7"/>
      <c r="R422" s="7"/>
      <c r="S422" s="7"/>
      <c r="T422" s="28"/>
      <c r="U422" s="28"/>
      <c r="V422" s="28"/>
      <c r="W422" s="7"/>
    </row>
    <row r="423" spans="1:23" ht="15.75" customHeight="1">
      <c r="A423" s="9"/>
      <c r="B423" s="9"/>
      <c r="G423" s="24"/>
      <c r="H423" s="24"/>
      <c r="I423" s="24"/>
      <c r="J423" s="25"/>
      <c r="K423" s="26"/>
      <c r="L423" s="27"/>
      <c r="M423" s="7"/>
      <c r="N423" s="27"/>
      <c r="O423" s="7"/>
      <c r="P423" s="27"/>
      <c r="Q423" s="7"/>
      <c r="R423" s="7"/>
      <c r="S423" s="7"/>
      <c r="T423" s="28"/>
      <c r="U423" s="28"/>
      <c r="V423" s="28"/>
      <c r="W423" s="7"/>
    </row>
    <row r="424" spans="1:23" ht="15.75" customHeight="1">
      <c r="A424" s="9"/>
      <c r="B424" s="9"/>
      <c r="G424" s="24"/>
      <c r="H424" s="24"/>
      <c r="I424" s="24"/>
      <c r="J424" s="25"/>
      <c r="K424" s="26"/>
      <c r="L424" s="27"/>
      <c r="M424" s="7"/>
      <c r="N424" s="27"/>
      <c r="O424" s="7"/>
      <c r="P424" s="27"/>
      <c r="Q424" s="7"/>
      <c r="R424" s="7"/>
      <c r="S424" s="7"/>
      <c r="T424" s="28"/>
      <c r="U424" s="28"/>
      <c r="V424" s="28"/>
      <c r="W424" s="7"/>
    </row>
    <row r="425" spans="1:23" ht="15.75" customHeight="1">
      <c r="A425" s="9"/>
      <c r="B425" s="9"/>
      <c r="G425" s="24"/>
      <c r="H425" s="24"/>
      <c r="I425" s="24"/>
      <c r="J425" s="25"/>
      <c r="K425" s="26"/>
      <c r="L425" s="27"/>
      <c r="M425" s="7"/>
      <c r="N425" s="27"/>
      <c r="O425" s="7"/>
      <c r="P425" s="27"/>
      <c r="Q425" s="7"/>
      <c r="R425" s="7"/>
      <c r="S425" s="7"/>
      <c r="T425" s="28"/>
      <c r="U425" s="28"/>
      <c r="V425" s="28"/>
      <c r="W425" s="7"/>
    </row>
    <row r="426" spans="1:23" ht="15.75" customHeight="1">
      <c r="A426" s="9"/>
      <c r="B426" s="9"/>
      <c r="G426" s="24"/>
      <c r="H426" s="24"/>
      <c r="I426" s="24"/>
      <c r="J426" s="25"/>
      <c r="K426" s="26"/>
      <c r="L426" s="27"/>
      <c r="M426" s="7"/>
      <c r="N426" s="27"/>
      <c r="O426" s="7"/>
      <c r="P426" s="27"/>
      <c r="Q426" s="7"/>
      <c r="R426" s="7"/>
      <c r="S426" s="7"/>
      <c r="T426" s="28"/>
      <c r="U426" s="28"/>
      <c r="V426" s="28"/>
      <c r="W426" s="7"/>
    </row>
    <row r="427" spans="1:23" ht="15.75" customHeight="1">
      <c r="A427" s="9"/>
      <c r="B427" s="9"/>
      <c r="G427" s="24"/>
      <c r="H427" s="24"/>
      <c r="I427" s="24"/>
      <c r="J427" s="25"/>
      <c r="K427" s="26"/>
      <c r="L427" s="27"/>
      <c r="M427" s="7"/>
      <c r="N427" s="27"/>
      <c r="O427" s="7"/>
      <c r="P427" s="27"/>
      <c r="Q427" s="7"/>
      <c r="R427" s="7"/>
      <c r="S427" s="7"/>
      <c r="T427" s="28"/>
      <c r="U427" s="28"/>
      <c r="V427" s="28"/>
      <c r="W427" s="7"/>
    </row>
    <row r="428" spans="1:23" ht="15.75" customHeight="1">
      <c r="A428" s="9"/>
      <c r="B428" s="9"/>
      <c r="G428" s="24"/>
      <c r="H428" s="24"/>
      <c r="I428" s="24"/>
      <c r="J428" s="25"/>
      <c r="K428" s="26"/>
      <c r="L428" s="27"/>
      <c r="M428" s="7"/>
      <c r="N428" s="27"/>
      <c r="O428" s="7"/>
      <c r="P428" s="27"/>
      <c r="Q428" s="7"/>
      <c r="R428" s="7"/>
      <c r="S428" s="7"/>
      <c r="T428" s="28"/>
      <c r="U428" s="28"/>
      <c r="V428" s="28"/>
      <c r="W428" s="7"/>
    </row>
    <row r="429" spans="1:23" ht="15.75" customHeight="1">
      <c r="A429" s="9"/>
      <c r="B429" s="9"/>
      <c r="G429" s="24"/>
      <c r="H429" s="24"/>
      <c r="I429" s="24"/>
      <c r="J429" s="25"/>
      <c r="K429" s="26"/>
      <c r="L429" s="27"/>
      <c r="M429" s="7"/>
      <c r="N429" s="27"/>
      <c r="O429" s="7"/>
      <c r="P429" s="27"/>
      <c r="Q429" s="7"/>
      <c r="R429" s="7"/>
      <c r="S429" s="7"/>
      <c r="T429" s="28"/>
      <c r="U429" s="28"/>
      <c r="V429" s="28"/>
      <c r="W429" s="7"/>
    </row>
    <row r="430" spans="1:23" ht="15.75" customHeight="1">
      <c r="A430" s="9"/>
      <c r="B430" s="9"/>
      <c r="G430" s="24"/>
      <c r="H430" s="24"/>
      <c r="I430" s="24"/>
      <c r="J430" s="25"/>
      <c r="K430" s="26"/>
      <c r="L430" s="27"/>
      <c r="M430" s="7"/>
      <c r="N430" s="27"/>
      <c r="O430" s="7"/>
      <c r="P430" s="27"/>
      <c r="Q430" s="7"/>
      <c r="R430" s="7"/>
      <c r="S430" s="7"/>
      <c r="T430" s="28"/>
      <c r="U430" s="28"/>
      <c r="V430" s="28"/>
      <c r="W430" s="7"/>
    </row>
    <row r="431" spans="1:23" ht="15.75" customHeight="1">
      <c r="A431" s="9"/>
      <c r="B431" s="9"/>
      <c r="G431" s="24"/>
      <c r="H431" s="24"/>
      <c r="I431" s="24"/>
      <c r="J431" s="25"/>
      <c r="K431" s="26"/>
      <c r="L431" s="27"/>
      <c r="M431" s="7"/>
      <c r="N431" s="27"/>
      <c r="O431" s="7"/>
      <c r="P431" s="27"/>
      <c r="Q431" s="7"/>
      <c r="R431" s="7"/>
      <c r="S431" s="7"/>
      <c r="T431" s="28"/>
      <c r="U431" s="28"/>
      <c r="V431" s="28"/>
      <c r="W431" s="7"/>
    </row>
    <row r="432" spans="1:23" ht="15.75" customHeight="1">
      <c r="A432" s="9"/>
      <c r="B432" s="9"/>
      <c r="G432" s="24"/>
      <c r="H432" s="24"/>
      <c r="I432" s="24"/>
      <c r="J432" s="25"/>
      <c r="K432" s="26"/>
      <c r="L432" s="27"/>
      <c r="M432" s="7"/>
      <c r="N432" s="27"/>
      <c r="O432" s="7"/>
      <c r="P432" s="27"/>
      <c r="Q432" s="7"/>
      <c r="R432" s="7"/>
      <c r="S432" s="7"/>
      <c r="T432" s="28"/>
      <c r="U432" s="28"/>
      <c r="V432" s="28"/>
      <c r="W432" s="7"/>
    </row>
    <row r="433" spans="1:23" ht="15.75" customHeight="1">
      <c r="A433" s="9"/>
      <c r="B433" s="9"/>
      <c r="G433" s="24"/>
      <c r="H433" s="24"/>
      <c r="I433" s="24"/>
      <c r="J433" s="25"/>
      <c r="K433" s="26"/>
      <c r="L433" s="27"/>
      <c r="M433" s="7"/>
      <c r="N433" s="27"/>
      <c r="O433" s="7"/>
      <c r="P433" s="27"/>
      <c r="Q433" s="7"/>
      <c r="R433" s="7"/>
      <c r="S433" s="7"/>
      <c r="T433" s="28"/>
      <c r="U433" s="28"/>
      <c r="V433" s="28"/>
      <c r="W433" s="7"/>
    </row>
    <row r="434" spans="1:23" ht="15.75" customHeight="1">
      <c r="A434" s="9"/>
      <c r="B434" s="9"/>
      <c r="G434" s="24"/>
      <c r="H434" s="24"/>
      <c r="I434" s="24"/>
      <c r="J434" s="25"/>
      <c r="K434" s="26"/>
      <c r="L434" s="27"/>
      <c r="M434" s="7"/>
      <c r="N434" s="27"/>
      <c r="O434" s="7"/>
      <c r="P434" s="27"/>
      <c r="Q434" s="7"/>
      <c r="R434" s="7"/>
      <c r="S434" s="7"/>
      <c r="T434" s="28"/>
      <c r="U434" s="28"/>
      <c r="V434" s="28"/>
      <c r="W434" s="7"/>
    </row>
    <row r="435" spans="1:23" ht="15.75" customHeight="1">
      <c r="A435" s="9"/>
      <c r="B435" s="9"/>
      <c r="G435" s="24"/>
      <c r="H435" s="24"/>
      <c r="I435" s="24"/>
      <c r="J435" s="25"/>
      <c r="K435" s="26"/>
      <c r="L435" s="27"/>
      <c r="M435" s="7"/>
      <c r="N435" s="27"/>
      <c r="O435" s="7"/>
      <c r="P435" s="27"/>
      <c r="Q435" s="7"/>
      <c r="R435" s="7"/>
      <c r="S435" s="7"/>
      <c r="T435" s="28"/>
      <c r="U435" s="28"/>
      <c r="V435" s="28"/>
      <c r="W435" s="7"/>
    </row>
    <row r="436" spans="1:23" ht="15.75" customHeight="1">
      <c r="A436" s="9"/>
      <c r="B436" s="9"/>
      <c r="G436" s="24"/>
      <c r="H436" s="24"/>
      <c r="I436" s="24"/>
      <c r="J436" s="25"/>
      <c r="K436" s="26"/>
      <c r="L436" s="27"/>
      <c r="M436" s="7"/>
      <c r="N436" s="27"/>
      <c r="O436" s="7"/>
      <c r="P436" s="27"/>
      <c r="Q436" s="7"/>
      <c r="R436" s="7"/>
      <c r="S436" s="7"/>
      <c r="T436" s="28"/>
      <c r="U436" s="28"/>
      <c r="V436" s="28"/>
      <c r="W436" s="7"/>
    </row>
    <row r="437" spans="1:23" ht="15.75" customHeight="1">
      <c r="A437" s="9"/>
      <c r="B437" s="9"/>
      <c r="G437" s="24"/>
      <c r="H437" s="24"/>
      <c r="I437" s="24"/>
      <c r="J437" s="25"/>
      <c r="K437" s="26"/>
      <c r="L437" s="27"/>
      <c r="M437" s="7"/>
      <c r="N437" s="27"/>
      <c r="O437" s="7"/>
      <c r="P437" s="27"/>
      <c r="Q437" s="7"/>
      <c r="R437" s="7"/>
      <c r="S437" s="7"/>
      <c r="T437" s="28"/>
      <c r="U437" s="28"/>
      <c r="V437" s="28"/>
      <c r="W437" s="7"/>
    </row>
    <row r="438" spans="1:23" ht="15.75" customHeight="1">
      <c r="A438" s="9"/>
      <c r="B438" s="9"/>
      <c r="G438" s="24"/>
      <c r="H438" s="24"/>
      <c r="I438" s="24"/>
      <c r="J438" s="25"/>
      <c r="K438" s="26"/>
      <c r="L438" s="27"/>
      <c r="M438" s="7"/>
      <c r="N438" s="27"/>
      <c r="O438" s="7"/>
      <c r="P438" s="27"/>
      <c r="Q438" s="7"/>
      <c r="R438" s="7"/>
      <c r="S438" s="7"/>
      <c r="T438" s="28"/>
      <c r="U438" s="28"/>
      <c r="V438" s="28"/>
      <c r="W438" s="7"/>
    </row>
    <row r="439" spans="1:23" ht="15.75" customHeight="1">
      <c r="A439" s="9"/>
      <c r="B439" s="9"/>
      <c r="G439" s="24"/>
      <c r="H439" s="24"/>
      <c r="I439" s="24"/>
      <c r="J439" s="25"/>
      <c r="K439" s="26"/>
      <c r="L439" s="27"/>
      <c r="M439" s="7"/>
      <c r="N439" s="27"/>
      <c r="O439" s="7"/>
      <c r="P439" s="27"/>
      <c r="Q439" s="7"/>
      <c r="R439" s="7"/>
      <c r="S439" s="7"/>
      <c r="T439" s="28"/>
      <c r="U439" s="28"/>
      <c r="V439" s="28"/>
      <c r="W439" s="7"/>
    </row>
    <row r="440" spans="1:23" ht="15.75" customHeight="1">
      <c r="A440" s="9"/>
      <c r="B440" s="9"/>
      <c r="G440" s="24"/>
      <c r="H440" s="24"/>
      <c r="I440" s="24"/>
      <c r="J440" s="25"/>
      <c r="K440" s="26"/>
      <c r="L440" s="27"/>
      <c r="M440" s="7"/>
      <c r="N440" s="27"/>
      <c r="O440" s="7"/>
      <c r="P440" s="27"/>
      <c r="Q440" s="7"/>
      <c r="R440" s="7"/>
      <c r="S440" s="7"/>
      <c r="T440" s="28"/>
      <c r="U440" s="28"/>
      <c r="V440" s="28"/>
      <c r="W440" s="7"/>
    </row>
    <row r="441" spans="1:23" ht="15.75" customHeight="1">
      <c r="A441" s="9"/>
      <c r="B441" s="9"/>
      <c r="G441" s="24"/>
      <c r="H441" s="24"/>
      <c r="I441" s="24"/>
      <c r="J441" s="25"/>
      <c r="K441" s="26"/>
      <c r="L441" s="27"/>
      <c r="M441" s="7"/>
      <c r="N441" s="27"/>
      <c r="O441" s="7"/>
      <c r="P441" s="27"/>
      <c r="Q441" s="7"/>
      <c r="R441" s="7"/>
      <c r="S441" s="7"/>
      <c r="T441" s="28"/>
      <c r="U441" s="28"/>
      <c r="V441" s="28"/>
      <c r="W441" s="7"/>
    </row>
    <row r="442" spans="1:23" ht="15.75" customHeight="1">
      <c r="A442" s="9"/>
      <c r="B442" s="9"/>
      <c r="G442" s="24"/>
      <c r="H442" s="24"/>
      <c r="I442" s="24"/>
      <c r="J442" s="25"/>
      <c r="K442" s="26"/>
      <c r="L442" s="27"/>
      <c r="M442" s="7"/>
      <c r="N442" s="27"/>
      <c r="O442" s="7"/>
      <c r="P442" s="27"/>
      <c r="Q442" s="7"/>
      <c r="R442" s="7"/>
      <c r="S442" s="7"/>
      <c r="T442" s="28"/>
      <c r="U442" s="28"/>
      <c r="V442" s="28"/>
      <c r="W442" s="7"/>
    </row>
    <row r="443" spans="1:23" ht="15.75" customHeight="1">
      <c r="A443" s="9"/>
      <c r="B443" s="9"/>
      <c r="G443" s="24"/>
      <c r="H443" s="24"/>
      <c r="I443" s="24"/>
      <c r="J443" s="25"/>
      <c r="K443" s="26"/>
      <c r="L443" s="27"/>
      <c r="M443" s="7"/>
      <c r="N443" s="27"/>
      <c r="O443" s="7"/>
      <c r="P443" s="27"/>
      <c r="Q443" s="7"/>
      <c r="R443" s="7"/>
      <c r="S443" s="7"/>
      <c r="T443" s="28"/>
      <c r="U443" s="28"/>
      <c r="V443" s="28"/>
      <c r="W443" s="7"/>
    </row>
    <row r="444" spans="1:23" ht="15.75" customHeight="1">
      <c r="A444" s="9"/>
      <c r="B444" s="9"/>
      <c r="G444" s="24"/>
      <c r="H444" s="24"/>
      <c r="I444" s="24"/>
      <c r="J444" s="25"/>
      <c r="K444" s="26"/>
      <c r="L444" s="27"/>
      <c r="M444" s="7"/>
      <c r="N444" s="27"/>
      <c r="O444" s="7"/>
      <c r="P444" s="27"/>
      <c r="Q444" s="7"/>
      <c r="R444" s="7"/>
      <c r="S444" s="7"/>
      <c r="T444" s="28"/>
      <c r="U444" s="28"/>
      <c r="V444" s="28"/>
      <c r="W444" s="7"/>
    </row>
    <row r="445" spans="1:23" ht="15.75" customHeight="1">
      <c r="A445" s="9"/>
      <c r="B445" s="9"/>
      <c r="G445" s="24"/>
      <c r="H445" s="24"/>
      <c r="I445" s="24"/>
      <c r="J445" s="25"/>
      <c r="K445" s="26"/>
      <c r="L445" s="27"/>
      <c r="M445" s="7"/>
      <c r="N445" s="27"/>
      <c r="O445" s="7"/>
      <c r="P445" s="27"/>
      <c r="Q445" s="7"/>
      <c r="R445" s="7"/>
      <c r="S445" s="7"/>
      <c r="T445" s="28"/>
      <c r="U445" s="28"/>
      <c r="V445" s="28"/>
      <c r="W445" s="7"/>
    </row>
    <row r="446" spans="1:23" ht="15.75" customHeight="1">
      <c r="A446" s="9"/>
      <c r="B446" s="9"/>
      <c r="G446" s="24"/>
      <c r="H446" s="24"/>
      <c r="I446" s="24"/>
      <c r="J446" s="25"/>
      <c r="K446" s="26"/>
      <c r="L446" s="27"/>
      <c r="M446" s="7"/>
      <c r="N446" s="27"/>
      <c r="O446" s="7"/>
      <c r="P446" s="27"/>
      <c r="Q446" s="7"/>
      <c r="R446" s="7"/>
      <c r="S446" s="7"/>
      <c r="T446" s="28"/>
      <c r="U446" s="28"/>
      <c r="V446" s="28"/>
      <c r="W446" s="7"/>
    </row>
    <row r="447" spans="1:23" ht="15.75" customHeight="1">
      <c r="A447" s="9"/>
      <c r="B447" s="9"/>
      <c r="G447" s="24"/>
      <c r="H447" s="24"/>
      <c r="I447" s="24"/>
      <c r="J447" s="25"/>
      <c r="K447" s="26"/>
      <c r="L447" s="27"/>
      <c r="M447" s="7"/>
      <c r="N447" s="27"/>
      <c r="O447" s="7"/>
      <c r="P447" s="27"/>
      <c r="Q447" s="7"/>
      <c r="R447" s="7"/>
      <c r="S447" s="7"/>
      <c r="T447" s="28"/>
      <c r="U447" s="28"/>
      <c r="V447" s="28"/>
      <c r="W447" s="7"/>
    </row>
    <row r="448" spans="1:23" ht="15.75" customHeight="1">
      <c r="A448" s="9"/>
      <c r="B448" s="9"/>
      <c r="G448" s="24"/>
      <c r="H448" s="24"/>
      <c r="I448" s="24"/>
      <c r="J448" s="25"/>
      <c r="K448" s="26"/>
      <c r="L448" s="27"/>
      <c r="M448" s="7"/>
      <c r="N448" s="27"/>
      <c r="O448" s="7"/>
      <c r="P448" s="27"/>
      <c r="Q448" s="7"/>
      <c r="R448" s="7"/>
      <c r="S448" s="7"/>
      <c r="T448" s="28"/>
      <c r="U448" s="28"/>
      <c r="V448" s="28"/>
      <c r="W448" s="7"/>
    </row>
    <row r="449" spans="1:23" ht="15.75" customHeight="1">
      <c r="A449" s="9"/>
      <c r="B449" s="9"/>
      <c r="G449" s="24"/>
      <c r="H449" s="24"/>
      <c r="I449" s="24"/>
      <c r="J449" s="25"/>
      <c r="K449" s="26"/>
      <c r="L449" s="27"/>
      <c r="M449" s="7"/>
      <c r="N449" s="27"/>
      <c r="O449" s="7"/>
      <c r="P449" s="27"/>
      <c r="Q449" s="7"/>
      <c r="R449" s="7"/>
      <c r="S449" s="7"/>
      <c r="T449" s="28"/>
      <c r="U449" s="28"/>
      <c r="V449" s="28"/>
      <c r="W449" s="7"/>
    </row>
    <row r="450" spans="1:23" ht="15.75" customHeight="1">
      <c r="A450" s="9"/>
      <c r="B450" s="9"/>
      <c r="G450" s="24"/>
      <c r="H450" s="24"/>
      <c r="I450" s="24"/>
      <c r="J450" s="25"/>
      <c r="K450" s="26"/>
      <c r="L450" s="27"/>
      <c r="M450" s="7"/>
      <c r="N450" s="27"/>
      <c r="O450" s="7"/>
      <c r="P450" s="27"/>
      <c r="Q450" s="7"/>
      <c r="R450" s="7"/>
      <c r="S450" s="7"/>
      <c r="T450" s="28"/>
      <c r="U450" s="28"/>
      <c r="V450" s="28"/>
      <c r="W450" s="7"/>
    </row>
    <row r="451" spans="1:23" ht="15.75" customHeight="1">
      <c r="A451" s="9"/>
      <c r="B451" s="9"/>
      <c r="G451" s="24"/>
      <c r="H451" s="24"/>
      <c r="I451" s="24"/>
      <c r="J451" s="25"/>
      <c r="K451" s="26"/>
      <c r="L451" s="27"/>
      <c r="M451" s="7"/>
      <c r="N451" s="27"/>
      <c r="O451" s="7"/>
      <c r="P451" s="27"/>
      <c r="Q451" s="7"/>
      <c r="R451" s="7"/>
      <c r="S451" s="7"/>
      <c r="T451" s="28"/>
      <c r="U451" s="28"/>
      <c r="V451" s="28"/>
      <c r="W451" s="7"/>
    </row>
    <row r="452" spans="1:23" ht="15.75" customHeight="1">
      <c r="A452" s="9"/>
      <c r="B452" s="9"/>
      <c r="G452" s="24"/>
      <c r="H452" s="24"/>
      <c r="I452" s="24"/>
      <c r="J452" s="25"/>
      <c r="K452" s="26"/>
      <c r="L452" s="27"/>
      <c r="M452" s="7"/>
      <c r="N452" s="27"/>
      <c r="O452" s="7"/>
      <c r="P452" s="27"/>
      <c r="Q452" s="7"/>
      <c r="R452" s="7"/>
      <c r="S452" s="7"/>
      <c r="T452" s="28"/>
      <c r="U452" s="28"/>
      <c r="V452" s="28"/>
      <c r="W452" s="7"/>
    </row>
    <row r="453" spans="1:23" ht="15.75" customHeight="1">
      <c r="A453" s="9"/>
      <c r="B453" s="9"/>
      <c r="G453" s="24"/>
      <c r="H453" s="24"/>
      <c r="I453" s="24"/>
      <c r="J453" s="25"/>
      <c r="K453" s="26"/>
      <c r="L453" s="27"/>
      <c r="M453" s="7"/>
      <c r="N453" s="27"/>
      <c r="O453" s="7"/>
      <c r="P453" s="27"/>
      <c r="Q453" s="7"/>
      <c r="R453" s="7"/>
      <c r="S453" s="7"/>
      <c r="T453" s="28"/>
      <c r="U453" s="28"/>
      <c r="V453" s="28"/>
      <c r="W453" s="7"/>
    </row>
    <row r="454" spans="1:23" ht="15.75" customHeight="1">
      <c r="A454" s="9"/>
      <c r="B454" s="9"/>
      <c r="G454" s="24"/>
      <c r="H454" s="24"/>
      <c r="I454" s="24"/>
      <c r="J454" s="25"/>
      <c r="K454" s="26"/>
      <c r="L454" s="27"/>
      <c r="M454" s="7"/>
      <c r="N454" s="27"/>
      <c r="O454" s="7"/>
      <c r="P454" s="27"/>
      <c r="Q454" s="7"/>
      <c r="R454" s="7"/>
      <c r="S454" s="7"/>
      <c r="T454" s="28"/>
      <c r="U454" s="28"/>
      <c r="V454" s="28"/>
      <c r="W454" s="7"/>
    </row>
    <row r="455" spans="1:23" ht="15.75" customHeight="1">
      <c r="A455" s="9"/>
      <c r="B455" s="9"/>
      <c r="G455" s="24"/>
      <c r="H455" s="24"/>
      <c r="I455" s="24"/>
      <c r="J455" s="25"/>
      <c r="K455" s="26"/>
      <c r="L455" s="27"/>
      <c r="M455" s="7"/>
      <c r="N455" s="27"/>
      <c r="O455" s="7"/>
      <c r="P455" s="27"/>
      <c r="Q455" s="7"/>
      <c r="R455" s="7"/>
      <c r="S455" s="7"/>
      <c r="T455" s="28"/>
      <c r="U455" s="28"/>
      <c r="V455" s="28"/>
      <c r="W455" s="7"/>
    </row>
    <row r="456" spans="1:23" ht="15.75" customHeight="1">
      <c r="A456" s="9"/>
      <c r="B456" s="9"/>
      <c r="G456" s="24"/>
      <c r="H456" s="24"/>
      <c r="I456" s="24"/>
      <c r="J456" s="25"/>
      <c r="K456" s="26"/>
      <c r="L456" s="27"/>
      <c r="M456" s="7"/>
      <c r="N456" s="27"/>
      <c r="O456" s="7"/>
      <c r="P456" s="27"/>
      <c r="Q456" s="7"/>
      <c r="R456" s="7"/>
      <c r="S456" s="7"/>
      <c r="T456" s="28"/>
      <c r="U456" s="28"/>
      <c r="V456" s="28"/>
      <c r="W456" s="7"/>
    </row>
    <row r="457" spans="1:23" ht="15.75" customHeight="1">
      <c r="A457" s="9"/>
      <c r="B457" s="9"/>
      <c r="G457" s="24"/>
      <c r="H457" s="24"/>
      <c r="I457" s="24"/>
      <c r="J457" s="25"/>
      <c r="K457" s="26"/>
      <c r="L457" s="27"/>
      <c r="M457" s="7"/>
      <c r="N457" s="27"/>
      <c r="O457" s="7"/>
      <c r="P457" s="27"/>
      <c r="Q457" s="7"/>
      <c r="R457" s="7"/>
      <c r="S457" s="7"/>
      <c r="T457" s="28"/>
      <c r="U457" s="28"/>
      <c r="V457" s="28"/>
      <c r="W457" s="7"/>
    </row>
    <row r="458" spans="1:23" ht="15.75" customHeight="1">
      <c r="A458" s="9"/>
      <c r="B458" s="9"/>
      <c r="G458" s="24"/>
      <c r="H458" s="24"/>
      <c r="I458" s="24"/>
      <c r="J458" s="25"/>
      <c r="K458" s="26"/>
      <c r="L458" s="27"/>
      <c r="M458" s="7"/>
      <c r="N458" s="27"/>
      <c r="O458" s="7"/>
      <c r="P458" s="27"/>
      <c r="Q458" s="7"/>
      <c r="R458" s="7"/>
      <c r="S458" s="7"/>
      <c r="T458" s="28"/>
      <c r="U458" s="28"/>
      <c r="V458" s="28"/>
      <c r="W458" s="7"/>
    </row>
    <row r="459" spans="1:23" ht="15.75" customHeight="1">
      <c r="A459" s="9"/>
      <c r="B459" s="9"/>
      <c r="G459" s="24"/>
      <c r="H459" s="24"/>
      <c r="I459" s="24"/>
      <c r="J459" s="25"/>
      <c r="K459" s="26"/>
      <c r="L459" s="27"/>
      <c r="M459" s="7"/>
      <c r="N459" s="27"/>
      <c r="O459" s="7"/>
      <c r="P459" s="27"/>
      <c r="Q459" s="7"/>
      <c r="R459" s="7"/>
      <c r="S459" s="7"/>
      <c r="T459" s="28"/>
      <c r="U459" s="28"/>
      <c r="V459" s="28"/>
      <c r="W459" s="7"/>
    </row>
    <row r="460" spans="1:23" ht="15.75" customHeight="1">
      <c r="A460" s="9"/>
      <c r="B460" s="9"/>
      <c r="G460" s="24"/>
      <c r="H460" s="24"/>
      <c r="I460" s="24"/>
      <c r="J460" s="25"/>
      <c r="K460" s="26"/>
      <c r="L460" s="27"/>
      <c r="M460" s="7"/>
      <c r="N460" s="27"/>
      <c r="O460" s="7"/>
      <c r="P460" s="27"/>
      <c r="Q460" s="7"/>
      <c r="R460" s="7"/>
      <c r="S460" s="7"/>
      <c r="T460" s="28"/>
      <c r="U460" s="28"/>
      <c r="V460" s="28"/>
      <c r="W460" s="7"/>
    </row>
    <row r="461" spans="1:23" ht="15.75" customHeight="1">
      <c r="A461" s="9"/>
      <c r="B461" s="9"/>
      <c r="G461" s="24"/>
      <c r="H461" s="24"/>
      <c r="I461" s="24"/>
      <c r="J461" s="25"/>
      <c r="K461" s="26"/>
      <c r="L461" s="27"/>
      <c r="M461" s="7"/>
      <c r="N461" s="27"/>
      <c r="O461" s="7"/>
      <c r="P461" s="27"/>
      <c r="Q461" s="7"/>
      <c r="R461" s="7"/>
      <c r="S461" s="7"/>
      <c r="T461" s="28"/>
      <c r="U461" s="28"/>
      <c r="V461" s="28"/>
      <c r="W461" s="7"/>
    </row>
    <row r="462" spans="1:23" ht="15.75" customHeight="1">
      <c r="A462" s="9"/>
      <c r="B462" s="9"/>
      <c r="G462" s="24"/>
      <c r="H462" s="24"/>
      <c r="I462" s="24"/>
      <c r="J462" s="25"/>
      <c r="K462" s="26"/>
      <c r="L462" s="27"/>
      <c r="M462" s="7"/>
      <c r="N462" s="27"/>
      <c r="O462" s="7"/>
      <c r="P462" s="27"/>
      <c r="Q462" s="7"/>
      <c r="R462" s="7"/>
      <c r="S462" s="7"/>
      <c r="T462" s="28"/>
      <c r="U462" s="28"/>
      <c r="V462" s="28"/>
      <c r="W462" s="7"/>
    </row>
    <row r="463" spans="1:23" ht="15.75" customHeight="1">
      <c r="A463" s="9"/>
      <c r="B463" s="9"/>
      <c r="G463" s="24"/>
      <c r="H463" s="24"/>
      <c r="I463" s="24"/>
      <c r="J463" s="25"/>
      <c r="K463" s="26"/>
      <c r="L463" s="27"/>
      <c r="M463" s="7"/>
      <c r="N463" s="27"/>
      <c r="O463" s="7"/>
      <c r="P463" s="27"/>
      <c r="Q463" s="7"/>
      <c r="R463" s="7"/>
      <c r="S463" s="7"/>
      <c r="T463" s="28"/>
      <c r="U463" s="28"/>
      <c r="V463" s="28"/>
      <c r="W463" s="7"/>
    </row>
    <row r="464" spans="1:23" ht="15.75" customHeight="1">
      <c r="A464" s="9"/>
      <c r="B464" s="9"/>
      <c r="G464" s="24"/>
      <c r="H464" s="24"/>
      <c r="I464" s="24"/>
      <c r="J464" s="25"/>
      <c r="K464" s="26"/>
      <c r="L464" s="27"/>
      <c r="M464" s="7"/>
      <c r="N464" s="27"/>
      <c r="O464" s="7"/>
      <c r="P464" s="27"/>
      <c r="Q464" s="7"/>
      <c r="R464" s="7"/>
      <c r="S464" s="7"/>
      <c r="T464" s="28"/>
      <c r="U464" s="28"/>
      <c r="V464" s="28"/>
      <c r="W464" s="7"/>
    </row>
    <row r="465" spans="1:23" ht="15.75" customHeight="1">
      <c r="A465" s="9"/>
      <c r="B465" s="9"/>
      <c r="G465" s="24"/>
      <c r="H465" s="24"/>
      <c r="I465" s="24"/>
      <c r="J465" s="25"/>
      <c r="K465" s="26"/>
      <c r="L465" s="27"/>
      <c r="M465" s="7"/>
      <c r="N465" s="27"/>
      <c r="O465" s="7"/>
      <c r="P465" s="27"/>
      <c r="Q465" s="7"/>
      <c r="R465" s="7"/>
      <c r="S465" s="7"/>
      <c r="T465" s="28"/>
      <c r="U465" s="28"/>
      <c r="V465" s="28"/>
      <c r="W465" s="7"/>
    </row>
    <row r="466" spans="1:23" ht="15.75" customHeight="1">
      <c r="A466" s="9"/>
      <c r="B466" s="9"/>
      <c r="G466" s="24"/>
      <c r="H466" s="24"/>
      <c r="I466" s="24"/>
      <c r="J466" s="25"/>
      <c r="K466" s="26"/>
      <c r="L466" s="27"/>
      <c r="M466" s="7"/>
      <c r="N466" s="27"/>
      <c r="O466" s="7"/>
      <c r="P466" s="27"/>
      <c r="Q466" s="7"/>
      <c r="R466" s="7"/>
      <c r="S466" s="7"/>
      <c r="T466" s="28"/>
      <c r="U466" s="28"/>
      <c r="V466" s="28"/>
      <c r="W466" s="7"/>
    </row>
    <row r="467" spans="1:23" ht="15.75" customHeight="1">
      <c r="A467" s="9"/>
      <c r="B467" s="9"/>
      <c r="G467" s="24"/>
      <c r="H467" s="24"/>
      <c r="I467" s="24"/>
      <c r="J467" s="25"/>
      <c r="K467" s="26"/>
      <c r="L467" s="27"/>
      <c r="M467" s="7"/>
      <c r="N467" s="27"/>
      <c r="O467" s="7"/>
      <c r="P467" s="27"/>
      <c r="Q467" s="7"/>
      <c r="R467" s="7"/>
      <c r="S467" s="7"/>
      <c r="T467" s="28"/>
      <c r="U467" s="28"/>
      <c r="V467" s="28"/>
      <c r="W467" s="7"/>
    </row>
    <row r="468" spans="1:23" ht="15.75" customHeight="1">
      <c r="A468" s="9"/>
      <c r="B468" s="9"/>
      <c r="G468" s="24"/>
      <c r="H468" s="24"/>
      <c r="I468" s="24"/>
      <c r="J468" s="25"/>
      <c r="K468" s="26"/>
      <c r="L468" s="27"/>
      <c r="M468" s="7"/>
      <c r="N468" s="27"/>
      <c r="O468" s="7"/>
      <c r="P468" s="27"/>
      <c r="Q468" s="7"/>
      <c r="R468" s="7"/>
      <c r="S468" s="7"/>
      <c r="T468" s="28"/>
      <c r="U468" s="28"/>
      <c r="V468" s="28"/>
      <c r="W468" s="7"/>
    </row>
    <row r="469" spans="1:23" ht="15.75" customHeight="1">
      <c r="A469" s="9"/>
      <c r="B469" s="9"/>
      <c r="G469" s="24"/>
      <c r="H469" s="24"/>
      <c r="I469" s="24"/>
      <c r="J469" s="25"/>
      <c r="K469" s="26"/>
      <c r="L469" s="27"/>
      <c r="M469" s="7"/>
      <c r="N469" s="27"/>
      <c r="O469" s="7"/>
      <c r="P469" s="27"/>
      <c r="Q469" s="7"/>
      <c r="R469" s="7"/>
      <c r="S469" s="7"/>
      <c r="T469" s="28"/>
      <c r="U469" s="28"/>
      <c r="V469" s="28"/>
      <c r="W469" s="7"/>
    </row>
    <row r="470" spans="1:23" ht="15.75" customHeight="1">
      <c r="A470" s="9"/>
      <c r="B470" s="9"/>
      <c r="G470" s="24"/>
      <c r="H470" s="24"/>
      <c r="I470" s="24"/>
      <c r="J470" s="25"/>
      <c r="K470" s="26"/>
      <c r="L470" s="27"/>
      <c r="M470" s="7"/>
      <c r="N470" s="27"/>
      <c r="O470" s="7"/>
      <c r="P470" s="27"/>
      <c r="Q470" s="7"/>
      <c r="R470" s="7"/>
      <c r="S470" s="7"/>
      <c r="T470" s="28"/>
      <c r="U470" s="28"/>
      <c r="V470" s="28"/>
      <c r="W470" s="7"/>
    </row>
    <row r="471" spans="1:23" ht="15.75" customHeight="1">
      <c r="A471" s="9"/>
      <c r="B471" s="9"/>
      <c r="G471" s="24"/>
      <c r="H471" s="24"/>
      <c r="I471" s="24"/>
      <c r="J471" s="25"/>
      <c r="K471" s="26"/>
      <c r="L471" s="27"/>
      <c r="M471" s="7"/>
      <c r="N471" s="27"/>
      <c r="O471" s="7"/>
      <c r="P471" s="27"/>
      <c r="Q471" s="7"/>
      <c r="R471" s="7"/>
      <c r="S471" s="7"/>
      <c r="T471" s="28"/>
      <c r="U471" s="28"/>
      <c r="V471" s="28"/>
      <c r="W471" s="7"/>
    </row>
    <row r="472" spans="1:23" ht="15.75" customHeight="1">
      <c r="A472" s="9"/>
      <c r="B472" s="9"/>
      <c r="G472" s="24"/>
      <c r="H472" s="24"/>
      <c r="I472" s="24"/>
      <c r="J472" s="25"/>
      <c r="K472" s="26"/>
      <c r="L472" s="27"/>
      <c r="M472" s="7"/>
      <c r="N472" s="27"/>
      <c r="O472" s="7"/>
      <c r="P472" s="27"/>
      <c r="Q472" s="7"/>
      <c r="R472" s="7"/>
      <c r="S472" s="7"/>
      <c r="T472" s="28"/>
      <c r="U472" s="28"/>
      <c r="V472" s="28"/>
      <c r="W472" s="7"/>
    </row>
    <row r="473" spans="1:23" ht="15.75" customHeight="1">
      <c r="A473" s="9"/>
      <c r="B473" s="9"/>
      <c r="G473" s="24"/>
      <c r="H473" s="24"/>
      <c r="I473" s="24"/>
      <c r="J473" s="25"/>
      <c r="K473" s="26"/>
      <c r="L473" s="27"/>
      <c r="M473" s="7"/>
      <c r="N473" s="27"/>
      <c r="O473" s="7"/>
      <c r="P473" s="27"/>
      <c r="Q473" s="7"/>
      <c r="R473" s="7"/>
      <c r="S473" s="7"/>
      <c r="T473" s="28"/>
      <c r="U473" s="28"/>
      <c r="V473" s="28"/>
      <c r="W473" s="7"/>
    </row>
    <row r="474" spans="1:23" ht="15.75" customHeight="1">
      <c r="A474" s="9"/>
      <c r="B474" s="9"/>
      <c r="G474" s="24"/>
      <c r="H474" s="24"/>
      <c r="I474" s="24"/>
      <c r="J474" s="25"/>
      <c r="K474" s="26"/>
      <c r="L474" s="27"/>
      <c r="M474" s="7"/>
      <c r="N474" s="27"/>
      <c r="O474" s="7"/>
      <c r="P474" s="27"/>
      <c r="Q474" s="7"/>
      <c r="R474" s="7"/>
      <c r="S474" s="7"/>
      <c r="T474" s="28"/>
      <c r="U474" s="28"/>
      <c r="V474" s="28"/>
      <c r="W474" s="7"/>
    </row>
    <row r="475" spans="1:23" ht="15.75" customHeight="1">
      <c r="A475" s="9"/>
      <c r="B475" s="9"/>
      <c r="G475" s="24"/>
      <c r="H475" s="24"/>
      <c r="I475" s="24"/>
      <c r="J475" s="25"/>
      <c r="K475" s="26"/>
      <c r="L475" s="27"/>
      <c r="M475" s="7"/>
      <c r="N475" s="27"/>
      <c r="O475" s="7"/>
      <c r="P475" s="27"/>
      <c r="Q475" s="7"/>
      <c r="R475" s="7"/>
      <c r="S475" s="7"/>
      <c r="T475" s="28"/>
      <c r="U475" s="28"/>
      <c r="V475" s="28"/>
      <c r="W475" s="7"/>
    </row>
    <row r="476" spans="1:23" ht="15.75" customHeight="1">
      <c r="A476" s="9"/>
      <c r="B476" s="9"/>
      <c r="G476" s="24"/>
      <c r="H476" s="24"/>
      <c r="I476" s="24"/>
      <c r="J476" s="25"/>
      <c r="K476" s="26"/>
      <c r="L476" s="27"/>
      <c r="M476" s="7"/>
      <c r="N476" s="27"/>
      <c r="O476" s="7"/>
      <c r="P476" s="27"/>
      <c r="Q476" s="7"/>
      <c r="R476" s="7"/>
      <c r="S476" s="7"/>
      <c r="T476" s="28"/>
      <c r="U476" s="28"/>
      <c r="V476" s="28"/>
      <c r="W476" s="7"/>
    </row>
    <row r="477" spans="1:23" ht="15.75" customHeight="1">
      <c r="A477" s="9"/>
      <c r="B477" s="9"/>
      <c r="G477" s="24"/>
      <c r="H477" s="24"/>
      <c r="I477" s="24"/>
      <c r="J477" s="25"/>
      <c r="K477" s="26"/>
      <c r="L477" s="27"/>
      <c r="M477" s="7"/>
      <c r="N477" s="27"/>
      <c r="O477" s="7"/>
      <c r="P477" s="27"/>
      <c r="Q477" s="7"/>
      <c r="R477" s="7"/>
      <c r="S477" s="7"/>
      <c r="T477" s="28"/>
      <c r="U477" s="28"/>
      <c r="V477" s="28"/>
      <c r="W477" s="7"/>
    </row>
    <row r="478" spans="1:23" ht="15.75" customHeight="1">
      <c r="A478" s="9"/>
      <c r="B478" s="9"/>
      <c r="G478" s="24"/>
      <c r="H478" s="24"/>
      <c r="I478" s="24"/>
      <c r="J478" s="25"/>
      <c r="K478" s="26"/>
      <c r="L478" s="27"/>
      <c r="M478" s="7"/>
      <c r="N478" s="27"/>
      <c r="O478" s="7"/>
      <c r="P478" s="27"/>
      <c r="Q478" s="7"/>
      <c r="R478" s="7"/>
      <c r="S478" s="7"/>
      <c r="T478" s="28"/>
      <c r="U478" s="28"/>
      <c r="V478" s="28"/>
      <c r="W478" s="7"/>
    </row>
    <row r="479" spans="1:23" ht="15.75" customHeight="1">
      <c r="A479" s="9"/>
      <c r="B479" s="9"/>
      <c r="G479" s="24"/>
      <c r="H479" s="24"/>
      <c r="I479" s="24"/>
      <c r="J479" s="25"/>
      <c r="K479" s="26"/>
      <c r="L479" s="27"/>
      <c r="M479" s="7"/>
      <c r="N479" s="27"/>
      <c r="O479" s="7"/>
      <c r="P479" s="27"/>
      <c r="Q479" s="7"/>
      <c r="R479" s="7"/>
      <c r="S479" s="7"/>
      <c r="T479" s="28"/>
      <c r="U479" s="28"/>
      <c r="V479" s="28"/>
      <c r="W479" s="7"/>
    </row>
    <row r="480" spans="1:23" ht="15.75" customHeight="1">
      <c r="A480" s="9"/>
      <c r="B480" s="9"/>
      <c r="G480" s="24"/>
      <c r="H480" s="24"/>
      <c r="I480" s="24"/>
      <c r="J480" s="25"/>
      <c r="K480" s="26"/>
      <c r="L480" s="27"/>
      <c r="M480" s="7"/>
      <c r="N480" s="27"/>
      <c r="O480" s="7"/>
      <c r="P480" s="27"/>
      <c r="Q480" s="7"/>
      <c r="R480" s="7"/>
      <c r="S480" s="7"/>
      <c r="T480" s="28"/>
      <c r="U480" s="28"/>
      <c r="V480" s="28"/>
      <c r="W480" s="7"/>
    </row>
    <row r="481" spans="1:23" ht="15.75" customHeight="1">
      <c r="A481" s="9"/>
      <c r="B481" s="9"/>
      <c r="G481" s="24"/>
      <c r="H481" s="24"/>
      <c r="I481" s="24"/>
      <c r="J481" s="25"/>
      <c r="K481" s="26"/>
      <c r="L481" s="27"/>
      <c r="M481" s="7"/>
      <c r="N481" s="27"/>
      <c r="O481" s="7"/>
      <c r="P481" s="27"/>
      <c r="Q481" s="7"/>
      <c r="R481" s="7"/>
      <c r="S481" s="7"/>
      <c r="T481" s="28"/>
      <c r="U481" s="28"/>
      <c r="V481" s="28"/>
      <c r="W481" s="7"/>
    </row>
    <row r="482" spans="1:23" ht="15.75" customHeight="1">
      <c r="A482" s="9"/>
      <c r="B482" s="9"/>
      <c r="G482" s="24"/>
      <c r="H482" s="24"/>
      <c r="I482" s="24"/>
      <c r="J482" s="25"/>
      <c r="K482" s="26"/>
      <c r="L482" s="27"/>
      <c r="M482" s="7"/>
      <c r="N482" s="27"/>
      <c r="O482" s="7"/>
      <c r="P482" s="27"/>
      <c r="Q482" s="7"/>
      <c r="R482" s="7"/>
      <c r="S482" s="7"/>
      <c r="T482" s="28"/>
      <c r="U482" s="28"/>
      <c r="V482" s="28"/>
      <c r="W482" s="7"/>
    </row>
    <row r="483" spans="1:23" ht="15.75" customHeight="1">
      <c r="A483" s="9"/>
      <c r="B483" s="9"/>
      <c r="G483" s="24"/>
      <c r="H483" s="24"/>
      <c r="I483" s="24"/>
      <c r="J483" s="25"/>
      <c r="K483" s="26"/>
      <c r="L483" s="27"/>
      <c r="M483" s="7"/>
      <c r="N483" s="27"/>
      <c r="O483" s="7"/>
      <c r="P483" s="27"/>
      <c r="Q483" s="7"/>
      <c r="R483" s="7"/>
      <c r="S483" s="7"/>
      <c r="T483" s="28"/>
      <c r="U483" s="28"/>
      <c r="V483" s="28"/>
      <c r="W483" s="7"/>
    </row>
    <row r="484" spans="1:23" ht="15.75" customHeight="1">
      <c r="A484" s="9"/>
      <c r="B484" s="9"/>
      <c r="G484" s="24"/>
      <c r="H484" s="24"/>
      <c r="I484" s="24"/>
      <c r="J484" s="25"/>
      <c r="K484" s="26"/>
      <c r="L484" s="27"/>
      <c r="M484" s="7"/>
      <c r="N484" s="27"/>
      <c r="O484" s="7"/>
      <c r="P484" s="27"/>
      <c r="Q484" s="7"/>
      <c r="R484" s="7"/>
      <c r="S484" s="7"/>
      <c r="T484" s="28"/>
      <c r="U484" s="28"/>
      <c r="V484" s="28"/>
      <c r="W484" s="7"/>
    </row>
    <row r="485" spans="1:23" ht="15.75" customHeight="1">
      <c r="A485" s="9"/>
      <c r="B485" s="9"/>
      <c r="G485" s="24"/>
      <c r="H485" s="24"/>
      <c r="I485" s="24"/>
      <c r="J485" s="25"/>
      <c r="K485" s="26"/>
      <c r="L485" s="27"/>
      <c r="M485" s="7"/>
      <c r="N485" s="27"/>
      <c r="O485" s="7"/>
      <c r="P485" s="27"/>
      <c r="Q485" s="7"/>
      <c r="R485" s="7"/>
      <c r="S485" s="7"/>
      <c r="T485" s="28"/>
      <c r="U485" s="28"/>
      <c r="V485" s="28"/>
      <c r="W485" s="7"/>
    </row>
    <row r="486" spans="1:23" ht="15.75" customHeight="1">
      <c r="A486" s="9"/>
      <c r="B486" s="9"/>
      <c r="G486" s="24"/>
      <c r="H486" s="24"/>
      <c r="I486" s="24"/>
      <c r="J486" s="25"/>
      <c r="K486" s="26"/>
      <c r="L486" s="27"/>
      <c r="M486" s="7"/>
      <c r="N486" s="27"/>
      <c r="O486" s="7"/>
      <c r="P486" s="27"/>
      <c r="Q486" s="7"/>
      <c r="R486" s="7"/>
      <c r="S486" s="7"/>
      <c r="T486" s="28"/>
      <c r="U486" s="28"/>
      <c r="V486" s="28"/>
      <c r="W486" s="7"/>
    </row>
    <row r="487" spans="1:23" ht="15.75" customHeight="1">
      <c r="A487" s="9"/>
      <c r="B487" s="9"/>
      <c r="G487" s="24"/>
      <c r="H487" s="24"/>
      <c r="I487" s="24"/>
      <c r="J487" s="25"/>
      <c r="K487" s="26"/>
      <c r="L487" s="27"/>
      <c r="M487" s="7"/>
      <c r="N487" s="27"/>
      <c r="O487" s="7"/>
      <c r="P487" s="27"/>
      <c r="Q487" s="7"/>
      <c r="R487" s="7"/>
      <c r="S487" s="7"/>
      <c r="T487" s="28"/>
      <c r="U487" s="28"/>
      <c r="V487" s="28"/>
      <c r="W487" s="7"/>
    </row>
    <row r="488" spans="1:23" ht="15.75" customHeight="1">
      <c r="A488" s="9"/>
      <c r="B488" s="9"/>
      <c r="G488" s="24"/>
      <c r="H488" s="24"/>
      <c r="I488" s="24"/>
      <c r="J488" s="25"/>
      <c r="K488" s="26"/>
      <c r="L488" s="27"/>
      <c r="M488" s="7"/>
      <c r="N488" s="27"/>
      <c r="O488" s="7"/>
      <c r="P488" s="27"/>
      <c r="Q488" s="7"/>
      <c r="R488" s="7"/>
      <c r="S488" s="7"/>
      <c r="T488" s="28"/>
      <c r="U488" s="28"/>
      <c r="V488" s="28"/>
      <c r="W488" s="7"/>
    </row>
    <row r="489" spans="1:23" ht="15.75" customHeight="1">
      <c r="A489" s="9"/>
      <c r="B489" s="9"/>
      <c r="G489" s="24"/>
      <c r="H489" s="24"/>
      <c r="I489" s="24"/>
      <c r="J489" s="25"/>
      <c r="K489" s="26"/>
      <c r="L489" s="27"/>
      <c r="M489" s="7"/>
      <c r="N489" s="27"/>
      <c r="O489" s="7"/>
      <c r="P489" s="27"/>
      <c r="Q489" s="7"/>
      <c r="R489" s="7"/>
      <c r="S489" s="7"/>
      <c r="T489" s="28"/>
      <c r="U489" s="28"/>
      <c r="V489" s="28"/>
      <c r="W489" s="7"/>
    </row>
    <row r="490" spans="1:23" ht="15.75" customHeight="1">
      <c r="A490" s="9"/>
      <c r="B490" s="9"/>
      <c r="G490" s="24"/>
      <c r="H490" s="24"/>
      <c r="I490" s="24"/>
      <c r="J490" s="25"/>
      <c r="K490" s="26"/>
      <c r="L490" s="27"/>
      <c r="M490" s="7"/>
      <c r="N490" s="27"/>
      <c r="O490" s="7"/>
      <c r="P490" s="27"/>
      <c r="Q490" s="7"/>
      <c r="R490" s="7"/>
      <c r="S490" s="7"/>
      <c r="T490" s="28"/>
      <c r="U490" s="28"/>
      <c r="V490" s="28"/>
      <c r="W490" s="7"/>
    </row>
    <row r="491" spans="1:23" ht="15.75" customHeight="1">
      <c r="A491" s="9"/>
      <c r="B491" s="9"/>
      <c r="G491" s="24"/>
      <c r="H491" s="24"/>
      <c r="I491" s="24"/>
      <c r="J491" s="25"/>
      <c r="K491" s="26"/>
      <c r="L491" s="27"/>
      <c r="M491" s="7"/>
      <c r="N491" s="27"/>
      <c r="O491" s="7"/>
      <c r="P491" s="27"/>
      <c r="Q491" s="7"/>
      <c r="R491" s="7"/>
      <c r="S491" s="7"/>
      <c r="T491" s="28"/>
      <c r="U491" s="28"/>
      <c r="V491" s="28"/>
      <c r="W491" s="7"/>
    </row>
    <row r="492" spans="1:23" ht="15.75" customHeight="1">
      <c r="A492" s="9"/>
      <c r="B492" s="9"/>
      <c r="G492" s="24"/>
      <c r="H492" s="24"/>
      <c r="I492" s="24"/>
      <c r="J492" s="25"/>
      <c r="K492" s="26"/>
      <c r="L492" s="27"/>
      <c r="M492" s="7"/>
      <c r="N492" s="27"/>
      <c r="O492" s="7"/>
      <c r="P492" s="27"/>
      <c r="Q492" s="7"/>
      <c r="R492" s="7"/>
      <c r="S492" s="7"/>
      <c r="T492" s="28"/>
      <c r="U492" s="28"/>
      <c r="V492" s="28"/>
      <c r="W492" s="7"/>
    </row>
    <row r="493" spans="1:23" ht="15.75" customHeight="1">
      <c r="A493" s="9"/>
      <c r="B493" s="9"/>
      <c r="G493" s="24"/>
      <c r="H493" s="24"/>
      <c r="I493" s="24"/>
      <c r="J493" s="25"/>
      <c r="K493" s="26"/>
      <c r="L493" s="27"/>
      <c r="M493" s="7"/>
      <c r="N493" s="27"/>
      <c r="O493" s="7"/>
      <c r="P493" s="27"/>
      <c r="Q493" s="7"/>
      <c r="R493" s="7"/>
      <c r="S493" s="7"/>
      <c r="T493" s="28"/>
      <c r="U493" s="28"/>
      <c r="V493" s="28"/>
      <c r="W493" s="7"/>
    </row>
    <row r="494" spans="1:23" ht="15.75" customHeight="1">
      <c r="A494" s="9"/>
      <c r="B494" s="9"/>
      <c r="G494" s="24"/>
      <c r="H494" s="24"/>
      <c r="I494" s="24"/>
      <c r="J494" s="25"/>
      <c r="K494" s="26"/>
      <c r="L494" s="27"/>
      <c r="M494" s="7"/>
      <c r="N494" s="27"/>
      <c r="O494" s="7"/>
      <c r="P494" s="27"/>
      <c r="Q494" s="7"/>
      <c r="R494" s="7"/>
      <c r="S494" s="7"/>
      <c r="T494" s="28"/>
      <c r="U494" s="28"/>
      <c r="V494" s="28"/>
      <c r="W494" s="7"/>
    </row>
    <row r="495" spans="1:23" ht="15.75" customHeight="1">
      <c r="A495" s="9"/>
      <c r="B495" s="9"/>
      <c r="G495" s="24"/>
      <c r="H495" s="24"/>
      <c r="I495" s="24"/>
      <c r="J495" s="25"/>
      <c r="K495" s="26"/>
      <c r="L495" s="27"/>
      <c r="M495" s="7"/>
      <c r="N495" s="27"/>
      <c r="O495" s="7"/>
      <c r="P495" s="27"/>
      <c r="Q495" s="7"/>
      <c r="R495" s="7"/>
      <c r="S495" s="7"/>
      <c r="T495" s="28"/>
      <c r="U495" s="28"/>
      <c r="V495" s="28"/>
      <c r="W495" s="7"/>
    </row>
    <row r="496" spans="1:23" ht="15.75" customHeight="1">
      <c r="A496" s="9"/>
      <c r="B496" s="9"/>
      <c r="G496" s="24"/>
      <c r="H496" s="24"/>
      <c r="I496" s="24"/>
      <c r="J496" s="25"/>
      <c r="K496" s="26"/>
      <c r="L496" s="27"/>
      <c r="M496" s="7"/>
      <c r="N496" s="27"/>
      <c r="O496" s="7"/>
      <c r="P496" s="27"/>
      <c r="Q496" s="7"/>
      <c r="R496" s="7"/>
      <c r="S496" s="7"/>
      <c r="T496" s="28"/>
      <c r="U496" s="28"/>
      <c r="V496" s="28"/>
      <c r="W496" s="7"/>
    </row>
    <row r="497" spans="1:23" ht="15.75" customHeight="1">
      <c r="A497" s="9"/>
      <c r="B497" s="9"/>
      <c r="G497" s="24"/>
      <c r="H497" s="24"/>
      <c r="I497" s="24"/>
      <c r="J497" s="25"/>
      <c r="K497" s="26"/>
      <c r="L497" s="27"/>
      <c r="M497" s="7"/>
      <c r="N497" s="27"/>
      <c r="O497" s="7"/>
      <c r="P497" s="27"/>
      <c r="Q497" s="7"/>
      <c r="R497" s="7"/>
      <c r="S497" s="7"/>
      <c r="T497" s="28"/>
      <c r="U497" s="28"/>
      <c r="V497" s="28"/>
      <c r="W497" s="7"/>
    </row>
    <row r="498" spans="1:23" ht="15.75" customHeight="1">
      <c r="A498" s="9"/>
      <c r="B498" s="9"/>
      <c r="G498" s="24"/>
      <c r="H498" s="24"/>
      <c r="I498" s="24"/>
      <c r="J498" s="25"/>
      <c r="K498" s="26"/>
      <c r="L498" s="27"/>
      <c r="M498" s="7"/>
      <c r="N498" s="27"/>
      <c r="O498" s="7"/>
      <c r="P498" s="27"/>
      <c r="Q498" s="7"/>
      <c r="R498" s="7"/>
      <c r="S498" s="7"/>
      <c r="T498" s="28"/>
      <c r="U498" s="28"/>
      <c r="V498" s="28"/>
      <c r="W498" s="7"/>
    </row>
    <row r="499" spans="1:23" ht="15.75" customHeight="1">
      <c r="A499" s="9"/>
      <c r="B499" s="9"/>
      <c r="G499" s="24"/>
      <c r="H499" s="24"/>
      <c r="I499" s="24"/>
      <c r="J499" s="25"/>
      <c r="K499" s="26"/>
      <c r="L499" s="27"/>
      <c r="M499" s="7"/>
      <c r="N499" s="27"/>
      <c r="O499" s="7"/>
      <c r="P499" s="27"/>
      <c r="Q499" s="7"/>
      <c r="R499" s="7"/>
      <c r="S499" s="7"/>
      <c r="T499" s="28"/>
      <c r="U499" s="28"/>
      <c r="V499" s="28"/>
      <c r="W499" s="7"/>
    </row>
    <row r="500" spans="1:23" ht="15.75" customHeight="1">
      <c r="A500" s="9"/>
      <c r="B500" s="9"/>
      <c r="G500" s="24"/>
      <c r="H500" s="24"/>
      <c r="I500" s="24"/>
      <c r="J500" s="25"/>
      <c r="K500" s="26"/>
      <c r="L500" s="27"/>
      <c r="M500" s="7"/>
      <c r="N500" s="27"/>
      <c r="O500" s="7"/>
      <c r="P500" s="27"/>
      <c r="Q500" s="7"/>
      <c r="R500" s="7"/>
      <c r="S500" s="7"/>
      <c r="T500" s="28"/>
      <c r="U500" s="28"/>
      <c r="V500" s="28"/>
      <c r="W500" s="7"/>
    </row>
    <row r="501" spans="1:23" ht="15.75" customHeight="1">
      <c r="A501" s="9"/>
      <c r="B501" s="9"/>
      <c r="G501" s="24"/>
      <c r="H501" s="24"/>
      <c r="I501" s="24"/>
      <c r="J501" s="25"/>
      <c r="K501" s="26"/>
      <c r="L501" s="27"/>
      <c r="M501" s="7"/>
      <c r="N501" s="27"/>
      <c r="O501" s="7"/>
      <c r="P501" s="27"/>
      <c r="Q501" s="7"/>
      <c r="R501" s="7"/>
      <c r="S501" s="7"/>
      <c r="T501" s="28"/>
      <c r="U501" s="28"/>
      <c r="V501" s="28"/>
      <c r="W501" s="7"/>
    </row>
    <row r="502" spans="1:23" ht="15.75" customHeight="1">
      <c r="A502" s="9"/>
      <c r="B502" s="9"/>
      <c r="G502" s="24"/>
      <c r="H502" s="24"/>
      <c r="I502" s="24"/>
      <c r="J502" s="25"/>
      <c r="K502" s="26"/>
      <c r="L502" s="27"/>
      <c r="M502" s="7"/>
      <c r="N502" s="27"/>
      <c r="O502" s="7"/>
      <c r="P502" s="27"/>
      <c r="Q502" s="7"/>
      <c r="R502" s="7"/>
      <c r="S502" s="7"/>
      <c r="T502" s="28"/>
      <c r="U502" s="28"/>
      <c r="V502" s="28"/>
      <c r="W502" s="7"/>
    </row>
    <row r="503" spans="1:23" ht="15.75" customHeight="1">
      <c r="A503" s="9"/>
      <c r="B503" s="9"/>
      <c r="G503" s="24"/>
      <c r="H503" s="24"/>
      <c r="I503" s="24"/>
      <c r="J503" s="25"/>
      <c r="K503" s="26"/>
      <c r="L503" s="27"/>
      <c r="M503" s="7"/>
      <c r="N503" s="27"/>
      <c r="O503" s="7"/>
      <c r="P503" s="27"/>
      <c r="Q503" s="7"/>
      <c r="R503" s="7"/>
      <c r="S503" s="7"/>
      <c r="T503" s="28"/>
      <c r="U503" s="28"/>
      <c r="V503" s="28"/>
      <c r="W503" s="7"/>
    </row>
    <row r="504" spans="1:23" ht="15.75" customHeight="1">
      <c r="A504" s="9"/>
      <c r="B504" s="9"/>
      <c r="G504" s="24"/>
      <c r="H504" s="24"/>
      <c r="I504" s="24"/>
      <c r="J504" s="25"/>
      <c r="K504" s="26"/>
      <c r="L504" s="27"/>
      <c r="M504" s="7"/>
      <c r="N504" s="27"/>
      <c r="O504" s="7"/>
      <c r="P504" s="27"/>
      <c r="Q504" s="7"/>
      <c r="R504" s="7"/>
      <c r="S504" s="7"/>
      <c r="T504" s="28"/>
      <c r="U504" s="28"/>
      <c r="V504" s="28"/>
      <c r="W504" s="7"/>
    </row>
    <row r="505" spans="1:23" ht="15.75" customHeight="1">
      <c r="A505" s="9"/>
      <c r="B505" s="9"/>
      <c r="G505" s="24"/>
      <c r="H505" s="24"/>
      <c r="I505" s="24"/>
      <c r="J505" s="25"/>
      <c r="K505" s="26"/>
      <c r="L505" s="27"/>
      <c r="M505" s="7"/>
      <c r="N505" s="27"/>
      <c r="O505" s="7"/>
      <c r="P505" s="27"/>
      <c r="Q505" s="7"/>
      <c r="R505" s="7"/>
      <c r="S505" s="7"/>
      <c r="T505" s="28"/>
      <c r="U505" s="28"/>
      <c r="V505" s="28"/>
      <c r="W505" s="7"/>
    </row>
    <row r="506" spans="1:23" ht="15.75" customHeight="1">
      <c r="A506" s="9"/>
      <c r="B506" s="9"/>
      <c r="G506" s="24"/>
      <c r="H506" s="24"/>
      <c r="I506" s="24"/>
      <c r="J506" s="25"/>
      <c r="K506" s="26"/>
      <c r="L506" s="27"/>
      <c r="M506" s="7"/>
      <c r="N506" s="27"/>
      <c r="O506" s="7"/>
      <c r="P506" s="27"/>
      <c r="Q506" s="7"/>
      <c r="R506" s="7"/>
      <c r="S506" s="7"/>
      <c r="T506" s="28"/>
      <c r="U506" s="28"/>
      <c r="V506" s="28"/>
      <c r="W506" s="7"/>
    </row>
    <row r="507" spans="1:23" ht="15.75" customHeight="1">
      <c r="A507" s="9"/>
      <c r="B507" s="9"/>
      <c r="G507" s="24"/>
      <c r="H507" s="24"/>
      <c r="I507" s="24"/>
      <c r="J507" s="25"/>
      <c r="K507" s="26"/>
      <c r="L507" s="27"/>
      <c r="M507" s="7"/>
      <c r="N507" s="27"/>
      <c r="O507" s="7"/>
      <c r="P507" s="27"/>
      <c r="Q507" s="7"/>
      <c r="R507" s="7"/>
      <c r="S507" s="7"/>
      <c r="T507" s="28"/>
      <c r="U507" s="28"/>
      <c r="V507" s="28"/>
      <c r="W507" s="7"/>
    </row>
    <row r="508" spans="1:23" ht="15.75" customHeight="1">
      <c r="A508" s="9"/>
      <c r="B508" s="9"/>
      <c r="G508" s="24"/>
      <c r="H508" s="24"/>
      <c r="I508" s="24"/>
      <c r="J508" s="25"/>
      <c r="K508" s="26"/>
      <c r="L508" s="27"/>
      <c r="M508" s="7"/>
      <c r="N508" s="27"/>
      <c r="O508" s="7"/>
      <c r="P508" s="27"/>
      <c r="Q508" s="7"/>
      <c r="R508" s="7"/>
      <c r="S508" s="7"/>
      <c r="T508" s="28"/>
      <c r="U508" s="28"/>
      <c r="V508" s="28"/>
      <c r="W508" s="7"/>
    </row>
    <row r="509" spans="1:23" ht="15.75" customHeight="1">
      <c r="A509" s="9"/>
      <c r="B509" s="9"/>
      <c r="G509" s="24"/>
      <c r="H509" s="24"/>
      <c r="I509" s="24"/>
      <c r="J509" s="25"/>
      <c r="K509" s="26"/>
      <c r="L509" s="27"/>
      <c r="M509" s="7"/>
      <c r="N509" s="27"/>
      <c r="O509" s="7"/>
      <c r="P509" s="27"/>
      <c r="Q509" s="7"/>
      <c r="R509" s="7"/>
      <c r="S509" s="7"/>
      <c r="T509" s="28"/>
      <c r="U509" s="28"/>
      <c r="V509" s="28"/>
      <c r="W509" s="7"/>
    </row>
    <row r="510" spans="1:23" ht="15.75" customHeight="1">
      <c r="A510" s="9"/>
      <c r="B510" s="9"/>
      <c r="G510" s="24"/>
      <c r="H510" s="24"/>
      <c r="I510" s="24"/>
      <c r="J510" s="25"/>
      <c r="K510" s="26"/>
      <c r="L510" s="27"/>
      <c r="M510" s="7"/>
      <c r="N510" s="27"/>
      <c r="O510" s="7"/>
      <c r="P510" s="27"/>
      <c r="Q510" s="7"/>
      <c r="R510" s="7"/>
      <c r="S510" s="7"/>
      <c r="T510" s="28"/>
      <c r="U510" s="28"/>
      <c r="V510" s="28"/>
      <c r="W510" s="7"/>
    </row>
    <row r="511" spans="1:23" ht="15.75" customHeight="1">
      <c r="A511" s="9"/>
      <c r="B511" s="9"/>
      <c r="G511" s="24"/>
      <c r="H511" s="24"/>
      <c r="I511" s="24"/>
      <c r="J511" s="25"/>
      <c r="K511" s="26"/>
      <c r="L511" s="27"/>
      <c r="M511" s="7"/>
      <c r="N511" s="27"/>
      <c r="O511" s="7"/>
      <c r="P511" s="27"/>
      <c r="Q511" s="7"/>
      <c r="R511" s="7"/>
      <c r="S511" s="7"/>
      <c r="T511" s="28"/>
      <c r="U511" s="28"/>
      <c r="V511" s="28"/>
      <c r="W511" s="7"/>
    </row>
    <row r="512" spans="1:23" ht="15.75" customHeight="1">
      <c r="A512" s="9"/>
      <c r="B512" s="9"/>
      <c r="G512" s="24"/>
      <c r="H512" s="24"/>
      <c r="I512" s="24"/>
      <c r="J512" s="25"/>
      <c r="K512" s="26"/>
      <c r="L512" s="27"/>
      <c r="M512" s="7"/>
      <c r="N512" s="27"/>
      <c r="O512" s="7"/>
      <c r="P512" s="27"/>
      <c r="Q512" s="7"/>
      <c r="R512" s="7"/>
      <c r="S512" s="7"/>
      <c r="T512" s="28"/>
      <c r="U512" s="28"/>
      <c r="V512" s="28"/>
      <c r="W512" s="7"/>
    </row>
    <row r="513" spans="1:23" ht="15.75" customHeight="1">
      <c r="A513" s="9"/>
      <c r="B513" s="9"/>
      <c r="G513" s="24"/>
      <c r="H513" s="24"/>
      <c r="I513" s="24"/>
      <c r="J513" s="25"/>
      <c r="K513" s="26"/>
      <c r="L513" s="27"/>
      <c r="M513" s="7"/>
      <c r="N513" s="27"/>
      <c r="O513" s="7"/>
      <c r="P513" s="27"/>
      <c r="Q513" s="7"/>
      <c r="R513" s="7"/>
      <c r="S513" s="7"/>
      <c r="T513" s="28"/>
      <c r="U513" s="28"/>
      <c r="V513" s="28"/>
      <c r="W513" s="7"/>
    </row>
    <row r="514" spans="1:23" ht="15.75" customHeight="1">
      <c r="A514" s="9"/>
      <c r="B514" s="9"/>
      <c r="G514" s="24"/>
      <c r="H514" s="24"/>
      <c r="I514" s="24"/>
      <c r="J514" s="25"/>
      <c r="K514" s="26"/>
      <c r="L514" s="27"/>
      <c r="M514" s="7"/>
      <c r="N514" s="27"/>
      <c r="O514" s="7"/>
      <c r="P514" s="27"/>
      <c r="Q514" s="7"/>
      <c r="R514" s="7"/>
      <c r="S514" s="7"/>
      <c r="T514" s="28"/>
      <c r="U514" s="28"/>
      <c r="V514" s="28"/>
      <c r="W514" s="7"/>
    </row>
    <row r="515" spans="1:23" ht="15.75" customHeight="1">
      <c r="A515" s="9"/>
      <c r="B515" s="9"/>
      <c r="G515" s="24"/>
      <c r="H515" s="24"/>
      <c r="I515" s="24"/>
      <c r="J515" s="25"/>
      <c r="K515" s="26"/>
      <c r="L515" s="27"/>
      <c r="M515" s="7"/>
      <c r="N515" s="27"/>
      <c r="O515" s="7"/>
      <c r="P515" s="27"/>
      <c r="Q515" s="7"/>
      <c r="R515" s="7"/>
      <c r="S515" s="7"/>
      <c r="T515" s="28"/>
      <c r="U515" s="28"/>
      <c r="V515" s="28"/>
      <c r="W515" s="7"/>
    </row>
    <row r="516" spans="1:23" ht="15.75" customHeight="1">
      <c r="A516" s="9"/>
      <c r="B516" s="9"/>
      <c r="G516" s="24"/>
      <c r="H516" s="24"/>
      <c r="I516" s="24"/>
      <c r="J516" s="25"/>
      <c r="K516" s="26"/>
      <c r="L516" s="27"/>
      <c r="M516" s="7"/>
      <c r="N516" s="27"/>
      <c r="O516" s="7"/>
      <c r="P516" s="27"/>
      <c r="Q516" s="7"/>
      <c r="R516" s="7"/>
      <c r="S516" s="7"/>
      <c r="T516" s="28"/>
      <c r="U516" s="28"/>
      <c r="V516" s="28"/>
      <c r="W516" s="7"/>
    </row>
    <row r="517" spans="1:23" ht="15.75" customHeight="1">
      <c r="A517" s="9"/>
      <c r="B517" s="9"/>
      <c r="G517" s="24"/>
      <c r="H517" s="24"/>
      <c r="I517" s="24"/>
      <c r="J517" s="25"/>
      <c r="K517" s="26"/>
      <c r="L517" s="27"/>
      <c r="M517" s="7"/>
      <c r="N517" s="27"/>
      <c r="O517" s="7"/>
      <c r="P517" s="27"/>
      <c r="Q517" s="7"/>
      <c r="R517" s="7"/>
      <c r="S517" s="7"/>
      <c r="T517" s="28"/>
      <c r="U517" s="28"/>
      <c r="V517" s="28"/>
      <c r="W517" s="7"/>
    </row>
    <row r="518" spans="1:23" ht="15.75" customHeight="1">
      <c r="A518" s="9"/>
      <c r="B518" s="9"/>
      <c r="G518" s="24"/>
      <c r="H518" s="24"/>
      <c r="I518" s="24"/>
      <c r="J518" s="25"/>
      <c r="K518" s="26"/>
      <c r="L518" s="27"/>
      <c r="M518" s="7"/>
      <c r="N518" s="27"/>
      <c r="O518" s="7"/>
      <c r="P518" s="27"/>
      <c r="Q518" s="7"/>
      <c r="R518" s="7"/>
      <c r="S518" s="7"/>
      <c r="T518" s="28"/>
      <c r="U518" s="28"/>
      <c r="V518" s="28"/>
      <c r="W518" s="7"/>
    </row>
    <row r="519" spans="1:23" ht="15.75" customHeight="1">
      <c r="A519" s="9"/>
      <c r="B519" s="9"/>
      <c r="G519" s="24"/>
      <c r="H519" s="24"/>
      <c r="I519" s="24"/>
      <c r="J519" s="25"/>
      <c r="K519" s="26"/>
      <c r="L519" s="27"/>
      <c r="M519" s="7"/>
      <c r="N519" s="27"/>
      <c r="O519" s="7"/>
      <c r="P519" s="27"/>
      <c r="Q519" s="7"/>
      <c r="R519" s="7"/>
      <c r="S519" s="7"/>
      <c r="T519" s="28"/>
      <c r="U519" s="28"/>
      <c r="V519" s="28"/>
      <c r="W519" s="7"/>
    </row>
    <row r="520" spans="1:23" ht="15.75" customHeight="1">
      <c r="A520" s="9"/>
      <c r="B520" s="9"/>
      <c r="G520" s="24"/>
      <c r="H520" s="24"/>
      <c r="I520" s="24"/>
      <c r="J520" s="25"/>
      <c r="K520" s="26"/>
      <c r="L520" s="27"/>
      <c r="M520" s="7"/>
      <c r="N520" s="27"/>
      <c r="O520" s="7"/>
      <c r="P520" s="27"/>
      <c r="Q520" s="7"/>
      <c r="R520" s="7"/>
      <c r="S520" s="7"/>
      <c r="T520" s="28"/>
      <c r="U520" s="28"/>
      <c r="V520" s="28"/>
      <c r="W520" s="7"/>
    </row>
    <row r="521" spans="1:23" ht="15.75" customHeight="1">
      <c r="A521" s="9"/>
      <c r="B521" s="9"/>
      <c r="G521" s="24"/>
      <c r="H521" s="24"/>
      <c r="I521" s="24"/>
      <c r="J521" s="25"/>
      <c r="K521" s="26"/>
      <c r="L521" s="27"/>
      <c r="M521" s="7"/>
      <c r="N521" s="27"/>
      <c r="O521" s="7"/>
      <c r="P521" s="27"/>
      <c r="Q521" s="7"/>
      <c r="R521" s="7"/>
      <c r="S521" s="7"/>
      <c r="T521" s="28"/>
      <c r="U521" s="28"/>
      <c r="V521" s="28"/>
      <c r="W521" s="7"/>
    </row>
    <row r="522" spans="1:23" ht="15.75" customHeight="1">
      <c r="A522" s="9"/>
      <c r="B522" s="9"/>
      <c r="G522" s="24"/>
      <c r="H522" s="24"/>
      <c r="I522" s="24"/>
      <c r="J522" s="25"/>
      <c r="K522" s="26"/>
      <c r="L522" s="27"/>
      <c r="M522" s="7"/>
      <c r="N522" s="27"/>
      <c r="O522" s="7"/>
      <c r="P522" s="27"/>
      <c r="Q522" s="7"/>
      <c r="R522" s="7"/>
      <c r="S522" s="7"/>
      <c r="T522" s="28"/>
      <c r="U522" s="28"/>
      <c r="V522" s="28"/>
      <c r="W522" s="7"/>
    </row>
    <row r="523" spans="1:23" ht="15.75" customHeight="1">
      <c r="A523" s="9"/>
      <c r="B523" s="9"/>
      <c r="G523" s="24"/>
      <c r="H523" s="24"/>
      <c r="I523" s="24"/>
      <c r="J523" s="25"/>
      <c r="K523" s="26"/>
      <c r="L523" s="27"/>
      <c r="M523" s="7"/>
      <c r="N523" s="27"/>
      <c r="O523" s="7"/>
      <c r="P523" s="27"/>
      <c r="Q523" s="7"/>
      <c r="R523" s="7"/>
      <c r="S523" s="7"/>
      <c r="T523" s="28"/>
      <c r="U523" s="28"/>
      <c r="V523" s="28"/>
      <c r="W523" s="7"/>
    </row>
    <row r="524" spans="1:23" ht="15.75" customHeight="1">
      <c r="A524" s="9"/>
      <c r="B524" s="9"/>
      <c r="G524" s="24"/>
      <c r="H524" s="24"/>
      <c r="I524" s="24"/>
      <c r="J524" s="25"/>
      <c r="K524" s="26"/>
      <c r="L524" s="27"/>
      <c r="M524" s="7"/>
      <c r="N524" s="27"/>
      <c r="O524" s="7"/>
      <c r="P524" s="27"/>
      <c r="Q524" s="7"/>
      <c r="R524" s="7"/>
      <c r="S524" s="7"/>
      <c r="T524" s="28"/>
      <c r="U524" s="28"/>
      <c r="V524" s="28"/>
      <c r="W524" s="7"/>
    </row>
    <row r="525" spans="1:23" ht="15.75" customHeight="1">
      <c r="A525" s="9"/>
      <c r="B525" s="9"/>
      <c r="G525" s="24"/>
      <c r="H525" s="24"/>
      <c r="I525" s="24"/>
      <c r="J525" s="25"/>
      <c r="K525" s="26"/>
      <c r="L525" s="27"/>
      <c r="M525" s="7"/>
      <c r="N525" s="27"/>
      <c r="O525" s="7"/>
      <c r="P525" s="27"/>
      <c r="Q525" s="7"/>
      <c r="R525" s="7"/>
      <c r="S525" s="7"/>
      <c r="T525" s="28"/>
      <c r="U525" s="28"/>
      <c r="V525" s="28"/>
      <c r="W525" s="7"/>
    </row>
    <row r="526" spans="1:23" ht="15.75" customHeight="1">
      <c r="A526" s="9"/>
      <c r="B526" s="9"/>
      <c r="G526" s="24"/>
      <c r="H526" s="24"/>
      <c r="I526" s="24"/>
      <c r="J526" s="25"/>
      <c r="K526" s="26"/>
      <c r="L526" s="27"/>
      <c r="M526" s="7"/>
      <c r="N526" s="27"/>
      <c r="O526" s="7"/>
      <c r="P526" s="27"/>
      <c r="Q526" s="7"/>
      <c r="R526" s="7"/>
      <c r="S526" s="7"/>
      <c r="T526" s="28"/>
      <c r="U526" s="28"/>
      <c r="V526" s="28"/>
      <c r="W526" s="7"/>
    </row>
    <row r="527" spans="1:23" ht="15.75" customHeight="1">
      <c r="A527" s="9"/>
      <c r="B527" s="9"/>
      <c r="G527" s="24"/>
      <c r="H527" s="24"/>
      <c r="I527" s="24"/>
      <c r="J527" s="25"/>
      <c r="K527" s="26"/>
      <c r="L527" s="27"/>
      <c r="M527" s="7"/>
      <c r="N527" s="27"/>
      <c r="O527" s="7"/>
      <c r="P527" s="27"/>
      <c r="Q527" s="7"/>
      <c r="R527" s="7"/>
      <c r="S527" s="7"/>
      <c r="T527" s="28"/>
      <c r="U527" s="28"/>
      <c r="V527" s="28"/>
      <c r="W527" s="7"/>
    </row>
    <row r="528" spans="1:23" ht="15.75" customHeight="1">
      <c r="A528" s="9"/>
      <c r="B528" s="9"/>
      <c r="G528" s="24"/>
      <c r="H528" s="24"/>
      <c r="I528" s="24"/>
      <c r="J528" s="25"/>
      <c r="K528" s="26"/>
      <c r="L528" s="27"/>
      <c r="M528" s="7"/>
      <c r="N528" s="27"/>
      <c r="O528" s="7"/>
      <c r="P528" s="27"/>
      <c r="Q528" s="7"/>
      <c r="R528" s="7"/>
      <c r="S528" s="7"/>
      <c r="T528" s="28"/>
      <c r="U528" s="28"/>
      <c r="V528" s="28"/>
      <c r="W528" s="7"/>
    </row>
    <row r="529" spans="1:23" ht="15.75" customHeight="1">
      <c r="A529" s="9"/>
      <c r="B529" s="9"/>
      <c r="G529" s="24"/>
      <c r="H529" s="24"/>
      <c r="I529" s="24"/>
      <c r="J529" s="25"/>
      <c r="K529" s="26"/>
      <c r="L529" s="27"/>
      <c r="M529" s="7"/>
      <c r="N529" s="27"/>
      <c r="O529" s="7"/>
      <c r="P529" s="27"/>
      <c r="Q529" s="7"/>
      <c r="R529" s="7"/>
      <c r="S529" s="7"/>
      <c r="T529" s="28"/>
      <c r="U529" s="28"/>
      <c r="V529" s="28"/>
      <c r="W529" s="7"/>
    </row>
    <row r="530" spans="1:23" ht="15.75" customHeight="1">
      <c r="A530" s="9"/>
      <c r="B530" s="9"/>
      <c r="G530" s="24"/>
      <c r="H530" s="24"/>
      <c r="I530" s="24"/>
      <c r="J530" s="25"/>
      <c r="K530" s="26"/>
      <c r="L530" s="27"/>
      <c r="M530" s="7"/>
      <c r="N530" s="27"/>
      <c r="O530" s="7"/>
      <c r="P530" s="27"/>
      <c r="Q530" s="7"/>
      <c r="R530" s="7"/>
      <c r="S530" s="7"/>
      <c r="T530" s="28"/>
      <c r="U530" s="28"/>
      <c r="V530" s="28"/>
      <c r="W530" s="7"/>
    </row>
    <row r="531" spans="1:23" ht="15.75" customHeight="1">
      <c r="A531" s="9"/>
      <c r="B531" s="9"/>
      <c r="G531" s="24"/>
      <c r="H531" s="24"/>
      <c r="I531" s="24"/>
      <c r="J531" s="25"/>
      <c r="K531" s="26"/>
      <c r="L531" s="27"/>
      <c r="M531" s="7"/>
      <c r="N531" s="27"/>
      <c r="O531" s="7"/>
      <c r="P531" s="27"/>
      <c r="Q531" s="7"/>
      <c r="R531" s="7"/>
      <c r="S531" s="7"/>
      <c r="T531" s="28"/>
      <c r="U531" s="28"/>
      <c r="V531" s="28"/>
      <c r="W531" s="7"/>
    </row>
    <row r="532" spans="1:23" ht="15.75" customHeight="1">
      <c r="A532" s="9"/>
      <c r="B532" s="9"/>
      <c r="G532" s="24"/>
      <c r="H532" s="24"/>
      <c r="I532" s="24"/>
      <c r="J532" s="25"/>
      <c r="K532" s="26"/>
      <c r="L532" s="27"/>
      <c r="M532" s="7"/>
      <c r="N532" s="27"/>
      <c r="O532" s="7"/>
      <c r="P532" s="27"/>
      <c r="Q532" s="7"/>
      <c r="R532" s="7"/>
      <c r="S532" s="7"/>
      <c r="T532" s="28"/>
      <c r="U532" s="28"/>
      <c r="V532" s="28"/>
      <c r="W532" s="7"/>
    </row>
    <row r="533" spans="1:23" ht="15.75" customHeight="1">
      <c r="A533" s="9"/>
      <c r="B533" s="9"/>
      <c r="G533" s="24"/>
      <c r="H533" s="24"/>
      <c r="I533" s="24"/>
      <c r="J533" s="25"/>
      <c r="K533" s="26"/>
      <c r="L533" s="27"/>
      <c r="M533" s="7"/>
      <c r="N533" s="27"/>
      <c r="O533" s="7"/>
      <c r="P533" s="27"/>
      <c r="Q533" s="7"/>
      <c r="R533" s="7"/>
      <c r="S533" s="7"/>
      <c r="T533" s="28"/>
      <c r="U533" s="28"/>
      <c r="V533" s="28"/>
      <c r="W533" s="7"/>
    </row>
    <row r="534" spans="1:23" ht="15.75" customHeight="1">
      <c r="A534" s="9"/>
      <c r="B534" s="9"/>
      <c r="G534" s="24"/>
      <c r="H534" s="24"/>
      <c r="I534" s="24"/>
      <c r="J534" s="25"/>
      <c r="K534" s="26"/>
      <c r="L534" s="27"/>
      <c r="M534" s="7"/>
      <c r="N534" s="27"/>
      <c r="O534" s="7"/>
      <c r="P534" s="27"/>
      <c r="Q534" s="7"/>
      <c r="R534" s="7"/>
      <c r="S534" s="7"/>
      <c r="T534" s="28"/>
      <c r="U534" s="28"/>
      <c r="V534" s="28"/>
      <c r="W534" s="7"/>
    </row>
    <row r="535" spans="1:23" ht="15.75" customHeight="1">
      <c r="A535" s="9"/>
      <c r="B535" s="9"/>
      <c r="G535" s="24"/>
      <c r="H535" s="24"/>
      <c r="I535" s="24"/>
      <c r="J535" s="25"/>
      <c r="K535" s="26"/>
      <c r="L535" s="27"/>
      <c r="M535" s="7"/>
      <c r="N535" s="27"/>
      <c r="O535" s="7"/>
      <c r="P535" s="27"/>
      <c r="Q535" s="7"/>
      <c r="R535" s="7"/>
      <c r="S535" s="7"/>
      <c r="T535" s="28"/>
      <c r="U535" s="28"/>
      <c r="V535" s="28"/>
      <c r="W535" s="7"/>
    </row>
    <row r="536" spans="1:23" ht="15.75" customHeight="1">
      <c r="A536" s="9"/>
      <c r="B536" s="9"/>
      <c r="G536" s="24"/>
      <c r="H536" s="24"/>
      <c r="I536" s="24"/>
      <c r="J536" s="25"/>
      <c r="K536" s="26"/>
      <c r="L536" s="27"/>
      <c r="M536" s="7"/>
      <c r="N536" s="27"/>
      <c r="O536" s="7"/>
      <c r="P536" s="27"/>
      <c r="Q536" s="7"/>
      <c r="R536" s="7"/>
      <c r="S536" s="7"/>
      <c r="T536" s="28"/>
      <c r="U536" s="28"/>
      <c r="V536" s="28"/>
      <c r="W536" s="7"/>
    </row>
    <row r="537" spans="1:23" ht="15.75" customHeight="1">
      <c r="A537" s="9"/>
      <c r="B537" s="9"/>
      <c r="G537" s="24"/>
      <c r="H537" s="24"/>
      <c r="I537" s="24"/>
      <c r="J537" s="25"/>
      <c r="K537" s="26"/>
      <c r="L537" s="27"/>
      <c r="M537" s="7"/>
      <c r="N537" s="27"/>
      <c r="O537" s="7"/>
      <c r="P537" s="27"/>
      <c r="Q537" s="7"/>
      <c r="R537" s="7"/>
      <c r="S537" s="7"/>
      <c r="T537" s="28"/>
      <c r="U537" s="28"/>
      <c r="V537" s="28"/>
      <c r="W537" s="7"/>
    </row>
    <row r="538" spans="1:23" ht="15.75" customHeight="1">
      <c r="A538" s="9"/>
      <c r="B538" s="9"/>
      <c r="G538" s="24"/>
      <c r="H538" s="24"/>
      <c r="I538" s="24"/>
      <c r="J538" s="25"/>
      <c r="K538" s="26"/>
      <c r="L538" s="27"/>
      <c r="M538" s="7"/>
      <c r="N538" s="27"/>
      <c r="O538" s="7"/>
      <c r="P538" s="27"/>
      <c r="Q538" s="7"/>
      <c r="R538" s="7"/>
      <c r="S538" s="7"/>
      <c r="T538" s="28"/>
      <c r="U538" s="28"/>
      <c r="V538" s="28"/>
      <c r="W538" s="7"/>
    </row>
    <row r="539" spans="1:23" ht="15.75" customHeight="1">
      <c r="A539" s="9"/>
      <c r="B539" s="9"/>
      <c r="G539" s="24"/>
      <c r="H539" s="24"/>
      <c r="I539" s="24"/>
      <c r="J539" s="25"/>
      <c r="K539" s="26"/>
      <c r="L539" s="27"/>
      <c r="M539" s="7"/>
      <c r="N539" s="27"/>
      <c r="O539" s="7"/>
      <c r="P539" s="27"/>
      <c r="Q539" s="7"/>
      <c r="R539" s="7"/>
      <c r="S539" s="7"/>
      <c r="T539" s="28"/>
      <c r="U539" s="28"/>
      <c r="V539" s="28"/>
      <c r="W539" s="7"/>
    </row>
    <row r="540" spans="1:23" ht="15.75" customHeight="1">
      <c r="A540" s="9"/>
      <c r="B540" s="9"/>
      <c r="G540" s="24"/>
      <c r="H540" s="24"/>
      <c r="I540" s="24"/>
      <c r="J540" s="25"/>
      <c r="K540" s="26"/>
      <c r="L540" s="27"/>
      <c r="M540" s="7"/>
      <c r="N540" s="27"/>
      <c r="O540" s="7"/>
      <c r="P540" s="27"/>
      <c r="Q540" s="7"/>
      <c r="R540" s="7"/>
      <c r="S540" s="7"/>
      <c r="T540" s="28"/>
      <c r="U540" s="28"/>
      <c r="V540" s="28"/>
      <c r="W540" s="7"/>
    </row>
    <row r="541" spans="1:23" ht="15.75" customHeight="1">
      <c r="A541" s="9"/>
      <c r="B541" s="9"/>
      <c r="G541" s="24"/>
      <c r="H541" s="24"/>
      <c r="I541" s="24"/>
      <c r="J541" s="25"/>
      <c r="K541" s="26"/>
      <c r="L541" s="27"/>
      <c r="M541" s="7"/>
      <c r="N541" s="27"/>
      <c r="O541" s="7"/>
      <c r="P541" s="27"/>
      <c r="Q541" s="7"/>
      <c r="R541" s="7"/>
      <c r="S541" s="7"/>
      <c r="T541" s="28"/>
      <c r="U541" s="28"/>
      <c r="V541" s="28"/>
      <c r="W541" s="7"/>
    </row>
    <row r="542" spans="1:23" ht="15.75" customHeight="1">
      <c r="A542" s="9"/>
      <c r="B542" s="9"/>
      <c r="G542" s="24"/>
      <c r="H542" s="24"/>
      <c r="I542" s="24"/>
      <c r="J542" s="25"/>
      <c r="K542" s="26"/>
      <c r="L542" s="27"/>
      <c r="M542" s="7"/>
      <c r="N542" s="27"/>
      <c r="O542" s="7"/>
      <c r="P542" s="27"/>
      <c r="Q542" s="7"/>
      <c r="R542" s="7"/>
      <c r="S542" s="7"/>
      <c r="T542" s="28"/>
      <c r="U542" s="28"/>
      <c r="V542" s="28"/>
      <c r="W542" s="7"/>
    </row>
    <row r="543" spans="1:23" ht="15.75" customHeight="1">
      <c r="A543" s="9"/>
      <c r="B543" s="9"/>
      <c r="G543" s="24"/>
      <c r="H543" s="24"/>
      <c r="I543" s="24"/>
      <c r="J543" s="25"/>
      <c r="K543" s="26"/>
      <c r="L543" s="27"/>
      <c r="M543" s="7"/>
      <c r="N543" s="27"/>
      <c r="O543" s="7"/>
      <c r="P543" s="27"/>
      <c r="Q543" s="7"/>
      <c r="R543" s="7"/>
      <c r="S543" s="7"/>
      <c r="T543" s="28"/>
      <c r="U543" s="28"/>
      <c r="V543" s="28"/>
      <c r="W543" s="7"/>
    </row>
    <row r="544" spans="1:23" ht="15.75" customHeight="1">
      <c r="A544" s="9"/>
      <c r="B544" s="9"/>
      <c r="G544" s="24"/>
      <c r="H544" s="24"/>
      <c r="I544" s="24"/>
      <c r="J544" s="25"/>
      <c r="K544" s="26"/>
      <c r="L544" s="27"/>
      <c r="M544" s="7"/>
      <c r="N544" s="27"/>
      <c r="O544" s="7"/>
      <c r="P544" s="27"/>
      <c r="Q544" s="7"/>
      <c r="R544" s="7"/>
      <c r="S544" s="7"/>
      <c r="T544" s="28"/>
      <c r="U544" s="28"/>
      <c r="V544" s="28"/>
      <c r="W544" s="7"/>
    </row>
    <row r="545" spans="1:23" ht="15.75" customHeight="1">
      <c r="A545" s="9"/>
      <c r="B545" s="9"/>
      <c r="G545" s="24"/>
      <c r="H545" s="24"/>
      <c r="I545" s="24"/>
      <c r="J545" s="25"/>
      <c r="K545" s="26"/>
      <c r="L545" s="27"/>
      <c r="M545" s="7"/>
      <c r="N545" s="27"/>
      <c r="O545" s="7"/>
      <c r="P545" s="27"/>
      <c r="Q545" s="7"/>
      <c r="R545" s="7"/>
      <c r="S545" s="7"/>
      <c r="T545" s="28"/>
      <c r="U545" s="28"/>
      <c r="V545" s="28"/>
      <c r="W545" s="7"/>
    </row>
    <row r="546" spans="1:23" ht="15.75" customHeight="1">
      <c r="A546" s="9"/>
      <c r="B546" s="9"/>
      <c r="G546" s="24"/>
      <c r="H546" s="24"/>
      <c r="I546" s="24"/>
      <c r="J546" s="25"/>
      <c r="K546" s="26"/>
      <c r="L546" s="27"/>
      <c r="M546" s="7"/>
      <c r="N546" s="27"/>
      <c r="O546" s="7"/>
      <c r="P546" s="27"/>
      <c r="Q546" s="7"/>
      <c r="R546" s="7"/>
      <c r="S546" s="7"/>
      <c r="T546" s="28"/>
      <c r="U546" s="28"/>
      <c r="V546" s="28"/>
      <c r="W546" s="7"/>
    </row>
    <row r="547" spans="1:23" ht="15.75" customHeight="1">
      <c r="A547" s="9"/>
      <c r="B547" s="9"/>
      <c r="G547" s="24"/>
      <c r="H547" s="24"/>
      <c r="I547" s="24"/>
      <c r="J547" s="25"/>
      <c r="K547" s="26"/>
      <c r="L547" s="27"/>
      <c r="M547" s="7"/>
      <c r="N547" s="27"/>
      <c r="O547" s="7"/>
      <c r="P547" s="27"/>
      <c r="Q547" s="7"/>
      <c r="R547" s="7"/>
      <c r="S547" s="7"/>
      <c r="T547" s="28"/>
      <c r="U547" s="28"/>
      <c r="V547" s="28"/>
      <c r="W547" s="7"/>
    </row>
    <row r="548" spans="1:23" ht="15.75" customHeight="1">
      <c r="A548" s="9"/>
      <c r="B548" s="9"/>
      <c r="G548" s="24"/>
      <c r="H548" s="24"/>
      <c r="I548" s="24"/>
      <c r="J548" s="25"/>
      <c r="K548" s="26"/>
      <c r="L548" s="27"/>
      <c r="M548" s="7"/>
      <c r="N548" s="27"/>
      <c r="O548" s="7"/>
      <c r="P548" s="27"/>
      <c r="Q548" s="7"/>
      <c r="R548" s="7"/>
      <c r="S548" s="7"/>
      <c r="T548" s="28"/>
      <c r="U548" s="28"/>
      <c r="V548" s="28"/>
      <c r="W548" s="7"/>
    </row>
    <row r="549" spans="1:23" ht="15.75" customHeight="1">
      <c r="A549" s="9"/>
      <c r="B549" s="9"/>
      <c r="G549" s="24"/>
      <c r="H549" s="24"/>
      <c r="I549" s="24"/>
      <c r="J549" s="25"/>
      <c r="K549" s="26"/>
      <c r="L549" s="27"/>
      <c r="M549" s="7"/>
      <c r="N549" s="27"/>
      <c r="O549" s="7"/>
      <c r="P549" s="27"/>
      <c r="Q549" s="7"/>
      <c r="R549" s="7"/>
      <c r="S549" s="7"/>
      <c r="T549" s="28"/>
      <c r="U549" s="28"/>
      <c r="V549" s="28"/>
      <c r="W549" s="7"/>
    </row>
    <row r="550" spans="1:23" ht="15.75" customHeight="1">
      <c r="A550" s="9"/>
      <c r="B550" s="9"/>
      <c r="G550" s="24"/>
      <c r="H550" s="24"/>
      <c r="I550" s="24"/>
      <c r="J550" s="25"/>
      <c r="K550" s="26"/>
      <c r="L550" s="27"/>
      <c r="M550" s="7"/>
      <c r="N550" s="27"/>
      <c r="O550" s="7"/>
      <c r="P550" s="27"/>
      <c r="Q550" s="7"/>
      <c r="R550" s="7"/>
      <c r="S550" s="7"/>
      <c r="T550" s="28"/>
      <c r="U550" s="28"/>
      <c r="V550" s="28"/>
      <c r="W550" s="7"/>
    </row>
    <row r="551" spans="1:23" ht="15.75" customHeight="1">
      <c r="A551" s="9"/>
      <c r="B551" s="9"/>
      <c r="G551" s="24"/>
      <c r="H551" s="24"/>
      <c r="I551" s="24"/>
      <c r="J551" s="25"/>
      <c r="K551" s="26"/>
      <c r="L551" s="27"/>
      <c r="M551" s="7"/>
      <c r="N551" s="27"/>
      <c r="O551" s="7"/>
      <c r="P551" s="27"/>
      <c r="Q551" s="7"/>
      <c r="R551" s="7"/>
      <c r="S551" s="7"/>
      <c r="T551" s="28"/>
      <c r="U551" s="28"/>
      <c r="V551" s="28"/>
      <c r="W551" s="7"/>
    </row>
    <row r="552" spans="1:23" ht="15.75" customHeight="1">
      <c r="A552" s="9"/>
      <c r="B552" s="9"/>
      <c r="G552" s="24"/>
      <c r="H552" s="24"/>
      <c r="I552" s="24"/>
      <c r="J552" s="25"/>
      <c r="K552" s="26"/>
      <c r="L552" s="27"/>
      <c r="M552" s="7"/>
      <c r="N552" s="27"/>
      <c r="O552" s="7"/>
      <c r="P552" s="27"/>
      <c r="Q552" s="7"/>
      <c r="R552" s="7"/>
      <c r="S552" s="7"/>
      <c r="T552" s="28"/>
      <c r="U552" s="28"/>
      <c r="V552" s="28"/>
      <c r="W552" s="7"/>
    </row>
    <row r="553" spans="1:23" ht="15.75" customHeight="1">
      <c r="A553" s="9"/>
      <c r="B553" s="9"/>
      <c r="G553" s="24"/>
      <c r="H553" s="24"/>
      <c r="I553" s="24"/>
      <c r="J553" s="25"/>
      <c r="K553" s="26"/>
      <c r="L553" s="27"/>
      <c r="M553" s="7"/>
      <c r="N553" s="27"/>
      <c r="O553" s="7"/>
      <c r="P553" s="27"/>
      <c r="Q553" s="7"/>
      <c r="R553" s="7"/>
      <c r="S553" s="7"/>
      <c r="T553" s="28"/>
      <c r="U553" s="28"/>
      <c r="V553" s="28"/>
      <c r="W553" s="7"/>
    </row>
    <row r="554" spans="1:23" ht="15.75" customHeight="1">
      <c r="A554" s="9"/>
      <c r="B554" s="9"/>
      <c r="G554" s="24"/>
      <c r="H554" s="24"/>
      <c r="I554" s="24"/>
      <c r="J554" s="25"/>
      <c r="K554" s="26"/>
      <c r="L554" s="27"/>
      <c r="M554" s="7"/>
      <c r="N554" s="27"/>
      <c r="O554" s="7"/>
      <c r="P554" s="27"/>
      <c r="Q554" s="7"/>
      <c r="R554" s="7"/>
      <c r="S554" s="7"/>
      <c r="T554" s="28"/>
      <c r="U554" s="28"/>
      <c r="V554" s="28"/>
      <c r="W554" s="7"/>
    </row>
    <row r="555" spans="1:23" ht="15.75" customHeight="1">
      <c r="A555" s="9"/>
      <c r="B555" s="9"/>
      <c r="G555" s="24"/>
      <c r="H555" s="24"/>
      <c r="I555" s="24"/>
      <c r="J555" s="25"/>
      <c r="K555" s="26"/>
      <c r="L555" s="27"/>
      <c r="M555" s="7"/>
      <c r="N555" s="27"/>
      <c r="O555" s="7"/>
      <c r="P555" s="27"/>
      <c r="Q555" s="7"/>
      <c r="R555" s="7"/>
      <c r="S555" s="7"/>
      <c r="T555" s="28"/>
      <c r="U555" s="28"/>
      <c r="V555" s="28"/>
      <c r="W555" s="7"/>
    </row>
    <row r="556" spans="1:23" ht="15.75" customHeight="1">
      <c r="A556" s="9"/>
      <c r="B556" s="9"/>
      <c r="G556" s="24"/>
      <c r="H556" s="24"/>
      <c r="I556" s="24"/>
      <c r="J556" s="25"/>
      <c r="K556" s="26"/>
      <c r="L556" s="27"/>
      <c r="M556" s="7"/>
      <c r="N556" s="27"/>
      <c r="O556" s="7"/>
      <c r="P556" s="27"/>
      <c r="Q556" s="7"/>
      <c r="R556" s="7"/>
      <c r="S556" s="7"/>
      <c r="T556" s="28"/>
      <c r="U556" s="28"/>
      <c r="V556" s="28"/>
      <c r="W556" s="7"/>
    </row>
    <row r="557" spans="1:23" ht="15.75" customHeight="1">
      <c r="A557" s="9"/>
      <c r="B557" s="9"/>
      <c r="G557" s="24"/>
      <c r="H557" s="24"/>
      <c r="I557" s="24"/>
      <c r="J557" s="25"/>
      <c r="K557" s="26"/>
      <c r="L557" s="27"/>
      <c r="M557" s="7"/>
      <c r="N557" s="27"/>
      <c r="O557" s="7"/>
      <c r="P557" s="27"/>
      <c r="Q557" s="7"/>
      <c r="R557" s="7"/>
      <c r="S557" s="7"/>
      <c r="T557" s="28"/>
      <c r="U557" s="28"/>
      <c r="V557" s="28"/>
      <c r="W557" s="7"/>
    </row>
    <row r="558" spans="1:23" ht="15.75" customHeight="1">
      <c r="A558" s="9"/>
      <c r="B558" s="9"/>
      <c r="G558" s="24"/>
      <c r="H558" s="24"/>
      <c r="I558" s="24"/>
      <c r="J558" s="25"/>
      <c r="K558" s="26"/>
      <c r="L558" s="27"/>
      <c r="M558" s="7"/>
      <c r="N558" s="27"/>
      <c r="O558" s="7"/>
      <c r="P558" s="27"/>
      <c r="Q558" s="7"/>
      <c r="R558" s="7"/>
      <c r="S558" s="7"/>
      <c r="T558" s="28"/>
      <c r="U558" s="28"/>
      <c r="V558" s="28"/>
      <c r="W558" s="7"/>
    </row>
    <row r="559" spans="1:23" ht="15.75" customHeight="1">
      <c r="A559" s="9"/>
      <c r="B559" s="9"/>
      <c r="G559" s="24"/>
      <c r="H559" s="24"/>
      <c r="I559" s="24"/>
      <c r="J559" s="25"/>
      <c r="K559" s="26"/>
      <c r="L559" s="27"/>
      <c r="M559" s="7"/>
      <c r="N559" s="27"/>
      <c r="O559" s="7"/>
      <c r="P559" s="27"/>
      <c r="Q559" s="7"/>
      <c r="R559" s="7"/>
      <c r="S559" s="7"/>
      <c r="T559" s="28"/>
      <c r="U559" s="28"/>
      <c r="V559" s="28"/>
      <c r="W559" s="7"/>
    </row>
    <row r="560" spans="1:23" ht="15.75" customHeight="1">
      <c r="A560" s="9"/>
      <c r="B560" s="9"/>
      <c r="G560" s="24"/>
      <c r="H560" s="24"/>
      <c r="I560" s="24"/>
      <c r="J560" s="25"/>
      <c r="K560" s="26"/>
      <c r="L560" s="27"/>
      <c r="M560" s="7"/>
      <c r="N560" s="27"/>
      <c r="O560" s="7"/>
      <c r="P560" s="27"/>
      <c r="Q560" s="7"/>
      <c r="R560" s="7"/>
      <c r="S560" s="7"/>
      <c r="T560" s="28"/>
      <c r="U560" s="28"/>
      <c r="V560" s="28"/>
      <c r="W560" s="7"/>
    </row>
    <row r="561" spans="1:23" ht="15.75" customHeight="1">
      <c r="A561" s="9"/>
      <c r="B561" s="9"/>
      <c r="G561" s="24"/>
      <c r="H561" s="24"/>
      <c r="I561" s="24"/>
      <c r="J561" s="25"/>
      <c r="K561" s="26"/>
      <c r="L561" s="27"/>
      <c r="M561" s="7"/>
      <c r="N561" s="27"/>
      <c r="O561" s="7"/>
      <c r="P561" s="27"/>
      <c r="Q561" s="7"/>
      <c r="R561" s="7"/>
      <c r="S561" s="7"/>
      <c r="T561" s="28"/>
      <c r="U561" s="28"/>
      <c r="V561" s="28"/>
      <c r="W561" s="7"/>
    </row>
    <row r="562" spans="1:23" ht="15.75" customHeight="1">
      <c r="A562" s="9"/>
      <c r="B562" s="9"/>
      <c r="G562" s="24"/>
      <c r="H562" s="24"/>
      <c r="I562" s="24"/>
      <c r="J562" s="25"/>
      <c r="K562" s="26"/>
      <c r="L562" s="27"/>
      <c r="M562" s="7"/>
      <c r="N562" s="27"/>
      <c r="O562" s="7"/>
      <c r="P562" s="27"/>
      <c r="Q562" s="7"/>
      <c r="R562" s="7"/>
      <c r="S562" s="7"/>
      <c r="T562" s="28"/>
      <c r="U562" s="28"/>
      <c r="V562" s="28"/>
      <c r="W562" s="7"/>
    </row>
    <row r="563" spans="1:23" ht="15.75" customHeight="1">
      <c r="A563" s="9"/>
      <c r="B563" s="9"/>
      <c r="G563" s="24"/>
      <c r="H563" s="24"/>
      <c r="I563" s="24"/>
      <c r="J563" s="25"/>
      <c r="K563" s="26"/>
      <c r="L563" s="27"/>
      <c r="M563" s="7"/>
      <c r="N563" s="27"/>
      <c r="O563" s="7"/>
      <c r="P563" s="27"/>
      <c r="Q563" s="7"/>
      <c r="R563" s="7"/>
      <c r="S563" s="7"/>
      <c r="T563" s="28"/>
      <c r="U563" s="28"/>
      <c r="V563" s="28"/>
      <c r="W563" s="7"/>
    </row>
    <row r="564" spans="1:23" ht="15.75" customHeight="1">
      <c r="A564" s="9"/>
      <c r="B564" s="9"/>
      <c r="G564" s="24"/>
      <c r="H564" s="24"/>
      <c r="I564" s="24"/>
      <c r="J564" s="25"/>
      <c r="K564" s="26"/>
      <c r="L564" s="27"/>
      <c r="M564" s="7"/>
      <c r="N564" s="27"/>
      <c r="O564" s="7"/>
      <c r="P564" s="27"/>
      <c r="Q564" s="7"/>
      <c r="R564" s="7"/>
      <c r="S564" s="7"/>
      <c r="T564" s="28"/>
      <c r="U564" s="28"/>
      <c r="V564" s="28"/>
      <c r="W564" s="7"/>
    </row>
    <row r="565" spans="1:23" ht="15.75" customHeight="1">
      <c r="A565" s="9"/>
      <c r="B565" s="9"/>
      <c r="G565" s="24"/>
      <c r="H565" s="24"/>
      <c r="I565" s="24"/>
      <c r="J565" s="25"/>
      <c r="K565" s="26"/>
      <c r="L565" s="27"/>
      <c r="M565" s="7"/>
      <c r="N565" s="27"/>
      <c r="O565" s="7"/>
      <c r="P565" s="27"/>
      <c r="Q565" s="7"/>
      <c r="R565" s="7"/>
      <c r="S565" s="7"/>
      <c r="T565" s="28"/>
      <c r="U565" s="28"/>
      <c r="V565" s="28"/>
      <c r="W565" s="7"/>
    </row>
    <row r="566" spans="1:23" ht="15.75" customHeight="1">
      <c r="A566" s="9"/>
      <c r="B566" s="9"/>
      <c r="G566" s="24"/>
      <c r="H566" s="24"/>
      <c r="I566" s="24"/>
      <c r="J566" s="25"/>
      <c r="K566" s="26"/>
      <c r="L566" s="27"/>
      <c r="M566" s="7"/>
      <c r="N566" s="27"/>
      <c r="O566" s="7"/>
      <c r="P566" s="27"/>
      <c r="Q566" s="7"/>
      <c r="R566" s="7"/>
      <c r="S566" s="7"/>
      <c r="T566" s="28"/>
      <c r="U566" s="28"/>
      <c r="V566" s="28"/>
      <c r="W566" s="7"/>
    </row>
    <row r="567" spans="1:23" ht="15.75" customHeight="1">
      <c r="A567" s="9"/>
      <c r="B567" s="9"/>
      <c r="G567" s="24"/>
      <c r="H567" s="24"/>
      <c r="I567" s="24"/>
      <c r="J567" s="25"/>
      <c r="K567" s="26"/>
      <c r="L567" s="27"/>
      <c r="M567" s="7"/>
      <c r="N567" s="27"/>
      <c r="O567" s="7"/>
      <c r="P567" s="27"/>
      <c r="Q567" s="7"/>
      <c r="R567" s="7"/>
      <c r="S567" s="7"/>
      <c r="T567" s="28"/>
      <c r="U567" s="28"/>
      <c r="V567" s="28"/>
      <c r="W567" s="7"/>
    </row>
    <row r="568" spans="1:23" ht="15.75" customHeight="1">
      <c r="A568" s="9"/>
      <c r="B568" s="9"/>
      <c r="G568" s="24"/>
      <c r="H568" s="24"/>
      <c r="I568" s="24"/>
      <c r="J568" s="25"/>
      <c r="K568" s="26"/>
      <c r="L568" s="27"/>
      <c r="M568" s="7"/>
      <c r="N568" s="27"/>
      <c r="O568" s="7"/>
      <c r="P568" s="27"/>
      <c r="Q568" s="7"/>
      <c r="R568" s="7"/>
      <c r="S568" s="7"/>
      <c r="T568" s="28"/>
      <c r="U568" s="28"/>
      <c r="V568" s="28"/>
      <c r="W568" s="7"/>
    </row>
    <row r="569" spans="1:23" ht="15.75" customHeight="1">
      <c r="A569" s="9"/>
      <c r="B569" s="9"/>
      <c r="G569" s="24"/>
      <c r="H569" s="24"/>
      <c r="I569" s="24"/>
      <c r="J569" s="25"/>
      <c r="K569" s="26"/>
      <c r="L569" s="27"/>
      <c r="M569" s="7"/>
      <c r="N569" s="27"/>
      <c r="O569" s="7"/>
      <c r="P569" s="27"/>
      <c r="Q569" s="7"/>
      <c r="R569" s="7"/>
      <c r="S569" s="7"/>
      <c r="T569" s="28"/>
      <c r="U569" s="28"/>
      <c r="V569" s="28"/>
      <c r="W569" s="7"/>
    </row>
    <row r="570" spans="1:23" ht="15.75" customHeight="1">
      <c r="A570" s="9"/>
      <c r="B570" s="9"/>
      <c r="G570" s="24"/>
      <c r="H570" s="24"/>
      <c r="I570" s="24"/>
      <c r="J570" s="25"/>
      <c r="K570" s="26"/>
      <c r="L570" s="27"/>
      <c r="M570" s="7"/>
      <c r="N570" s="27"/>
      <c r="O570" s="7"/>
      <c r="P570" s="27"/>
      <c r="Q570" s="7"/>
      <c r="R570" s="7"/>
      <c r="S570" s="7"/>
      <c r="T570" s="28"/>
      <c r="U570" s="28"/>
      <c r="V570" s="28"/>
      <c r="W570" s="7"/>
    </row>
    <row r="571" spans="1:23" ht="15.75" customHeight="1">
      <c r="A571" s="9"/>
      <c r="B571" s="9"/>
      <c r="G571" s="24"/>
      <c r="H571" s="24"/>
      <c r="I571" s="24"/>
      <c r="J571" s="25"/>
      <c r="K571" s="26"/>
      <c r="L571" s="27"/>
      <c r="M571" s="7"/>
      <c r="N571" s="27"/>
      <c r="O571" s="7"/>
      <c r="P571" s="27"/>
      <c r="Q571" s="7"/>
      <c r="R571" s="7"/>
      <c r="S571" s="7"/>
      <c r="T571" s="28"/>
      <c r="U571" s="28"/>
      <c r="V571" s="28"/>
      <c r="W571" s="7"/>
    </row>
    <row r="572" spans="1:23" ht="15.75" customHeight="1">
      <c r="A572" s="9"/>
      <c r="B572" s="9"/>
      <c r="G572" s="24"/>
      <c r="H572" s="24"/>
      <c r="I572" s="24"/>
      <c r="J572" s="25"/>
      <c r="K572" s="26"/>
      <c r="L572" s="27"/>
      <c r="M572" s="7"/>
      <c r="N572" s="27"/>
      <c r="O572" s="7"/>
      <c r="P572" s="27"/>
      <c r="Q572" s="7"/>
      <c r="R572" s="7"/>
      <c r="S572" s="7"/>
      <c r="T572" s="28"/>
      <c r="U572" s="28"/>
      <c r="V572" s="28"/>
      <c r="W572" s="7"/>
    </row>
    <row r="573" spans="1:23" ht="15.75" customHeight="1">
      <c r="A573" s="9"/>
      <c r="B573" s="9"/>
      <c r="G573" s="24"/>
      <c r="H573" s="24"/>
      <c r="I573" s="24"/>
      <c r="J573" s="25"/>
      <c r="K573" s="26"/>
      <c r="L573" s="27"/>
      <c r="M573" s="7"/>
      <c r="N573" s="27"/>
      <c r="O573" s="7"/>
      <c r="P573" s="27"/>
      <c r="Q573" s="7"/>
      <c r="R573" s="7"/>
      <c r="S573" s="7"/>
      <c r="T573" s="28"/>
      <c r="U573" s="28"/>
      <c r="V573" s="28"/>
      <c r="W573" s="7"/>
    </row>
    <row r="574" spans="1:23" ht="15.75" customHeight="1">
      <c r="A574" s="9"/>
      <c r="B574" s="9"/>
      <c r="G574" s="24"/>
      <c r="H574" s="24"/>
      <c r="I574" s="24"/>
      <c r="J574" s="25"/>
      <c r="K574" s="26"/>
      <c r="L574" s="27"/>
      <c r="M574" s="7"/>
      <c r="N574" s="27"/>
      <c r="O574" s="7"/>
      <c r="P574" s="27"/>
      <c r="Q574" s="7"/>
      <c r="R574" s="7"/>
      <c r="S574" s="7"/>
      <c r="T574" s="28"/>
      <c r="U574" s="28"/>
      <c r="V574" s="28"/>
      <c r="W574" s="7"/>
    </row>
    <row r="575" spans="1:23" ht="15.75" customHeight="1">
      <c r="A575" s="9"/>
      <c r="B575" s="9"/>
      <c r="G575" s="24"/>
      <c r="H575" s="24"/>
      <c r="I575" s="24"/>
      <c r="J575" s="25"/>
      <c r="K575" s="26"/>
      <c r="L575" s="27"/>
      <c r="M575" s="7"/>
      <c r="N575" s="27"/>
      <c r="O575" s="7"/>
      <c r="P575" s="27"/>
      <c r="Q575" s="7"/>
      <c r="R575" s="7"/>
      <c r="S575" s="7"/>
      <c r="T575" s="28"/>
      <c r="U575" s="28"/>
      <c r="V575" s="28"/>
      <c r="W575" s="7"/>
    </row>
    <row r="576" spans="1:23" ht="15.75" customHeight="1">
      <c r="A576" s="9"/>
      <c r="B576" s="9"/>
      <c r="G576" s="24"/>
      <c r="H576" s="24"/>
      <c r="I576" s="24"/>
      <c r="J576" s="25"/>
      <c r="K576" s="26"/>
      <c r="L576" s="27"/>
      <c r="M576" s="7"/>
      <c r="N576" s="27"/>
      <c r="O576" s="7"/>
      <c r="P576" s="27"/>
      <c r="Q576" s="7"/>
      <c r="R576" s="7"/>
      <c r="S576" s="7"/>
      <c r="T576" s="28"/>
      <c r="U576" s="28"/>
      <c r="V576" s="28"/>
      <c r="W576" s="7"/>
    </row>
    <row r="577" spans="1:23" ht="15.75" customHeight="1">
      <c r="A577" s="9"/>
      <c r="B577" s="9"/>
      <c r="G577" s="24"/>
      <c r="H577" s="24"/>
      <c r="I577" s="24"/>
      <c r="J577" s="25"/>
      <c r="K577" s="26"/>
      <c r="L577" s="27"/>
      <c r="M577" s="7"/>
      <c r="N577" s="27"/>
      <c r="O577" s="7"/>
      <c r="P577" s="27"/>
      <c r="Q577" s="7"/>
      <c r="R577" s="7"/>
      <c r="S577" s="7"/>
      <c r="T577" s="28"/>
      <c r="U577" s="28"/>
      <c r="V577" s="28"/>
      <c r="W577" s="7"/>
    </row>
    <row r="578" spans="1:23" ht="15.75" customHeight="1">
      <c r="A578" s="9"/>
      <c r="B578" s="9"/>
      <c r="G578" s="24"/>
      <c r="H578" s="24"/>
      <c r="I578" s="24"/>
      <c r="J578" s="25"/>
      <c r="K578" s="26"/>
      <c r="L578" s="27"/>
      <c r="M578" s="7"/>
      <c r="N578" s="27"/>
      <c r="O578" s="7"/>
      <c r="P578" s="27"/>
      <c r="Q578" s="7"/>
      <c r="R578" s="7"/>
      <c r="S578" s="7"/>
      <c r="T578" s="28"/>
      <c r="U578" s="28"/>
      <c r="V578" s="28"/>
      <c r="W578" s="7"/>
    </row>
    <row r="579" spans="1:23" ht="15.75" customHeight="1">
      <c r="A579" s="9"/>
      <c r="B579" s="9"/>
      <c r="G579" s="24"/>
      <c r="H579" s="24"/>
      <c r="I579" s="24"/>
      <c r="J579" s="25"/>
      <c r="K579" s="26"/>
      <c r="L579" s="27"/>
      <c r="M579" s="7"/>
      <c r="N579" s="27"/>
      <c r="O579" s="7"/>
      <c r="P579" s="27"/>
      <c r="Q579" s="7"/>
      <c r="R579" s="7"/>
      <c r="S579" s="7"/>
      <c r="T579" s="28"/>
      <c r="U579" s="28"/>
      <c r="V579" s="28"/>
      <c r="W579" s="7"/>
    </row>
    <row r="580" spans="1:23" ht="15.75" customHeight="1">
      <c r="A580" s="9"/>
      <c r="B580" s="9"/>
      <c r="G580" s="24"/>
      <c r="H580" s="24"/>
      <c r="I580" s="24"/>
      <c r="J580" s="25"/>
      <c r="K580" s="26"/>
      <c r="L580" s="27"/>
      <c r="M580" s="7"/>
      <c r="N580" s="27"/>
      <c r="O580" s="7"/>
      <c r="P580" s="27"/>
      <c r="Q580" s="7"/>
      <c r="R580" s="7"/>
      <c r="S580" s="7"/>
      <c r="T580" s="28"/>
      <c r="U580" s="28"/>
      <c r="V580" s="28"/>
      <c r="W580" s="7"/>
    </row>
    <row r="581" spans="1:23" ht="15.75" customHeight="1">
      <c r="A581" s="9"/>
      <c r="B581" s="9"/>
      <c r="G581" s="24"/>
      <c r="H581" s="24"/>
      <c r="I581" s="24"/>
      <c r="J581" s="25"/>
      <c r="K581" s="26"/>
      <c r="L581" s="27"/>
      <c r="M581" s="7"/>
      <c r="N581" s="27"/>
      <c r="O581" s="7"/>
      <c r="P581" s="27"/>
      <c r="Q581" s="7"/>
      <c r="R581" s="7"/>
      <c r="S581" s="7"/>
      <c r="T581" s="28"/>
      <c r="U581" s="28"/>
      <c r="V581" s="28"/>
      <c r="W581" s="7"/>
    </row>
    <row r="582" spans="1:23" ht="15.75" customHeight="1">
      <c r="A582" s="9"/>
      <c r="B582" s="9"/>
      <c r="G582" s="24"/>
      <c r="H582" s="24"/>
      <c r="I582" s="24"/>
      <c r="J582" s="25"/>
      <c r="K582" s="26"/>
      <c r="L582" s="27"/>
      <c r="M582" s="7"/>
      <c r="N582" s="27"/>
      <c r="O582" s="7"/>
      <c r="P582" s="27"/>
      <c r="Q582" s="7"/>
      <c r="R582" s="7"/>
      <c r="S582" s="7"/>
      <c r="T582" s="28"/>
      <c r="U582" s="28"/>
      <c r="V582" s="28"/>
      <c r="W582" s="7"/>
    </row>
    <row r="583" spans="1:23" ht="15.75" customHeight="1">
      <c r="A583" s="9"/>
      <c r="B583" s="9"/>
      <c r="G583" s="24"/>
      <c r="H583" s="24"/>
      <c r="I583" s="24"/>
      <c r="J583" s="25"/>
      <c r="K583" s="26"/>
      <c r="L583" s="27"/>
      <c r="M583" s="7"/>
      <c r="N583" s="27"/>
      <c r="O583" s="7"/>
      <c r="P583" s="27"/>
      <c r="Q583" s="7"/>
      <c r="R583" s="7"/>
      <c r="S583" s="7"/>
      <c r="T583" s="28"/>
      <c r="U583" s="28"/>
      <c r="V583" s="28"/>
      <c r="W583" s="7"/>
    </row>
    <row r="584" spans="1:23" ht="15.75" customHeight="1">
      <c r="A584" s="9"/>
      <c r="B584" s="9"/>
      <c r="G584" s="24"/>
      <c r="H584" s="24"/>
      <c r="I584" s="24"/>
      <c r="J584" s="25"/>
      <c r="K584" s="26"/>
      <c r="L584" s="27"/>
      <c r="M584" s="7"/>
      <c r="N584" s="27"/>
      <c r="O584" s="7"/>
      <c r="P584" s="27"/>
      <c r="Q584" s="7"/>
      <c r="R584" s="7"/>
      <c r="S584" s="7"/>
      <c r="T584" s="28"/>
      <c r="U584" s="28"/>
      <c r="V584" s="28"/>
      <c r="W584" s="7"/>
    </row>
    <row r="585" spans="1:23" ht="15.75" customHeight="1">
      <c r="A585" s="9"/>
      <c r="B585" s="9"/>
      <c r="G585" s="24"/>
      <c r="H585" s="24"/>
      <c r="I585" s="24"/>
      <c r="J585" s="25"/>
      <c r="K585" s="26"/>
      <c r="L585" s="27"/>
      <c r="M585" s="7"/>
      <c r="N585" s="27"/>
      <c r="O585" s="7"/>
      <c r="P585" s="27"/>
      <c r="Q585" s="7"/>
      <c r="R585" s="7"/>
      <c r="S585" s="7"/>
      <c r="T585" s="28"/>
      <c r="U585" s="28"/>
      <c r="V585" s="28"/>
      <c r="W585" s="7"/>
    </row>
    <row r="586" spans="1:23" ht="15.75" customHeight="1">
      <c r="A586" s="9"/>
      <c r="B586" s="9"/>
      <c r="G586" s="24"/>
      <c r="H586" s="24"/>
      <c r="I586" s="24"/>
      <c r="J586" s="25"/>
      <c r="K586" s="26"/>
      <c r="L586" s="27"/>
      <c r="M586" s="7"/>
      <c r="N586" s="27"/>
      <c r="O586" s="7"/>
      <c r="P586" s="27"/>
      <c r="Q586" s="7"/>
      <c r="R586" s="7"/>
      <c r="S586" s="7"/>
      <c r="T586" s="28"/>
      <c r="U586" s="28"/>
      <c r="V586" s="28"/>
      <c r="W586" s="7"/>
    </row>
    <row r="587" spans="1:23" ht="15.75" customHeight="1">
      <c r="A587" s="9"/>
      <c r="B587" s="9"/>
      <c r="G587" s="24"/>
      <c r="H587" s="24"/>
      <c r="I587" s="24"/>
      <c r="J587" s="25"/>
      <c r="K587" s="26"/>
      <c r="L587" s="27"/>
      <c r="M587" s="7"/>
      <c r="N587" s="27"/>
      <c r="O587" s="7"/>
      <c r="P587" s="27"/>
      <c r="Q587" s="7"/>
      <c r="R587" s="7"/>
      <c r="S587" s="7"/>
      <c r="T587" s="28"/>
      <c r="U587" s="28"/>
      <c r="V587" s="28"/>
      <c r="W587" s="7"/>
    </row>
    <row r="588" spans="1:23" ht="15.75" customHeight="1">
      <c r="A588" s="9"/>
      <c r="B588" s="9"/>
      <c r="G588" s="24"/>
      <c r="H588" s="24"/>
      <c r="I588" s="24"/>
      <c r="J588" s="25"/>
      <c r="K588" s="26"/>
      <c r="L588" s="27"/>
      <c r="M588" s="7"/>
      <c r="N588" s="27"/>
      <c r="O588" s="7"/>
      <c r="P588" s="27"/>
      <c r="Q588" s="7"/>
      <c r="R588" s="7"/>
      <c r="S588" s="7"/>
      <c r="T588" s="28"/>
      <c r="U588" s="28"/>
      <c r="V588" s="28"/>
      <c r="W588" s="7"/>
    </row>
    <row r="589" spans="1:23" ht="15.75" customHeight="1">
      <c r="A589" s="9"/>
      <c r="B589" s="9"/>
      <c r="G589" s="24"/>
      <c r="H589" s="24"/>
      <c r="I589" s="24"/>
      <c r="J589" s="25"/>
      <c r="K589" s="26"/>
      <c r="L589" s="27"/>
      <c r="M589" s="7"/>
      <c r="N589" s="27"/>
      <c r="O589" s="7"/>
      <c r="P589" s="27"/>
      <c r="Q589" s="7"/>
      <c r="R589" s="7"/>
      <c r="S589" s="7"/>
      <c r="T589" s="28"/>
      <c r="U589" s="28"/>
      <c r="V589" s="28"/>
      <c r="W589" s="7"/>
    </row>
    <row r="590" spans="1:23" ht="15.75" customHeight="1">
      <c r="A590" s="9"/>
      <c r="B590" s="9"/>
      <c r="G590" s="24"/>
      <c r="H590" s="24"/>
      <c r="I590" s="24"/>
      <c r="J590" s="25"/>
      <c r="K590" s="26"/>
      <c r="L590" s="27"/>
      <c r="M590" s="7"/>
      <c r="N590" s="27"/>
      <c r="O590" s="7"/>
      <c r="P590" s="27"/>
      <c r="Q590" s="7"/>
      <c r="R590" s="7"/>
      <c r="S590" s="7"/>
      <c r="T590" s="28"/>
      <c r="U590" s="28"/>
      <c r="V590" s="28"/>
      <c r="W590" s="7"/>
    </row>
    <row r="591" spans="1:23" ht="15.75" customHeight="1">
      <c r="A591" s="9"/>
      <c r="B591" s="9"/>
      <c r="G591" s="24"/>
      <c r="H591" s="24"/>
      <c r="I591" s="24"/>
      <c r="J591" s="25"/>
      <c r="K591" s="26"/>
      <c r="L591" s="27"/>
      <c r="M591" s="7"/>
      <c r="N591" s="27"/>
      <c r="O591" s="7"/>
      <c r="P591" s="27"/>
      <c r="Q591" s="7"/>
      <c r="R591" s="7"/>
      <c r="S591" s="7"/>
      <c r="T591" s="28"/>
      <c r="U591" s="28"/>
      <c r="V591" s="28"/>
      <c r="W591" s="7"/>
    </row>
    <row r="592" spans="1:23" ht="15.75" customHeight="1">
      <c r="A592" s="9"/>
      <c r="B592" s="9"/>
      <c r="G592" s="24"/>
      <c r="H592" s="24"/>
      <c r="I592" s="24"/>
      <c r="J592" s="25"/>
      <c r="K592" s="26"/>
      <c r="L592" s="27"/>
      <c r="M592" s="7"/>
      <c r="N592" s="27"/>
      <c r="O592" s="7"/>
      <c r="P592" s="27"/>
      <c r="Q592" s="7"/>
      <c r="R592" s="7"/>
      <c r="S592" s="7"/>
      <c r="T592" s="28"/>
      <c r="U592" s="28"/>
      <c r="V592" s="28"/>
      <c r="W592" s="7"/>
    </row>
    <row r="593" spans="1:23" ht="15.75" customHeight="1">
      <c r="A593" s="9"/>
      <c r="B593" s="9"/>
      <c r="G593" s="24"/>
      <c r="H593" s="24"/>
      <c r="I593" s="24"/>
      <c r="J593" s="25"/>
      <c r="K593" s="26"/>
      <c r="L593" s="27"/>
      <c r="M593" s="7"/>
      <c r="N593" s="27"/>
      <c r="O593" s="7"/>
      <c r="P593" s="27"/>
      <c r="Q593" s="7"/>
      <c r="R593" s="7"/>
      <c r="S593" s="7"/>
      <c r="T593" s="28"/>
      <c r="U593" s="28"/>
      <c r="V593" s="28"/>
      <c r="W593" s="7"/>
    </row>
    <row r="594" spans="1:23" ht="15.75" customHeight="1">
      <c r="A594" s="9"/>
      <c r="B594" s="9"/>
      <c r="G594" s="24"/>
      <c r="H594" s="24"/>
      <c r="I594" s="24"/>
      <c r="J594" s="25"/>
      <c r="K594" s="26"/>
      <c r="L594" s="27"/>
      <c r="M594" s="7"/>
      <c r="N594" s="27"/>
      <c r="O594" s="7"/>
      <c r="P594" s="27"/>
      <c r="Q594" s="7"/>
      <c r="R594" s="7"/>
      <c r="S594" s="7"/>
      <c r="T594" s="28"/>
      <c r="U594" s="28"/>
      <c r="V594" s="28"/>
      <c r="W594" s="7"/>
    </row>
    <row r="595" spans="1:23" ht="15.75" customHeight="1">
      <c r="A595" s="9"/>
      <c r="B595" s="9"/>
      <c r="G595" s="24"/>
      <c r="H595" s="24"/>
      <c r="I595" s="24"/>
      <c r="J595" s="25"/>
      <c r="K595" s="26"/>
      <c r="L595" s="27"/>
      <c r="M595" s="7"/>
      <c r="N595" s="27"/>
      <c r="O595" s="7"/>
      <c r="P595" s="27"/>
      <c r="Q595" s="7"/>
      <c r="R595" s="7"/>
      <c r="S595" s="7"/>
      <c r="T595" s="28"/>
      <c r="U595" s="28"/>
      <c r="V595" s="28"/>
      <c r="W595" s="7"/>
    </row>
    <row r="596" spans="1:23" ht="15.75" customHeight="1">
      <c r="A596" s="9"/>
      <c r="B596" s="9"/>
      <c r="G596" s="24"/>
      <c r="H596" s="24"/>
      <c r="I596" s="24"/>
      <c r="J596" s="25"/>
      <c r="K596" s="26"/>
      <c r="L596" s="27"/>
      <c r="M596" s="7"/>
      <c r="N596" s="27"/>
      <c r="O596" s="7"/>
      <c r="P596" s="27"/>
      <c r="Q596" s="7"/>
      <c r="R596" s="7"/>
      <c r="S596" s="7"/>
      <c r="T596" s="28"/>
      <c r="U596" s="28"/>
      <c r="V596" s="28"/>
      <c r="W596" s="7"/>
    </row>
    <row r="597" spans="1:23" ht="15.75" customHeight="1">
      <c r="A597" s="9"/>
      <c r="B597" s="9"/>
      <c r="G597" s="24"/>
      <c r="H597" s="24"/>
      <c r="I597" s="24"/>
      <c r="J597" s="25"/>
      <c r="K597" s="26"/>
      <c r="L597" s="27"/>
      <c r="M597" s="7"/>
      <c r="N597" s="27"/>
      <c r="O597" s="7"/>
      <c r="P597" s="27"/>
      <c r="Q597" s="7"/>
      <c r="R597" s="7"/>
      <c r="S597" s="7"/>
      <c r="T597" s="28"/>
      <c r="U597" s="28"/>
      <c r="V597" s="28"/>
      <c r="W597" s="7"/>
    </row>
    <row r="598" spans="1:23" ht="15.75" customHeight="1">
      <c r="A598" s="9"/>
      <c r="B598" s="9"/>
      <c r="G598" s="24"/>
      <c r="H598" s="24"/>
      <c r="I598" s="24"/>
      <c r="J598" s="25"/>
      <c r="K598" s="26"/>
      <c r="L598" s="27"/>
      <c r="M598" s="7"/>
      <c r="N598" s="27"/>
      <c r="O598" s="7"/>
      <c r="P598" s="27"/>
      <c r="Q598" s="7"/>
      <c r="R598" s="7"/>
      <c r="S598" s="7"/>
      <c r="T598" s="28"/>
      <c r="U598" s="28"/>
      <c r="V598" s="28"/>
      <c r="W598" s="7"/>
    </row>
    <row r="599" spans="1:23" ht="15.75" customHeight="1">
      <c r="A599" s="9"/>
      <c r="B599" s="9"/>
      <c r="G599" s="24"/>
      <c r="H599" s="24"/>
      <c r="I599" s="24"/>
      <c r="J599" s="25"/>
      <c r="K599" s="26"/>
      <c r="L599" s="27"/>
      <c r="M599" s="7"/>
      <c r="N599" s="27"/>
      <c r="O599" s="7"/>
      <c r="P599" s="27"/>
      <c r="Q599" s="7"/>
      <c r="R599" s="7"/>
      <c r="S599" s="7"/>
      <c r="T599" s="28"/>
      <c r="U599" s="28"/>
      <c r="V599" s="28"/>
      <c r="W599" s="7"/>
    </row>
    <row r="600" spans="1:23" ht="15.75" customHeight="1">
      <c r="A600" s="9"/>
      <c r="B600" s="9"/>
      <c r="G600" s="24"/>
      <c r="H600" s="24"/>
      <c r="I600" s="24"/>
      <c r="J600" s="25"/>
      <c r="K600" s="26"/>
      <c r="L600" s="27"/>
      <c r="M600" s="7"/>
      <c r="N600" s="27"/>
      <c r="O600" s="7"/>
      <c r="P600" s="27"/>
      <c r="Q600" s="7"/>
      <c r="R600" s="7"/>
      <c r="S600" s="7"/>
      <c r="T600" s="28"/>
      <c r="U600" s="28"/>
      <c r="V600" s="28"/>
      <c r="W600" s="7"/>
    </row>
    <row r="601" spans="1:23" ht="15.75" customHeight="1">
      <c r="A601" s="9"/>
      <c r="B601" s="9"/>
      <c r="G601" s="24"/>
      <c r="H601" s="24"/>
      <c r="I601" s="24"/>
      <c r="J601" s="25"/>
      <c r="K601" s="26"/>
      <c r="L601" s="27"/>
      <c r="M601" s="7"/>
      <c r="N601" s="27"/>
      <c r="O601" s="7"/>
      <c r="P601" s="27"/>
      <c r="Q601" s="7"/>
      <c r="R601" s="7"/>
      <c r="S601" s="7"/>
      <c r="T601" s="28"/>
      <c r="U601" s="28"/>
      <c r="V601" s="28"/>
      <c r="W601" s="7"/>
    </row>
    <row r="602" spans="1:23" ht="15.75" customHeight="1">
      <c r="A602" s="9"/>
      <c r="B602" s="9"/>
      <c r="G602" s="24"/>
      <c r="H602" s="24"/>
      <c r="I602" s="24"/>
      <c r="J602" s="25"/>
      <c r="K602" s="26"/>
      <c r="L602" s="27"/>
      <c r="M602" s="7"/>
      <c r="N602" s="27"/>
      <c r="O602" s="7"/>
      <c r="P602" s="27"/>
      <c r="Q602" s="7"/>
      <c r="R602" s="7"/>
      <c r="S602" s="7"/>
      <c r="T602" s="28"/>
      <c r="U602" s="28"/>
      <c r="V602" s="28"/>
      <c r="W602" s="7"/>
    </row>
    <row r="603" spans="1:23" ht="15.75" customHeight="1">
      <c r="A603" s="9"/>
      <c r="B603" s="9"/>
      <c r="G603" s="24"/>
      <c r="H603" s="24"/>
      <c r="I603" s="24"/>
      <c r="J603" s="25"/>
      <c r="K603" s="26"/>
      <c r="L603" s="27"/>
      <c r="M603" s="7"/>
      <c r="N603" s="27"/>
      <c r="O603" s="7"/>
      <c r="P603" s="27"/>
      <c r="Q603" s="7"/>
      <c r="R603" s="7"/>
      <c r="S603" s="7"/>
      <c r="T603" s="28"/>
      <c r="U603" s="28"/>
      <c r="V603" s="28"/>
      <c r="W603" s="7"/>
    </row>
    <row r="604" spans="1:23" ht="15.75" customHeight="1">
      <c r="A604" s="9"/>
      <c r="B604" s="9"/>
      <c r="G604" s="24"/>
      <c r="H604" s="24"/>
      <c r="I604" s="24"/>
      <c r="J604" s="25"/>
      <c r="K604" s="26"/>
      <c r="L604" s="27"/>
      <c r="M604" s="7"/>
      <c r="N604" s="27"/>
      <c r="O604" s="7"/>
      <c r="P604" s="27"/>
      <c r="Q604" s="7"/>
      <c r="R604" s="7"/>
      <c r="S604" s="7"/>
      <c r="T604" s="28"/>
      <c r="U604" s="28"/>
      <c r="V604" s="28"/>
      <c r="W604" s="7"/>
    </row>
    <row r="605" spans="1:23" ht="15.75" customHeight="1">
      <c r="A605" s="9"/>
      <c r="B605" s="9"/>
      <c r="G605" s="24"/>
      <c r="H605" s="24"/>
      <c r="I605" s="24"/>
      <c r="J605" s="25"/>
      <c r="K605" s="26"/>
      <c r="L605" s="27"/>
      <c r="M605" s="7"/>
      <c r="N605" s="27"/>
      <c r="O605" s="7"/>
      <c r="P605" s="27"/>
      <c r="Q605" s="7"/>
      <c r="R605" s="7"/>
      <c r="S605" s="7"/>
      <c r="T605" s="28"/>
      <c r="U605" s="28"/>
      <c r="V605" s="28"/>
      <c r="W605" s="7"/>
    </row>
    <row r="606" spans="1:23" ht="15.75" customHeight="1">
      <c r="A606" s="9"/>
      <c r="B606" s="9"/>
      <c r="G606" s="24"/>
      <c r="H606" s="24"/>
      <c r="I606" s="24"/>
      <c r="J606" s="25"/>
      <c r="K606" s="26"/>
      <c r="L606" s="27"/>
      <c r="M606" s="7"/>
      <c r="N606" s="27"/>
      <c r="O606" s="7"/>
      <c r="P606" s="27"/>
      <c r="Q606" s="7"/>
      <c r="R606" s="7"/>
      <c r="S606" s="7"/>
      <c r="T606" s="28"/>
      <c r="U606" s="28"/>
      <c r="V606" s="28"/>
      <c r="W606" s="7"/>
    </row>
    <row r="607" spans="1:23" ht="15.75" customHeight="1">
      <c r="A607" s="9"/>
      <c r="B607" s="9"/>
      <c r="G607" s="24"/>
      <c r="H607" s="24"/>
      <c r="I607" s="24"/>
      <c r="J607" s="25"/>
      <c r="K607" s="26"/>
      <c r="L607" s="27"/>
      <c r="M607" s="7"/>
      <c r="N607" s="27"/>
      <c r="O607" s="7"/>
      <c r="P607" s="27"/>
      <c r="Q607" s="7"/>
      <c r="R607" s="7"/>
      <c r="S607" s="7"/>
      <c r="T607" s="28"/>
      <c r="U607" s="28"/>
      <c r="V607" s="28"/>
      <c r="W607" s="7"/>
    </row>
    <row r="608" spans="1:23" ht="15.75" customHeight="1">
      <c r="A608" s="9"/>
      <c r="B608" s="9"/>
      <c r="G608" s="24"/>
      <c r="H608" s="24"/>
      <c r="I608" s="24"/>
      <c r="J608" s="25"/>
      <c r="K608" s="26"/>
      <c r="L608" s="27"/>
      <c r="M608" s="7"/>
      <c r="N608" s="27"/>
      <c r="O608" s="7"/>
      <c r="P608" s="27"/>
      <c r="Q608" s="7"/>
      <c r="R608" s="7"/>
      <c r="S608" s="7"/>
      <c r="T608" s="28"/>
      <c r="U608" s="28"/>
      <c r="V608" s="28"/>
      <c r="W608" s="7"/>
    </row>
    <row r="609" spans="1:23" ht="15.75" customHeight="1">
      <c r="A609" s="9"/>
      <c r="B609" s="9"/>
      <c r="G609" s="24"/>
      <c r="H609" s="24"/>
      <c r="I609" s="24"/>
      <c r="J609" s="25"/>
      <c r="K609" s="26"/>
      <c r="L609" s="27"/>
      <c r="M609" s="7"/>
      <c r="N609" s="27"/>
      <c r="O609" s="7"/>
      <c r="P609" s="27"/>
      <c r="Q609" s="7"/>
      <c r="R609" s="7"/>
      <c r="S609" s="7"/>
      <c r="T609" s="28"/>
      <c r="U609" s="28"/>
      <c r="V609" s="28"/>
      <c r="W609" s="7"/>
    </row>
    <row r="610" spans="1:23" ht="15.75" customHeight="1">
      <c r="A610" s="9"/>
      <c r="B610" s="9"/>
      <c r="G610" s="24"/>
      <c r="H610" s="24"/>
      <c r="I610" s="24"/>
      <c r="J610" s="25"/>
      <c r="K610" s="26"/>
      <c r="L610" s="27"/>
      <c r="M610" s="7"/>
      <c r="N610" s="27"/>
      <c r="O610" s="7"/>
      <c r="P610" s="27"/>
      <c r="Q610" s="7"/>
      <c r="R610" s="7"/>
      <c r="S610" s="7"/>
      <c r="T610" s="28"/>
      <c r="U610" s="28"/>
      <c r="V610" s="28"/>
      <c r="W610" s="7"/>
    </row>
    <row r="611" spans="1:23" ht="15.75" customHeight="1">
      <c r="A611" s="9"/>
      <c r="B611" s="9"/>
      <c r="G611" s="24"/>
      <c r="H611" s="24"/>
      <c r="I611" s="24"/>
      <c r="J611" s="25"/>
      <c r="K611" s="26"/>
      <c r="L611" s="27"/>
      <c r="M611" s="7"/>
      <c r="N611" s="27"/>
      <c r="O611" s="7"/>
      <c r="P611" s="27"/>
      <c r="Q611" s="7"/>
      <c r="R611" s="7"/>
      <c r="S611" s="7"/>
      <c r="T611" s="28"/>
      <c r="U611" s="28"/>
      <c r="V611" s="28"/>
      <c r="W611" s="7"/>
    </row>
    <row r="612" spans="1:23" ht="15.75" customHeight="1">
      <c r="A612" s="9"/>
      <c r="B612" s="9"/>
      <c r="G612" s="24"/>
      <c r="H612" s="24"/>
      <c r="I612" s="24"/>
      <c r="J612" s="25"/>
      <c r="K612" s="26"/>
      <c r="L612" s="27"/>
      <c r="M612" s="7"/>
      <c r="N612" s="27"/>
      <c r="O612" s="7"/>
      <c r="P612" s="27"/>
      <c r="Q612" s="7"/>
      <c r="R612" s="7"/>
      <c r="S612" s="7"/>
      <c r="T612" s="28"/>
      <c r="U612" s="28"/>
      <c r="V612" s="28"/>
      <c r="W612" s="7"/>
    </row>
    <row r="613" spans="1:23" ht="15.75" customHeight="1">
      <c r="A613" s="9"/>
      <c r="B613" s="9"/>
      <c r="G613" s="24"/>
      <c r="H613" s="24"/>
      <c r="I613" s="24"/>
      <c r="J613" s="25"/>
      <c r="K613" s="26"/>
      <c r="L613" s="27"/>
      <c r="M613" s="7"/>
      <c r="N613" s="27"/>
      <c r="O613" s="7"/>
      <c r="P613" s="27"/>
      <c r="Q613" s="7"/>
      <c r="R613" s="7"/>
      <c r="S613" s="7"/>
      <c r="T613" s="28"/>
      <c r="U613" s="28"/>
      <c r="V613" s="28"/>
      <c r="W613" s="7"/>
    </row>
    <row r="614" spans="1:23" ht="15.75" customHeight="1">
      <c r="A614" s="9"/>
      <c r="B614" s="9"/>
      <c r="G614" s="24"/>
      <c r="H614" s="24"/>
      <c r="I614" s="24"/>
      <c r="J614" s="25"/>
      <c r="K614" s="26"/>
      <c r="L614" s="27"/>
      <c r="M614" s="7"/>
      <c r="N614" s="27"/>
      <c r="O614" s="7"/>
      <c r="P614" s="27"/>
      <c r="Q614" s="7"/>
      <c r="R614" s="7"/>
      <c r="S614" s="7"/>
      <c r="T614" s="28"/>
      <c r="U614" s="28"/>
      <c r="V614" s="28"/>
      <c r="W614" s="7"/>
    </row>
    <row r="615" spans="1:23" ht="15.75" customHeight="1">
      <c r="A615" s="9"/>
      <c r="B615" s="9"/>
      <c r="G615" s="24"/>
      <c r="H615" s="24"/>
      <c r="I615" s="24"/>
      <c r="J615" s="25"/>
      <c r="K615" s="26"/>
      <c r="L615" s="27"/>
      <c r="M615" s="7"/>
      <c r="N615" s="27"/>
      <c r="O615" s="7"/>
      <c r="P615" s="27"/>
      <c r="Q615" s="7"/>
      <c r="R615" s="7"/>
      <c r="S615" s="7"/>
      <c r="T615" s="28"/>
      <c r="U615" s="28"/>
      <c r="V615" s="28"/>
      <c r="W615" s="7"/>
    </row>
    <row r="616" spans="1:23" ht="15.75" customHeight="1">
      <c r="A616" s="9"/>
      <c r="B616" s="9"/>
      <c r="G616" s="24"/>
      <c r="H616" s="24"/>
      <c r="I616" s="24"/>
      <c r="J616" s="25"/>
      <c r="K616" s="26"/>
      <c r="L616" s="27"/>
      <c r="M616" s="7"/>
      <c r="N616" s="27"/>
      <c r="O616" s="7"/>
      <c r="P616" s="27"/>
      <c r="Q616" s="7"/>
      <c r="R616" s="7"/>
      <c r="S616" s="7"/>
      <c r="T616" s="28"/>
      <c r="U616" s="28"/>
      <c r="V616" s="28"/>
      <c r="W616" s="7"/>
    </row>
    <row r="617" spans="1:23" ht="15.75" customHeight="1">
      <c r="A617" s="9"/>
      <c r="B617" s="9"/>
      <c r="G617" s="24"/>
      <c r="H617" s="24"/>
      <c r="I617" s="24"/>
      <c r="J617" s="25"/>
      <c r="K617" s="26"/>
      <c r="L617" s="27"/>
      <c r="M617" s="7"/>
      <c r="N617" s="27"/>
      <c r="O617" s="7"/>
      <c r="P617" s="27"/>
      <c r="Q617" s="7"/>
      <c r="R617" s="7"/>
      <c r="S617" s="7"/>
      <c r="T617" s="28"/>
      <c r="U617" s="28"/>
      <c r="V617" s="28"/>
      <c r="W617" s="7"/>
    </row>
    <row r="618" spans="1:23" ht="15.75" customHeight="1">
      <c r="A618" s="9"/>
      <c r="B618" s="9"/>
      <c r="G618" s="24"/>
      <c r="H618" s="24"/>
      <c r="I618" s="24"/>
      <c r="J618" s="25"/>
      <c r="K618" s="26"/>
      <c r="L618" s="27"/>
      <c r="M618" s="7"/>
      <c r="N618" s="27"/>
      <c r="O618" s="7"/>
      <c r="P618" s="27"/>
      <c r="Q618" s="7"/>
      <c r="R618" s="7"/>
      <c r="S618" s="7"/>
      <c r="T618" s="28"/>
      <c r="U618" s="28"/>
      <c r="V618" s="28"/>
      <c r="W618" s="7"/>
    </row>
    <row r="619" spans="1:23" ht="15.75" customHeight="1">
      <c r="A619" s="9"/>
      <c r="B619" s="9"/>
      <c r="G619" s="24"/>
      <c r="H619" s="24"/>
      <c r="I619" s="24"/>
      <c r="J619" s="25"/>
      <c r="K619" s="26"/>
      <c r="L619" s="27"/>
      <c r="M619" s="7"/>
      <c r="N619" s="27"/>
      <c r="O619" s="7"/>
      <c r="P619" s="27"/>
      <c r="Q619" s="7"/>
      <c r="R619" s="7"/>
      <c r="S619" s="7"/>
      <c r="T619" s="28"/>
      <c r="U619" s="28"/>
      <c r="V619" s="28"/>
      <c r="W619" s="7"/>
    </row>
    <row r="620" spans="1:23" ht="15.75" customHeight="1">
      <c r="A620" s="9"/>
      <c r="B620" s="9"/>
      <c r="G620" s="24"/>
      <c r="H620" s="24"/>
      <c r="I620" s="24"/>
      <c r="J620" s="25"/>
      <c r="K620" s="26"/>
      <c r="L620" s="27"/>
      <c r="M620" s="7"/>
      <c r="N620" s="27"/>
      <c r="O620" s="7"/>
      <c r="P620" s="27"/>
      <c r="Q620" s="7"/>
      <c r="R620" s="7"/>
      <c r="S620" s="7"/>
      <c r="T620" s="28"/>
      <c r="U620" s="28"/>
      <c r="V620" s="28"/>
      <c r="W620" s="7"/>
    </row>
    <row r="621" spans="1:23" ht="15.75" customHeight="1">
      <c r="A621" s="9"/>
      <c r="B621" s="9"/>
      <c r="G621" s="24"/>
      <c r="H621" s="24"/>
      <c r="I621" s="24"/>
      <c r="J621" s="25"/>
      <c r="K621" s="26"/>
      <c r="L621" s="27"/>
      <c r="M621" s="7"/>
      <c r="N621" s="27"/>
      <c r="O621" s="7"/>
      <c r="P621" s="27"/>
      <c r="Q621" s="7"/>
      <c r="R621" s="7"/>
      <c r="S621" s="7"/>
      <c r="T621" s="28"/>
      <c r="U621" s="28"/>
      <c r="V621" s="28"/>
      <c r="W621" s="7"/>
    </row>
    <row r="622" spans="1:23" ht="15.75" customHeight="1">
      <c r="A622" s="9"/>
      <c r="B622" s="9"/>
      <c r="G622" s="24"/>
      <c r="H622" s="24"/>
      <c r="I622" s="24"/>
      <c r="J622" s="25"/>
      <c r="K622" s="26"/>
      <c r="L622" s="27"/>
      <c r="M622" s="7"/>
      <c r="N622" s="27"/>
      <c r="O622" s="7"/>
      <c r="P622" s="27"/>
      <c r="Q622" s="7"/>
      <c r="R622" s="7"/>
      <c r="S622" s="7"/>
      <c r="T622" s="28"/>
      <c r="U622" s="28"/>
      <c r="V622" s="28"/>
      <c r="W622" s="7"/>
    </row>
    <row r="623" spans="1:23" ht="15.75" customHeight="1">
      <c r="A623" s="9"/>
      <c r="B623" s="9"/>
      <c r="G623" s="24"/>
      <c r="H623" s="24"/>
      <c r="I623" s="24"/>
      <c r="J623" s="25"/>
      <c r="K623" s="26"/>
      <c r="L623" s="27"/>
      <c r="M623" s="7"/>
      <c r="N623" s="27"/>
      <c r="O623" s="7"/>
      <c r="P623" s="27"/>
      <c r="Q623" s="7"/>
      <c r="R623" s="7"/>
      <c r="S623" s="7"/>
      <c r="T623" s="28"/>
      <c r="U623" s="28"/>
      <c r="V623" s="28"/>
      <c r="W623" s="7"/>
    </row>
    <row r="624" spans="1:23" ht="15.75" customHeight="1">
      <c r="A624" s="9"/>
      <c r="B624" s="9"/>
      <c r="G624" s="24"/>
      <c r="H624" s="24"/>
      <c r="I624" s="24"/>
      <c r="J624" s="25"/>
      <c r="K624" s="26"/>
      <c r="L624" s="27"/>
      <c r="M624" s="7"/>
      <c r="N624" s="27"/>
      <c r="O624" s="7"/>
      <c r="P624" s="27"/>
      <c r="Q624" s="7"/>
      <c r="R624" s="7"/>
      <c r="S624" s="7"/>
      <c r="T624" s="28"/>
      <c r="U624" s="28"/>
      <c r="V624" s="28"/>
      <c r="W624" s="7"/>
    </row>
    <row r="625" spans="1:23" ht="15.75" customHeight="1">
      <c r="A625" s="9"/>
      <c r="B625" s="9"/>
      <c r="G625" s="24"/>
      <c r="H625" s="24"/>
      <c r="I625" s="24"/>
      <c r="J625" s="25"/>
      <c r="K625" s="26"/>
      <c r="L625" s="27"/>
      <c r="M625" s="7"/>
      <c r="N625" s="27"/>
      <c r="O625" s="7"/>
      <c r="P625" s="27"/>
      <c r="Q625" s="7"/>
      <c r="R625" s="7"/>
      <c r="S625" s="7"/>
      <c r="T625" s="28"/>
      <c r="U625" s="28"/>
      <c r="V625" s="28"/>
      <c r="W625" s="7"/>
    </row>
    <row r="626" spans="1:23" ht="15.75" customHeight="1">
      <c r="A626" s="9"/>
      <c r="B626" s="9"/>
      <c r="G626" s="24"/>
      <c r="H626" s="24"/>
      <c r="I626" s="24"/>
      <c r="J626" s="25"/>
      <c r="K626" s="26"/>
      <c r="L626" s="27"/>
      <c r="M626" s="7"/>
      <c r="N626" s="27"/>
      <c r="O626" s="7"/>
      <c r="P626" s="27"/>
      <c r="Q626" s="7"/>
      <c r="R626" s="7"/>
      <c r="S626" s="7"/>
      <c r="T626" s="28"/>
      <c r="U626" s="28"/>
      <c r="V626" s="28"/>
      <c r="W626" s="7"/>
    </row>
    <row r="627" spans="1:23" ht="15.75" customHeight="1">
      <c r="A627" s="9"/>
      <c r="B627" s="9"/>
      <c r="G627" s="24"/>
      <c r="H627" s="24"/>
      <c r="I627" s="24"/>
      <c r="J627" s="25"/>
      <c r="K627" s="26"/>
      <c r="L627" s="27"/>
      <c r="M627" s="7"/>
      <c r="N627" s="27"/>
      <c r="O627" s="7"/>
      <c r="P627" s="27"/>
      <c r="Q627" s="7"/>
      <c r="R627" s="7"/>
      <c r="S627" s="7"/>
      <c r="T627" s="28"/>
      <c r="U627" s="28"/>
      <c r="V627" s="28"/>
      <c r="W627" s="7"/>
    </row>
    <row r="628" spans="1:23" ht="15.75" customHeight="1">
      <c r="A628" s="9"/>
      <c r="B628" s="9"/>
      <c r="G628" s="24"/>
      <c r="H628" s="24"/>
      <c r="I628" s="24"/>
      <c r="J628" s="25"/>
      <c r="K628" s="26"/>
      <c r="L628" s="27"/>
      <c r="M628" s="7"/>
      <c r="N628" s="27"/>
      <c r="O628" s="7"/>
      <c r="P628" s="27"/>
      <c r="Q628" s="7"/>
      <c r="R628" s="7"/>
      <c r="S628" s="7"/>
      <c r="T628" s="28"/>
      <c r="U628" s="28"/>
      <c r="V628" s="28"/>
      <c r="W628" s="7"/>
    </row>
    <row r="629" spans="1:23" ht="15.75" customHeight="1">
      <c r="A629" s="9"/>
      <c r="B629" s="9"/>
      <c r="G629" s="24"/>
      <c r="H629" s="24"/>
      <c r="I629" s="24"/>
      <c r="J629" s="25"/>
      <c r="K629" s="26"/>
      <c r="L629" s="27"/>
      <c r="M629" s="7"/>
      <c r="N629" s="27"/>
      <c r="O629" s="7"/>
      <c r="P629" s="27"/>
      <c r="Q629" s="7"/>
      <c r="R629" s="7"/>
      <c r="S629" s="7"/>
      <c r="T629" s="28"/>
      <c r="U629" s="28"/>
      <c r="V629" s="28"/>
      <c r="W629" s="7"/>
    </row>
    <row r="630" spans="1:23" ht="15.75" customHeight="1">
      <c r="A630" s="9"/>
      <c r="B630" s="9"/>
      <c r="G630" s="24"/>
      <c r="H630" s="24"/>
      <c r="I630" s="24"/>
      <c r="J630" s="25"/>
      <c r="K630" s="26"/>
      <c r="L630" s="27"/>
      <c r="M630" s="7"/>
      <c r="N630" s="27"/>
      <c r="O630" s="7"/>
      <c r="P630" s="27"/>
      <c r="Q630" s="7"/>
      <c r="R630" s="7"/>
      <c r="S630" s="7"/>
      <c r="T630" s="28"/>
      <c r="U630" s="28"/>
      <c r="V630" s="28"/>
      <c r="W630" s="7"/>
    </row>
    <row r="631" spans="1:23" ht="15.75" customHeight="1">
      <c r="A631" s="9"/>
      <c r="B631" s="9"/>
      <c r="G631" s="24"/>
      <c r="H631" s="24"/>
      <c r="I631" s="24"/>
      <c r="J631" s="25"/>
      <c r="K631" s="26"/>
      <c r="L631" s="27"/>
      <c r="M631" s="7"/>
      <c r="N631" s="27"/>
      <c r="O631" s="7"/>
      <c r="P631" s="27"/>
      <c r="Q631" s="7"/>
      <c r="R631" s="7"/>
      <c r="S631" s="7"/>
      <c r="T631" s="28"/>
      <c r="U631" s="28"/>
      <c r="V631" s="28"/>
      <c r="W631" s="7"/>
    </row>
    <row r="632" spans="1:23" ht="15.75" customHeight="1">
      <c r="A632" s="9"/>
      <c r="B632" s="9"/>
      <c r="G632" s="24"/>
      <c r="H632" s="24"/>
      <c r="I632" s="24"/>
      <c r="J632" s="25"/>
      <c r="K632" s="26"/>
      <c r="L632" s="27"/>
      <c r="M632" s="7"/>
      <c r="N632" s="27"/>
      <c r="O632" s="7"/>
      <c r="P632" s="27"/>
      <c r="Q632" s="7"/>
      <c r="R632" s="7"/>
      <c r="S632" s="7"/>
      <c r="T632" s="28"/>
      <c r="U632" s="28"/>
      <c r="V632" s="28"/>
      <c r="W632" s="7"/>
    </row>
    <row r="633" spans="1:23" ht="15.75" customHeight="1">
      <c r="A633" s="9"/>
      <c r="B633" s="9"/>
      <c r="G633" s="24"/>
      <c r="H633" s="24"/>
      <c r="I633" s="24"/>
      <c r="J633" s="25"/>
      <c r="K633" s="26"/>
      <c r="L633" s="27"/>
      <c r="M633" s="7"/>
      <c r="N633" s="27"/>
      <c r="O633" s="7"/>
      <c r="P633" s="27"/>
      <c r="Q633" s="7"/>
      <c r="R633" s="7"/>
      <c r="S633" s="7"/>
      <c r="T633" s="28"/>
      <c r="U633" s="28"/>
      <c r="V633" s="28"/>
      <c r="W633" s="7"/>
    </row>
    <row r="634" spans="1:23" ht="15.75" customHeight="1">
      <c r="A634" s="9"/>
      <c r="B634" s="9"/>
      <c r="G634" s="24"/>
      <c r="H634" s="24"/>
      <c r="I634" s="24"/>
      <c r="J634" s="25"/>
      <c r="K634" s="26"/>
      <c r="L634" s="27"/>
      <c r="M634" s="7"/>
      <c r="N634" s="27"/>
      <c r="O634" s="7"/>
      <c r="P634" s="27"/>
      <c r="Q634" s="7"/>
      <c r="R634" s="7"/>
      <c r="S634" s="7"/>
      <c r="T634" s="28"/>
      <c r="U634" s="28"/>
      <c r="V634" s="28"/>
      <c r="W634" s="7"/>
    </row>
    <row r="635" spans="1:23" ht="15.75" customHeight="1">
      <c r="A635" s="9"/>
      <c r="B635" s="9"/>
      <c r="G635" s="24"/>
      <c r="H635" s="24"/>
      <c r="I635" s="24"/>
      <c r="J635" s="25"/>
      <c r="K635" s="26"/>
      <c r="L635" s="27"/>
      <c r="M635" s="7"/>
      <c r="N635" s="27"/>
      <c r="O635" s="7"/>
      <c r="P635" s="27"/>
      <c r="Q635" s="7"/>
      <c r="R635" s="7"/>
      <c r="S635" s="7"/>
      <c r="T635" s="28"/>
      <c r="U635" s="28"/>
      <c r="V635" s="28"/>
      <c r="W635" s="7"/>
    </row>
    <row r="636" spans="1:23" ht="15.75" customHeight="1">
      <c r="A636" s="9"/>
      <c r="B636" s="9"/>
      <c r="G636" s="24"/>
      <c r="H636" s="24"/>
      <c r="I636" s="24"/>
      <c r="J636" s="25"/>
      <c r="K636" s="26"/>
      <c r="L636" s="27"/>
      <c r="M636" s="7"/>
      <c r="N636" s="27"/>
      <c r="O636" s="7"/>
      <c r="P636" s="27"/>
      <c r="Q636" s="7"/>
      <c r="R636" s="7"/>
      <c r="S636" s="7"/>
      <c r="T636" s="28"/>
      <c r="U636" s="28"/>
      <c r="V636" s="28"/>
      <c r="W636" s="7"/>
    </row>
    <row r="637" spans="1:23" ht="15.75" customHeight="1">
      <c r="A637" s="9"/>
      <c r="B637" s="9"/>
      <c r="G637" s="24"/>
      <c r="H637" s="24"/>
      <c r="I637" s="24"/>
      <c r="J637" s="25"/>
      <c r="K637" s="26"/>
      <c r="L637" s="27"/>
      <c r="M637" s="7"/>
      <c r="N637" s="27"/>
      <c r="O637" s="7"/>
      <c r="P637" s="27"/>
      <c r="Q637" s="7"/>
      <c r="R637" s="7"/>
      <c r="S637" s="7"/>
      <c r="T637" s="28"/>
      <c r="U637" s="28"/>
      <c r="V637" s="28"/>
      <c r="W637" s="7"/>
    </row>
    <row r="638" spans="1:23" ht="15.75" customHeight="1">
      <c r="A638" s="9"/>
      <c r="B638" s="9"/>
      <c r="G638" s="24"/>
      <c r="H638" s="24"/>
      <c r="I638" s="24"/>
      <c r="J638" s="25"/>
      <c r="K638" s="26"/>
      <c r="L638" s="27"/>
      <c r="M638" s="7"/>
      <c r="N638" s="27"/>
      <c r="O638" s="7"/>
      <c r="P638" s="27"/>
      <c r="Q638" s="7"/>
      <c r="R638" s="7"/>
      <c r="S638" s="7"/>
      <c r="T638" s="28"/>
      <c r="U638" s="28"/>
      <c r="V638" s="28"/>
      <c r="W638" s="7"/>
    </row>
    <row r="639" spans="1:23" ht="15.75" customHeight="1">
      <c r="A639" s="9"/>
      <c r="B639" s="9"/>
      <c r="G639" s="24"/>
      <c r="H639" s="24"/>
      <c r="I639" s="24"/>
      <c r="J639" s="25"/>
      <c r="K639" s="26"/>
      <c r="L639" s="27"/>
      <c r="M639" s="7"/>
      <c r="N639" s="27"/>
      <c r="O639" s="7"/>
      <c r="P639" s="27"/>
      <c r="Q639" s="7"/>
      <c r="R639" s="7"/>
      <c r="S639" s="7"/>
      <c r="T639" s="28"/>
      <c r="U639" s="28"/>
      <c r="V639" s="28"/>
      <c r="W639" s="7"/>
    </row>
    <row r="640" spans="1:23" ht="15.75" customHeight="1">
      <c r="A640" s="9"/>
      <c r="B640" s="9"/>
      <c r="G640" s="24"/>
      <c r="H640" s="24"/>
      <c r="I640" s="24"/>
      <c r="J640" s="25"/>
      <c r="K640" s="26"/>
      <c r="L640" s="27"/>
      <c r="M640" s="7"/>
      <c r="N640" s="27"/>
      <c r="O640" s="7"/>
      <c r="P640" s="27"/>
      <c r="Q640" s="7"/>
      <c r="R640" s="7"/>
      <c r="S640" s="7"/>
      <c r="T640" s="28"/>
      <c r="U640" s="28"/>
      <c r="V640" s="28"/>
      <c r="W640" s="7"/>
    </row>
    <row r="641" spans="1:23" ht="15.75" customHeight="1">
      <c r="A641" s="9"/>
      <c r="B641" s="9"/>
      <c r="G641" s="24"/>
      <c r="H641" s="24"/>
      <c r="I641" s="24"/>
      <c r="J641" s="25"/>
      <c r="K641" s="26"/>
      <c r="L641" s="27"/>
      <c r="M641" s="7"/>
      <c r="N641" s="27"/>
      <c r="O641" s="7"/>
      <c r="P641" s="27"/>
      <c r="Q641" s="7"/>
      <c r="R641" s="7"/>
      <c r="S641" s="7"/>
      <c r="T641" s="28"/>
      <c r="U641" s="28"/>
      <c r="V641" s="28"/>
      <c r="W641" s="7"/>
    </row>
    <row r="642" spans="1:23" ht="15.75" customHeight="1">
      <c r="A642" s="9"/>
      <c r="B642" s="9"/>
      <c r="G642" s="24"/>
      <c r="H642" s="24"/>
      <c r="I642" s="24"/>
      <c r="J642" s="25"/>
      <c r="K642" s="26"/>
      <c r="L642" s="27"/>
      <c r="M642" s="7"/>
      <c r="N642" s="27"/>
      <c r="O642" s="7"/>
      <c r="P642" s="27"/>
      <c r="Q642" s="7"/>
      <c r="R642" s="7"/>
      <c r="S642" s="7"/>
      <c r="T642" s="28"/>
      <c r="U642" s="28"/>
      <c r="V642" s="28"/>
      <c r="W642" s="7"/>
    </row>
    <row r="643" spans="1:23" ht="15.75" customHeight="1">
      <c r="A643" s="9"/>
      <c r="B643" s="9"/>
      <c r="G643" s="24"/>
      <c r="H643" s="24"/>
      <c r="I643" s="24"/>
      <c r="J643" s="25"/>
      <c r="K643" s="26"/>
      <c r="L643" s="27"/>
      <c r="M643" s="7"/>
      <c r="N643" s="27"/>
      <c r="O643" s="7"/>
      <c r="P643" s="27"/>
      <c r="Q643" s="7"/>
      <c r="R643" s="7"/>
      <c r="S643" s="7"/>
      <c r="T643" s="28"/>
      <c r="U643" s="28"/>
      <c r="V643" s="28"/>
      <c r="W643" s="7"/>
    </row>
    <row r="644" spans="1:23" ht="15.75" customHeight="1">
      <c r="A644" s="9"/>
      <c r="B644" s="9"/>
      <c r="G644" s="24"/>
      <c r="H644" s="24"/>
      <c r="I644" s="24"/>
      <c r="J644" s="25"/>
      <c r="K644" s="26"/>
      <c r="L644" s="27"/>
      <c r="M644" s="7"/>
      <c r="N644" s="27"/>
      <c r="O644" s="7"/>
      <c r="P644" s="27"/>
      <c r="Q644" s="7"/>
      <c r="R644" s="7"/>
      <c r="S644" s="7"/>
      <c r="T644" s="28"/>
      <c r="U644" s="28"/>
      <c r="V644" s="28"/>
      <c r="W644" s="7"/>
    </row>
    <row r="645" spans="1:23" ht="15.75" customHeight="1">
      <c r="A645" s="9"/>
      <c r="B645" s="9"/>
      <c r="G645" s="24"/>
      <c r="H645" s="24"/>
      <c r="I645" s="24"/>
      <c r="J645" s="25"/>
      <c r="K645" s="26"/>
      <c r="L645" s="27"/>
      <c r="M645" s="7"/>
      <c r="N645" s="27"/>
      <c r="O645" s="7"/>
      <c r="P645" s="27"/>
      <c r="Q645" s="7"/>
      <c r="R645" s="7"/>
      <c r="S645" s="7"/>
      <c r="T645" s="28"/>
      <c r="U645" s="28"/>
      <c r="V645" s="28"/>
      <c r="W645" s="7"/>
    </row>
    <row r="646" spans="1:23" ht="15.75" customHeight="1">
      <c r="A646" s="9"/>
      <c r="B646" s="9"/>
      <c r="G646" s="24"/>
      <c r="H646" s="24"/>
      <c r="I646" s="24"/>
      <c r="J646" s="25"/>
      <c r="K646" s="26"/>
      <c r="L646" s="27"/>
      <c r="M646" s="7"/>
      <c r="N646" s="27"/>
      <c r="O646" s="7"/>
      <c r="P646" s="27"/>
      <c r="Q646" s="7"/>
      <c r="R646" s="7"/>
      <c r="S646" s="7"/>
      <c r="T646" s="28"/>
      <c r="U646" s="28"/>
      <c r="V646" s="28"/>
      <c r="W646" s="7"/>
    </row>
    <row r="647" spans="1:23" ht="15.75" customHeight="1">
      <c r="A647" s="9"/>
      <c r="B647" s="9"/>
      <c r="G647" s="24"/>
      <c r="H647" s="24"/>
      <c r="I647" s="24"/>
      <c r="J647" s="25"/>
      <c r="K647" s="26"/>
      <c r="L647" s="27"/>
      <c r="M647" s="7"/>
      <c r="N647" s="27"/>
      <c r="O647" s="7"/>
      <c r="P647" s="27"/>
      <c r="Q647" s="7"/>
      <c r="R647" s="7"/>
      <c r="S647" s="7"/>
      <c r="T647" s="28"/>
      <c r="U647" s="28"/>
      <c r="V647" s="28"/>
      <c r="W647" s="7"/>
    </row>
    <row r="648" spans="1:23" ht="15.75" customHeight="1">
      <c r="A648" s="9"/>
      <c r="B648" s="9"/>
      <c r="G648" s="24"/>
      <c r="H648" s="24"/>
      <c r="I648" s="24"/>
      <c r="J648" s="25"/>
      <c r="K648" s="26"/>
      <c r="L648" s="27"/>
      <c r="M648" s="7"/>
      <c r="N648" s="27"/>
      <c r="O648" s="7"/>
      <c r="P648" s="27"/>
      <c r="Q648" s="7"/>
      <c r="R648" s="7"/>
      <c r="S648" s="7"/>
      <c r="T648" s="28"/>
      <c r="U648" s="28"/>
      <c r="V648" s="28"/>
      <c r="W648" s="7"/>
    </row>
    <row r="649" spans="1:23" ht="15.75" customHeight="1">
      <c r="A649" s="9"/>
      <c r="B649" s="9"/>
      <c r="G649" s="24"/>
      <c r="H649" s="24"/>
      <c r="I649" s="24"/>
      <c r="J649" s="25"/>
      <c r="K649" s="26"/>
      <c r="L649" s="27"/>
      <c r="M649" s="7"/>
      <c r="N649" s="27"/>
      <c r="O649" s="7"/>
      <c r="P649" s="27"/>
      <c r="Q649" s="7"/>
      <c r="R649" s="7"/>
      <c r="S649" s="7"/>
      <c r="T649" s="28"/>
      <c r="U649" s="28"/>
      <c r="V649" s="28"/>
      <c r="W649" s="7"/>
    </row>
    <row r="650" spans="1:23" ht="15.75" customHeight="1">
      <c r="A650" s="9"/>
      <c r="B650" s="9"/>
      <c r="G650" s="24"/>
      <c r="H650" s="24"/>
      <c r="I650" s="24"/>
      <c r="J650" s="25"/>
      <c r="K650" s="26"/>
      <c r="L650" s="27"/>
      <c r="M650" s="7"/>
      <c r="N650" s="27"/>
      <c r="O650" s="7"/>
      <c r="P650" s="27"/>
      <c r="Q650" s="7"/>
      <c r="R650" s="7"/>
      <c r="S650" s="7"/>
      <c r="T650" s="28"/>
      <c r="U650" s="28"/>
      <c r="V650" s="28"/>
      <c r="W650" s="7"/>
    </row>
    <row r="651" spans="1:23" ht="15.75" customHeight="1">
      <c r="A651" s="9"/>
      <c r="B651" s="9"/>
      <c r="G651" s="24"/>
      <c r="H651" s="24"/>
      <c r="I651" s="24"/>
      <c r="J651" s="25"/>
      <c r="K651" s="26"/>
      <c r="L651" s="27"/>
      <c r="M651" s="7"/>
      <c r="N651" s="27"/>
      <c r="O651" s="7"/>
      <c r="P651" s="27"/>
      <c r="Q651" s="7"/>
      <c r="R651" s="7"/>
      <c r="S651" s="7"/>
      <c r="T651" s="28"/>
      <c r="U651" s="28"/>
      <c r="V651" s="28"/>
      <c r="W651" s="7"/>
    </row>
    <row r="652" spans="1:23" ht="15.75" customHeight="1">
      <c r="A652" s="9"/>
      <c r="B652" s="9"/>
      <c r="G652" s="24"/>
      <c r="H652" s="24"/>
      <c r="I652" s="24"/>
      <c r="J652" s="25"/>
      <c r="K652" s="26"/>
      <c r="L652" s="27"/>
      <c r="M652" s="7"/>
      <c r="N652" s="27"/>
      <c r="O652" s="7"/>
      <c r="P652" s="27"/>
      <c r="Q652" s="7"/>
      <c r="R652" s="7"/>
      <c r="S652" s="7"/>
      <c r="T652" s="28"/>
      <c r="U652" s="28"/>
      <c r="V652" s="28"/>
      <c r="W652" s="7"/>
    </row>
    <row r="653" spans="1:23" ht="15.75" customHeight="1">
      <c r="A653" s="9"/>
      <c r="B653" s="9"/>
      <c r="G653" s="24"/>
      <c r="H653" s="24"/>
      <c r="I653" s="24"/>
      <c r="J653" s="25"/>
      <c r="K653" s="26"/>
      <c r="L653" s="27"/>
      <c r="M653" s="7"/>
      <c r="N653" s="27"/>
      <c r="O653" s="7"/>
      <c r="P653" s="27"/>
      <c r="Q653" s="7"/>
      <c r="R653" s="7"/>
      <c r="S653" s="7"/>
      <c r="T653" s="28"/>
      <c r="U653" s="28"/>
      <c r="V653" s="28"/>
      <c r="W653" s="7"/>
    </row>
    <row r="654" spans="1:23" ht="15.75" customHeight="1">
      <c r="A654" s="9"/>
      <c r="B654" s="9"/>
      <c r="G654" s="24"/>
      <c r="H654" s="24"/>
      <c r="I654" s="24"/>
      <c r="J654" s="25"/>
      <c r="K654" s="26"/>
      <c r="L654" s="27"/>
      <c r="M654" s="7"/>
      <c r="N654" s="27"/>
      <c r="O654" s="7"/>
      <c r="P654" s="27"/>
      <c r="Q654" s="7"/>
      <c r="R654" s="7"/>
      <c r="S654" s="7"/>
      <c r="T654" s="28"/>
      <c r="U654" s="28"/>
      <c r="V654" s="28"/>
      <c r="W654" s="7"/>
    </row>
    <row r="655" spans="1:23" ht="15.75" customHeight="1">
      <c r="A655" s="9"/>
      <c r="B655" s="9"/>
      <c r="G655" s="24"/>
      <c r="H655" s="24"/>
      <c r="I655" s="24"/>
      <c r="J655" s="25"/>
      <c r="K655" s="26"/>
      <c r="L655" s="27"/>
      <c r="M655" s="7"/>
      <c r="N655" s="27"/>
      <c r="O655" s="7"/>
      <c r="P655" s="27"/>
      <c r="Q655" s="7"/>
      <c r="R655" s="7"/>
      <c r="S655" s="7"/>
      <c r="T655" s="28"/>
      <c r="U655" s="28"/>
      <c r="V655" s="28"/>
      <c r="W655" s="7"/>
    </row>
    <row r="656" spans="1:23" ht="15.75" customHeight="1">
      <c r="A656" s="9"/>
      <c r="B656" s="9"/>
      <c r="G656" s="24"/>
      <c r="H656" s="24"/>
      <c r="I656" s="24"/>
      <c r="J656" s="25"/>
      <c r="K656" s="26"/>
      <c r="L656" s="27"/>
      <c r="M656" s="7"/>
      <c r="N656" s="27"/>
      <c r="O656" s="7"/>
      <c r="P656" s="27"/>
      <c r="Q656" s="7"/>
      <c r="R656" s="7"/>
      <c r="S656" s="7"/>
      <c r="T656" s="28"/>
      <c r="U656" s="28"/>
      <c r="V656" s="28"/>
      <c r="W656" s="7"/>
    </row>
    <row r="657" spans="1:23" ht="15.75" customHeight="1">
      <c r="A657" s="9"/>
      <c r="B657" s="9"/>
      <c r="G657" s="24"/>
      <c r="H657" s="24"/>
      <c r="I657" s="24"/>
      <c r="J657" s="25"/>
      <c r="K657" s="26"/>
      <c r="L657" s="27"/>
      <c r="M657" s="7"/>
      <c r="N657" s="27"/>
      <c r="O657" s="7"/>
      <c r="P657" s="27"/>
      <c r="Q657" s="7"/>
      <c r="R657" s="7"/>
      <c r="S657" s="7"/>
      <c r="T657" s="28"/>
      <c r="U657" s="28"/>
      <c r="V657" s="28"/>
      <c r="W657" s="7"/>
    </row>
    <row r="658" spans="1:23" ht="15.75" customHeight="1">
      <c r="A658" s="9"/>
      <c r="B658" s="9"/>
      <c r="G658" s="24"/>
      <c r="H658" s="24"/>
      <c r="I658" s="24"/>
      <c r="J658" s="25"/>
      <c r="K658" s="26"/>
      <c r="L658" s="27"/>
      <c r="M658" s="7"/>
      <c r="N658" s="27"/>
      <c r="O658" s="7"/>
      <c r="P658" s="27"/>
      <c r="Q658" s="7"/>
      <c r="R658" s="7"/>
      <c r="S658" s="7"/>
      <c r="T658" s="28"/>
      <c r="U658" s="28"/>
      <c r="V658" s="28"/>
      <c r="W658" s="7"/>
    </row>
    <row r="659" spans="1:23" ht="15.75" customHeight="1">
      <c r="A659" s="9"/>
      <c r="B659" s="9"/>
      <c r="G659" s="24"/>
      <c r="H659" s="24"/>
      <c r="I659" s="24"/>
      <c r="J659" s="25"/>
      <c r="K659" s="26"/>
      <c r="L659" s="27"/>
      <c r="M659" s="7"/>
      <c r="N659" s="27"/>
      <c r="O659" s="7"/>
      <c r="P659" s="27"/>
      <c r="Q659" s="7"/>
      <c r="R659" s="7"/>
      <c r="S659" s="7"/>
      <c r="T659" s="28"/>
      <c r="U659" s="28"/>
      <c r="V659" s="28"/>
      <c r="W659" s="7"/>
    </row>
    <row r="660" spans="1:23" ht="15.75" customHeight="1">
      <c r="A660" s="9"/>
      <c r="B660" s="9"/>
      <c r="G660" s="24"/>
      <c r="H660" s="24"/>
      <c r="I660" s="24"/>
      <c r="J660" s="25"/>
      <c r="K660" s="26"/>
      <c r="L660" s="27"/>
      <c r="M660" s="7"/>
      <c r="N660" s="27"/>
      <c r="O660" s="7"/>
      <c r="P660" s="27"/>
      <c r="Q660" s="7"/>
      <c r="R660" s="7"/>
      <c r="S660" s="7"/>
      <c r="T660" s="28"/>
      <c r="U660" s="28"/>
      <c r="V660" s="28"/>
      <c r="W660" s="7"/>
    </row>
    <row r="661" spans="1:23" ht="15.75" customHeight="1">
      <c r="A661" s="9"/>
      <c r="B661" s="9"/>
      <c r="G661" s="24"/>
      <c r="H661" s="24"/>
      <c r="I661" s="24"/>
      <c r="J661" s="25"/>
      <c r="K661" s="26"/>
      <c r="L661" s="27"/>
      <c r="M661" s="7"/>
      <c r="N661" s="27"/>
      <c r="O661" s="7"/>
      <c r="P661" s="27"/>
      <c r="Q661" s="7"/>
      <c r="R661" s="7"/>
      <c r="S661" s="7"/>
      <c r="T661" s="28"/>
      <c r="U661" s="28"/>
      <c r="V661" s="28"/>
      <c r="W661" s="7"/>
    </row>
    <row r="662" spans="1:23" ht="15.75" customHeight="1">
      <c r="A662" s="9"/>
      <c r="B662" s="9"/>
      <c r="G662" s="24"/>
      <c r="H662" s="24"/>
      <c r="I662" s="24"/>
      <c r="J662" s="25"/>
      <c r="K662" s="26"/>
      <c r="L662" s="27"/>
      <c r="M662" s="7"/>
      <c r="N662" s="27"/>
      <c r="O662" s="7"/>
      <c r="P662" s="27"/>
      <c r="Q662" s="7"/>
      <c r="R662" s="7"/>
      <c r="S662" s="7"/>
      <c r="T662" s="28"/>
      <c r="U662" s="28"/>
      <c r="V662" s="28"/>
      <c r="W662" s="7"/>
    </row>
    <row r="663" spans="1:23" ht="15.75" customHeight="1">
      <c r="A663" s="9"/>
      <c r="B663" s="9"/>
      <c r="G663" s="24"/>
      <c r="H663" s="24"/>
      <c r="I663" s="24"/>
      <c r="J663" s="25"/>
      <c r="K663" s="26"/>
      <c r="L663" s="27"/>
      <c r="M663" s="7"/>
      <c r="N663" s="27"/>
      <c r="O663" s="7"/>
      <c r="P663" s="27"/>
      <c r="Q663" s="7"/>
      <c r="R663" s="7"/>
      <c r="S663" s="7"/>
      <c r="T663" s="28"/>
      <c r="U663" s="28"/>
      <c r="V663" s="28"/>
      <c r="W663" s="7"/>
    </row>
    <row r="664" spans="1:23" ht="15.75" customHeight="1">
      <c r="A664" s="9"/>
      <c r="B664" s="9"/>
      <c r="G664" s="24"/>
      <c r="H664" s="24"/>
      <c r="I664" s="24"/>
      <c r="J664" s="25"/>
      <c r="K664" s="26"/>
      <c r="L664" s="27"/>
      <c r="M664" s="7"/>
      <c r="N664" s="27"/>
      <c r="O664" s="7"/>
      <c r="P664" s="27"/>
      <c r="Q664" s="7"/>
      <c r="R664" s="7"/>
      <c r="S664" s="7"/>
      <c r="T664" s="28"/>
      <c r="U664" s="28"/>
      <c r="V664" s="28"/>
      <c r="W664" s="7"/>
    </row>
    <row r="665" spans="1:23" ht="15.75" customHeight="1">
      <c r="A665" s="9"/>
      <c r="B665" s="9"/>
      <c r="G665" s="24"/>
      <c r="H665" s="24"/>
      <c r="I665" s="24"/>
      <c r="J665" s="25"/>
      <c r="K665" s="26"/>
      <c r="L665" s="27"/>
      <c r="M665" s="7"/>
      <c r="N665" s="27"/>
      <c r="O665" s="7"/>
      <c r="P665" s="27"/>
      <c r="Q665" s="7"/>
      <c r="R665" s="7"/>
      <c r="S665" s="7"/>
      <c r="T665" s="28"/>
      <c r="U665" s="28"/>
      <c r="V665" s="28"/>
      <c r="W665" s="7"/>
    </row>
    <row r="666" spans="1:23" ht="15.75" customHeight="1">
      <c r="A666" s="9"/>
      <c r="B666" s="9"/>
      <c r="G666" s="24"/>
      <c r="H666" s="24"/>
      <c r="I666" s="24"/>
      <c r="J666" s="25"/>
      <c r="K666" s="26"/>
      <c r="L666" s="27"/>
      <c r="M666" s="7"/>
      <c r="N666" s="27"/>
      <c r="O666" s="7"/>
      <c r="P666" s="27"/>
      <c r="Q666" s="7"/>
      <c r="R666" s="7"/>
      <c r="S666" s="7"/>
      <c r="T666" s="28"/>
      <c r="U666" s="28"/>
      <c r="V666" s="28"/>
      <c r="W666" s="7"/>
    </row>
    <row r="667" spans="1:23" ht="15.75" customHeight="1">
      <c r="A667" s="9"/>
      <c r="B667" s="9"/>
      <c r="G667" s="24"/>
      <c r="H667" s="24"/>
      <c r="I667" s="24"/>
      <c r="J667" s="25"/>
      <c r="K667" s="26"/>
      <c r="L667" s="27"/>
      <c r="M667" s="7"/>
      <c r="N667" s="27"/>
      <c r="O667" s="7"/>
      <c r="P667" s="27"/>
      <c r="Q667" s="7"/>
      <c r="R667" s="7"/>
      <c r="S667" s="7"/>
      <c r="T667" s="28"/>
      <c r="U667" s="28"/>
      <c r="V667" s="28"/>
      <c r="W667" s="7"/>
    </row>
    <row r="668" spans="1:23" ht="15.75" customHeight="1">
      <c r="A668" s="9"/>
      <c r="B668" s="9"/>
      <c r="G668" s="24"/>
      <c r="H668" s="24"/>
      <c r="I668" s="24"/>
      <c r="J668" s="25"/>
      <c r="K668" s="26"/>
      <c r="L668" s="27"/>
      <c r="M668" s="7"/>
      <c r="N668" s="27"/>
      <c r="O668" s="7"/>
      <c r="P668" s="27"/>
      <c r="Q668" s="7"/>
      <c r="R668" s="7"/>
      <c r="S668" s="7"/>
      <c r="T668" s="28"/>
      <c r="U668" s="28"/>
      <c r="V668" s="28"/>
      <c r="W668" s="7"/>
    </row>
    <row r="669" spans="1:23" ht="15.75" customHeight="1">
      <c r="A669" s="9"/>
      <c r="B669" s="9"/>
      <c r="G669" s="24"/>
      <c r="H669" s="24"/>
      <c r="I669" s="24"/>
      <c r="J669" s="25"/>
      <c r="K669" s="26"/>
      <c r="L669" s="27"/>
      <c r="M669" s="7"/>
      <c r="N669" s="27"/>
      <c r="O669" s="7"/>
      <c r="P669" s="27"/>
      <c r="Q669" s="7"/>
      <c r="R669" s="7"/>
      <c r="S669" s="7"/>
      <c r="T669" s="28"/>
      <c r="U669" s="28"/>
      <c r="V669" s="28"/>
      <c r="W669" s="7"/>
    </row>
    <row r="670" spans="1:23" ht="15.75" customHeight="1">
      <c r="A670" s="9"/>
      <c r="B670" s="9"/>
      <c r="G670" s="24"/>
      <c r="H670" s="24"/>
      <c r="I670" s="24"/>
      <c r="J670" s="25"/>
      <c r="K670" s="26"/>
      <c r="L670" s="27"/>
      <c r="M670" s="7"/>
      <c r="N670" s="27"/>
      <c r="O670" s="7"/>
      <c r="P670" s="27"/>
      <c r="Q670" s="7"/>
      <c r="R670" s="7"/>
      <c r="S670" s="7"/>
      <c r="T670" s="28"/>
      <c r="U670" s="28"/>
      <c r="V670" s="28"/>
      <c r="W670" s="7"/>
    </row>
    <row r="671" spans="1:23" ht="15.75" customHeight="1">
      <c r="A671" s="9"/>
      <c r="B671" s="9"/>
      <c r="G671" s="24"/>
      <c r="H671" s="24"/>
      <c r="I671" s="24"/>
      <c r="J671" s="25"/>
      <c r="K671" s="26"/>
      <c r="L671" s="27"/>
      <c r="M671" s="7"/>
      <c r="N671" s="27"/>
      <c r="O671" s="7"/>
      <c r="P671" s="27"/>
      <c r="Q671" s="7"/>
      <c r="R671" s="7"/>
      <c r="S671" s="7"/>
      <c r="T671" s="28"/>
      <c r="U671" s="28"/>
      <c r="V671" s="28"/>
      <c r="W671" s="7"/>
    </row>
    <row r="672" spans="1:23" ht="15.75" customHeight="1">
      <c r="A672" s="9"/>
      <c r="B672" s="9"/>
      <c r="G672" s="24"/>
      <c r="H672" s="24"/>
      <c r="I672" s="24"/>
      <c r="J672" s="25"/>
      <c r="K672" s="26"/>
      <c r="L672" s="27"/>
      <c r="M672" s="7"/>
      <c r="N672" s="27"/>
      <c r="O672" s="7"/>
      <c r="P672" s="27"/>
      <c r="Q672" s="7"/>
      <c r="R672" s="7"/>
      <c r="S672" s="7"/>
      <c r="T672" s="28"/>
      <c r="U672" s="28"/>
      <c r="V672" s="28"/>
      <c r="W672" s="7"/>
    </row>
    <row r="673" spans="1:23" ht="15.75" customHeight="1">
      <c r="A673" s="9"/>
      <c r="B673" s="9"/>
      <c r="G673" s="24"/>
      <c r="H673" s="24"/>
      <c r="I673" s="24"/>
      <c r="J673" s="25"/>
      <c r="K673" s="26"/>
      <c r="L673" s="27"/>
      <c r="M673" s="7"/>
      <c r="N673" s="27"/>
      <c r="O673" s="7"/>
      <c r="P673" s="27"/>
      <c r="Q673" s="7"/>
      <c r="R673" s="7"/>
      <c r="S673" s="7"/>
      <c r="T673" s="28"/>
      <c r="U673" s="28"/>
      <c r="V673" s="28"/>
      <c r="W673" s="7"/>
    </row>
    <row r="674" spans="1:23" ht="15.75" customHeight="1">
      <c r="A674" s="9"/>
      <c r="B674" s="9"/>
      <c r="G674" s="24"/>
      <c r="H674" s="24"/>
      <c r="I674" s="24"/>
      <c r="J674" s="25"/>
      <c r="K674" s="26"/>
      <c r="L674" s="27"/>
      <c r="M674" s="7"/>
      <c r="N674" s="27"/>
      <c r="O674" s="7"/>
      <c r="P674" s="27"/>
      <c r="Q674" s="7"/>
      <c r="R674" s="7"/>
      <c r="S674" s="7"/>
      <c r="T674" s="28"/>
      <c r="U674" s="28"/>
      <c r="V674" s="28"/>
      <c r="W674" s="7"/>
    </row>
    <row r="675" spans="1:23" ht="15.75" customHeight="1">
      <c r="A675" s="9"/>
      <c r="B675" s="9"/>
      <c r="G675" s="24"/>
      <c r="H675" s="24"/>
      <c r="I675" s="24"/>
      <c r="J675" s="25"/>
      <c r="K675" s="26"/>
      <c r="L675" s="27"/>
      <c r="M675" s="7"/>
      <c r="N675" s="27"/>
      <c r="O675" s="7"/>
      <c r="P675" s="27"/>
      <c r="Q675" s="7"/>
      <c r="R675" s="7"/>
      <c r="S675" s="7"/>
      <c r="T675" s="28"/>
      <c r="U675" s="28"/>
      <c r="V675" s="28"/>
      <c r="W675" s="7"/>
    </row>
    <row r="676" spans="1:23" ht="15.75" customHeight="1">
      <c r="A676" s="9"/>
      <c r="B676" s="9"/>
      <c r="G676" s="24"/>
      <c r="H676" s="24"/>
      <c r="I676" s="24"/>
      <c r="J676" s="25"/>
      <c r="K676" s="26"/>
      <c r="L676" s="27"/>
      <c r="M676" s="7"/>
      <c r="N676" s="27"/>
      <c r="O676" s="7"/>
      <c r="P676" s="27"/>
      <c r="Q676" s="7"/>
      <c r="R676" s="7"/>
      <c r="S676" s="7"/>
      <c r="T676" s="28"/>
      <c r="U676" s="28"/>
      <c r="V676" s="28"/>
      <c r="W676" s="7"/>
    </row>
    <row r="677" spans="1:23" ht="15.75" customHeight="1">
      <c r="A677" s="9"/>
      <c r="B677" s="9"/>
      <c r="G677" s="24"/>
      <c r="H677" s="24"/>
      <c r="I677" s="24"/>
      <c r="J677" s="25"/>
      <c r="K677" s="26"/>
      <c r="L677" s="27"/>
      <c r="M677" s="7"/>
      <c r="N677" s="27"/>
      <c r="O677" s="7"/>
      <c r="P677" s="27"/>
      <c r="Q677" s="7"/>
      <c r="R677" s="7"/>
      <c r="S677" s="7"/>
      <c r="T677" s="28"/>
      <c r="U677" s="28"/>
      <c r="V677" s="28"/>
      <c r="W677" s="7"/>
    </row>
    <row r="678" spans="1:23" ht="15.75" customHeight="1">
      <c r="A678" s="9"/>
      <c r="B678" s="9"/>
      <c r="G678" s="24"/>
      <c r="H678" s="24"/>
      <c r="I678" s="24"/>
      <c r="J678" s="25"/>
      <c r="K678" s="26"/>
      <c r="L678" s="27"/>
      <c r="M678" s="7"/>
      <c r="N678" s="27"/>
      <c r="O678" s="7"/>
      <c r="P678" s="27"/>
      <c r="Q678" s="7"/>
      <c r="R678" s="7"/>
      <c r="S678" s="7"/>
      <c r="T678" s="28"/>
      <c r="U678" s="28"/>
      <c r="V678" s="28"/>
      <c r="W678" s="7"/>
    </row>
    <row r="679" spans="1:23" ht="15.75" customHeight="1">
      <c r="A679" s="9"/>
      <c r="B679" s="9"/>
      <c r="G679" s="24"/>
      <c r="H679" s="24"/>
      <c r="I679" s="24"/>
      <c r="J679" s="25"/>
      <c r="K679" s="26"/>
      <c r="L679" s="27"/>
      <c r="M679" s="7"/>
      <c r="N679" s="27"/>
      <c r="O679" s="7"/>
      <c r="P679" s="27"/>
      <c r="Q679" s="7"/>
      <c r="R679" s="7"/>
      <c r="S679" s="7"/>
      <c r="T679" s="28"/>
      <c r="U679" s="28"/>
      <c r="V679" s="28"/>
      <c r="W679" s="7"/>
    </row>
    <row r="680" spans="1:23" ht="15.75" customHeight="1">
      <c r="A680" s="9"/>
      <c r="B680" s="9"/>
      <c r="G680" s="24"/>
      <c r="H680" s="24"/>
      <c r="I680" s="24"/>
      <c r="J680" s="25"/>
      <c r="K680" s="26"/>
      <c r="L680" s="27"/>
      <c r="M680" s="7"/>
      <c r="N680" s="27"/>
      <c r="O680" s="7"/>
      <c r="P680" s="27"/>
      <c r="Q680" s="7"/>
      <c r="R680" s="7"/>
      <c r="S680" s="7"/>
      <c r="T680" s="28"/>
      <c r="U680" s="28"/>
      <c r="V680" s="28"/>
      <c r="W680" s="7"/>
    </row>
    <row r="681" spans="1:23" ht="15.75" customHeight="1">
      <c r="A681" s="9"/>
      <c r="B681" s="9"/>
      <c r="G681" s="24"/>
      <c r="H681" s="24"/>
      <c r="I681" s="24"/>
      <c r="J681" s="25"/>
      <c r="K681" s="26"/>
      <c r="L681" s="27"/>
      <c r="M681" s="7"/>
      <c r="N681" s="27"/>
      <c r="O681" s="7"/>
      <c r="P681" s="27"/>
      <c r="Q681" s="7"/>
      <c r="R681" s="7"/>
      <c r="S681" s="7"/>
      <c r="T681" s="28"/>
      <c r="U681" s="28"/>
      <c r="V681" s="28"/>
      <c r="W681" s="7"/>
    </row>
    <row r="682" spans="1:23" ht="15.75" customHeight="1">
      <c r="A682" s="9"/>
      <c r="B682" s="9"/>
      <c r="G682" s="24"/>
      <c r="H682" s="24"/>
      <c r="I682" s="24"/>
      <c r="J682" s="25"/>
      <c r="K682" s="26"/>
      <c r="L682" s="27"/>
      <c r="M682" s="7"/>
      <c r="N682" s="27"/>
      <c r="O682" s="7"/>
      <c r="P682" s="27"/>
      <c r="Q682" s="7"/>
      <c r="R682" s="7"/>
      <c r="S682" s="7"/>
      <c r="T682" s="28"/>
      <c r="U682" s="28"/>
      <c r="V682" s="28"/>
      <c r="W682" s="7"/>
    </row>
    <row r="683" spans="1:23" ht="15.75" customHeight="1">
      <c r="A683" s="9"/>
      <c r="B683" s="9"/>
      <c r="G683" s="24"/>
      <c r="H683" s="24"/>
      <c r="I683" s="24"/>
      <c r="J683" s="25"/>
      <c r="K683" s="26"/>
      <c r="L683" s="27"/>
      <c r="M683" s="7"/>
      <c r="N683" s="27"/>
      <c r="O683" s="7"/>
      <c r="P683" s="27"/>
      <c r="Q683" s="7"/>
      <c r="R683" s="7"/>
      <c r="S683" s="7"/>
      <c r="T683" s="28"/>
      <c r="U683" s="28"/>
      <c r="V683" s="28"/>
      <c r="W683" s="7"/>
    </row>
    <row r="684" spans="1:23" ht="15.75" customHeight="1">
      <c r="A684" s="9"/>
      <c r="B684" s="9"/>
      <c r="G684" s="24"/>
      <c r="H684" s="24"/>
      <c r="I684" s="24"/>
      <c r="J684" s="25"/>
      <c r="K684" s="26"/>
      <c r="L684" s="27"/>
      <c r="M684" s="7"/>
      <c r="N684" s="27"/>
      <c r="O684" s="7"/>
      <c r="P684" s="27"/>
      <c r="Q684" s="7"/>
      <c r="R684" s="7"/>
      <c r="S684" s="7"/>
      <c r="T684" s="28"/>
      <c r="U684" s="28"/>
      <c r="V684" s="28"/>
      <c r="W684" s="7"/>
    </row>
    <row r="685" spans="1:23" ht="15.75" customHeight="1">
      <c r="A685" s="9"/>
      <c r="B685" s="9"/>
      <c r="G685" s="24"/>
      <c r="H685" s="24"/>
      <c r="I685" s="24"/>
      <c r="J685" s="25"/>
      <c r="K685" s="26"/>
      <c r="L685" s="27"/>
      <c r="M685" s="7"/>
      <c r="N685" s="27"/>
      <c r="O685" s="7"/>
      <c r="P685" s="27"/>
      <c r="Q685" s="7"/>
      <c r="R685" s="7"/>
      <c r="S685" s="7"/>
      <c r="T685" s="28"/>
      <c r="U685" s="28"/>
      <c r="V685" s="28"/>
      <c r="W685" s="7"/>
    </row>
    <row r="686" spans="1:23" ht="15.75" customHeight="1">
      <c r="A686" s="9"/>
      <c r="B686" s="9"/>
      <c r="G686" s="24"/>
      <c r="H686" s="24"/>
      <c r="I686" s="24"/>
      <c r="J686" s="25"/>
      <c r="K686" s="26"/>
      <c r="L686" s="27"/>
      <c r="M686" s="7"/>
      <c r="N686" s="27"/>
      <c r="O686" s="7"/>
      <c r="P686" s="27"/>
      <c r="Q686" s="7"/>
      <c r="R686" s="7"/>
      <c r="S686" s="7"/>
      <c r="T686" s="28"/>
      <c r="U686" s="28"/>
      <c r="V686" s="28"/>
      <c r="W686" s="7"/>
    </row>
    <row r="687" spans="1:23" ht="15.75" customHeight="1">
      <c r="A687" s="9"/>
      <c r="B687" s="9"/>
      <c r="G687" s="24"/>
      <c r="H687" s="24"/>
      <c r="I687" s="24"/>
      <c r="J687" s="25"/>
      <c r="K687" s="26"/>
      <c r="L687" s="27"/>
      <c r="M687" s="7"/>
      <c r="N687" s="27"/>
      <c r="O687" s="7"/>
      <c r="P687" s="27"/>
      <c r="Q687" s="7"/>
      <c r="R687" s="7"/>
      <c r="S687" s="7"/>
      <c r="T687" s="28"/>
      <c r="U687" s="28"/>
      <c r="V687" s="28"/>
      <c r="W687" s="7"/>
    </row>
    <row r="688" spans="1:23" ht="15.75" customHeight="1">
      <c r="A688" s="9"/>
      <c r="B688" s="9"/>
      <c r="G688" s="24"/>
      <c r="H688" s="24"/>
      <c r="I688" s="24"/>
      <c r="J688" s="25"/>
      <c r="K688" s="26"/>
      <c r="L688" s="27"/>
      <c r="M688" s="7"/>
      <c r="N688" s="27"/>
      <c r="O688" s="7"/>
      <c r="P688" s="27"/>
      <c r="Q688" s="7"/>
      <c r="R688" s="7"/>
      <c r="S688" s="7"/>
      <c r="T688" s="28"/>
      <c r="U688" s="28"/>
      <c r="V688" s="28"/>
      <c r="W688" s="7"/>
    </row>
    <row r="689" spans="1:23" ht="15.75" customHeight="1">
      <c r="A689" s="9"/>
      <c r="B689" s="9"/>
      <c r="G689" s="24"/>
      <c r="H689" s="24"/>
      <c r="I689" s="24"/>
      <c r="J689" s="25"/>
      <c r="K689" s="26"/>
      <c r="L689" s="27"/>
      <c r="M689" s="7"/>
      <c r="N689" s="27"/>
      <c r="O689" s="7"/>
      <c r="P689" s="27"/>
      <c r="Q689" s="7"/>
      <c r="R689" s="7"/>
      <c r="S689" s="7"/>
      <c r="T689" s="28"/>
      <c r="U689" s="28"/>
      <c r="V689" s="28"/>
      <c r="W689" s="7"/>
    </row>
    <row r="690" spans="1:23" ht="15.75" customHeight="1">
      <c r="A690" s="9"/>
      <c r="B690" s="9"/>
      <c r="G690" s="24"/>
      <c r="H690" s="24"/>
      <c r="I690" s="24"/>
      <c r="J690" s="25"/>
      <c r="K690" s="26"/>
      <c r="L690" s="27"/>
      <c r="M690" s="7"/>
      <c r="N690" s="27"/>
      <c r="O690" s="7"/>
      <c r="P690" s="27"/>
      <c r="Q690" s="7"/>
      <c r="R690" s="7"/>
      <c r="S690" s="7"/>
      <c r="T690" s="28"/>
      <c r="U690" s="28"/>
      <c r="V690" s="28"/>
      <c r="W690" s="7"/>
    </row>
    <row r="691" spans="1:23" ht="15.75" customHeight="1">
      <c r="A691" s="9"/>
      <c r="B691" s="9"/>
      <c r="G691" s="24"/>
      <c r="H691" s="24"/>
      <c r="I691" s="24"/>
      <c r="J691" s="25"/>
      <c r="K691" s="26"/>
      <c r="L691" s="27"/>
      <c r="M691" s="7"/>
      <c r="N691" s="27"/>
      <c r="O691" s="7"/>
      <c r="P691" s="27"/>
      <c r="Q691" s="7"/>
      <c r="R691" s="7"/>
      <c r="S691" s="7"/>
      <c r="T691" s="28"/>
      <c r="U691" s="28"/>
      <c r="V691" s="28"/>
      <c r="W691" s="7"/>
    </row>
    <row r="692" spans="1:23" ht="15.75" customHeight="1">
      <c r="A692" s="9"/>
      <c r="B692" s="9"/>
      <c r="G692" s="24"/>
      <c r="H692" s="24"/>
      <c r="I692" s="24"/>
      <c r="J692" s="25"/>
      <c r="K692" s="26"/>
      <c r="L692" s="27"/>
      <c r="M692" s="7"/>
      <c r="N692" s="27"/>
      <c r="O692" s="7"/>
      <c r="P692" s="27"/>
      <c r="Q692" s="7"/>
      <c r="R692" s="7"/>
      <c r="S692" s="7"/>
      <c r="T692" s="28"/>
      <c r="U692" s="28"/>
      <c r="V692" s="28"/>
      <c r="W692" s="7"/>
    </row>
    <row r="693" spans="1:23" ht="15.75" customHeight="1">
      <c r="A693" s="9"/>
      <c r="B693" s="9"/>
      <c r="G693" s="24"/>
      <c r="H693" s="24"/>
      <c r="I693" s="24"/>
      <c r="J693" s="25"/>
      <c r="K693" s="26"/>
      <c r="L693" s="27"/>
      <c r="M693" s="7"/>
      <c r="N693" s="27"/>
      <c r="O693" s="7"/>
      <c r="P693" s="27"/>
      <c r="Q693" s="7"/>
      <c r="R693" s="7"/>
      <c r="S693" s="7"/>
      <c r="T693" s="28"/>
      <c r="U693" s="28"/>
      <c r="V693" s="28"/>
      <c r="W693" s="7"/>
    </row>
    <row r="694" spans="1:23" ht="15.75" customHeight="1">
      <c r="A694" s="9"/>
      <c r="B694" s="9"/>
      <c r="G694" s="24"/>
      <c r="H694" s="24"/>
      <c r="I694" s="24"/>
      <c r="J694" s="25"/>
      <c r="K694" s="26"/>
      <c r="L694" s="27"/>
      <c r="M694" s="7"/>
      <c r="N694" s="27"/>
      <c r="O694" s="7"/>
      <c r="P694" s="27"/>
      <c r="Q694" s="7"/>
      <c r="R694" s="7"/>
      <c r="S694" s="7"/>
      <c r="T694" s="28"/>
      <c r="U694" s="28"/>
      <c r="V694" s="28"/>
      <c r="W694" s="7"/>
    </row>
    <row r="695" spans="1:23" ht="15.75" customHeight="1">
      <c r="A695" s="9"/>
      <c r="B695" s="9"/>
      <c r="G695" s="24"/>
      <c r="H695" s="24"/>
      <c r="I695" s="24"/>
      <c r="J695" s="25"/>
      <c r="K695" s="26"/>
      <c r="L695" s="27"/>
      <c r="M695" s="7"/>
      <c r="N695" s="27"/>
      <c r="O695" s="7"/>
      <c r="P695" s="27"/>
      <c r="Q695" s="7"/>
      <c r="R695" s="7"/>
      <c r="S695" s="7"/>
      <c r="T695" s="28"/>
      <c r="U695" s="28"/>
      <c r="V695" s="28"/>
      <c r="W695" s="7"/>
    </row>
    <row r="696" spans="1:23" ht="15.75" customHeight="1">
      <c r="A696" s="9"/>
      <c r="B696" s="9"/>
      <c r="G696" s="24"/>
      <c r="H696" s="24"/>
      <c r="I696" s="24"/>
      <c r="J696" s="25"/>
      <c r="K696" s="26"/>
      <c r="L696" s="27"/>
      <c r="M696" s="7"/>
      <c r="N696" s="27"/>
      <c r="O696" s="7"/>
      <c r="P696" s="27"/>
      <c r="Q696" s="7"/>
      <c r="R696" s="7"/>
      <c r="S696" s="7"/>
      <c r="T696" s="28"/>
      <c r="U696" s="28"/>
      <c r="V696" s="28"/>
      <c r="W696" s="7"/>
    </row>
    <row r="697" spans="1:23" ht="15.75" customHeight="1">
      <c r="A697" s="9"/>
      <c r="B697" s="9"/>
      <c r="G697" s="24"/>
      <c r="H697" s="24"/>
      <c r="I697" s="24"/>
      <c r="J697" s="25"/>
      <c r="K697" s="26"/>
      <c r="L697" s="27"/>
      <c r="M697" s="7"/>
      <c r="N697" s="27"/>
      <c r="O697" s="7"/>
      <c r="P697" s="27"/>
      <c r="Q697" s="7"/>
      <c r="R697" s="7"/>
      <c r="S697" s="7"/>
      <c r="T697" s="28"/>
      <c r="U697" s="28"/>
      <c r="V697" s="28"/>
      <c r="W697" s="7"/>
    </row>
    <row r="698" spans="1:23" ht="15.75" customHeight="1">
      <c r="A698" s="9"/>
      <c r="B698" s="9"/>
      <c r="G698" s="24"/>
      <c r="H698" s="24"/>
      <c r="I698" s="24"/>
      <c r="J698" s="25"/>
      <c r="K698" s="26"/>
      <c r="L698" s="27"/>
      <c r="M698" s="7"/>
      <c r="N698" s="27"/>
      <c r="O698" s="7"/>
      <c r="P698" s="27"/>
      <c r="Q698" s="7"/>
      <c r="R698" s="7"/>
      <c r="S698" s="7"/>
      <c r="T698" s="28"/>
      <c r="U698" s="28"/>
      <c r="V698" s="28"/>
      <c r="W698" s="7"/>
    </row>
    <row r="699" spans="1:23" ht="15.75" customHeight="1">
      <c r="A699" s="9"/>
      <c r="B699" s="9"/>
      <c r="G699" s="24"/>
      <c r="H699" s="24"/>
      <c r="I699" s="24"/>
      <c r="J699" s="25"/>
      <c r="K699" s="26"/>
      <c r="L699" s="27"/>
      <c r="M699" s="7"/>
      <c r="N699" s="27"/>
      <c r="O699" s="7"/>
      <c r="P699" s="27"/>
      <c r="Q699" s="7"/>
      <c r="R699" s="7"/>
      <c r="S699" s="7"/>
      <c r="T699" s="28"/>
      <c r="U699" s="28"/>
      <c r="V699" s="28"/>
      <c r="W699" s="7"/>
    </row>
    <row r="700" spans="1:23" ht="15.75" customHeight="1">
      <c r="A700" s="9"/>
      <c r="B700" s="9"/>
      <c r="G700" s="24"/>
      <c r="H700" s="24"/>
      <c r="I700" s="24"/>
      <c r="J700" s="25"/>
      <c r="K700" s="26"/>
      <c r="L700" s="27"/>
      <c r="M700" s="7"/>
      <c r="N700" s="27"/>
      <c r="O700" s="7"/>
      <c r="P700" s="27"/>
      <c r="Q700" s="7"/>
      <c r="R700" s="7"/>
      <c r="S700" s="7"/>
      <c r="T700" s="28"/>
      <c r="U700" s="28"/>
      <c r="V700" s="28"/>
      <c r="W700" s="7"/>
    </row>
    <row r="701" spans="1:23" ht="15.75" customHeight="1">
      <c r="A701" s="9"/>
      <c r="B701" s="9"/>
      <c r="G701" s="24"/>
      <c r="H701" s="24"/>
      <c r="I701" s="24"/>
      <c r="J701" s="25"/>
      <c r="K701" s="26"/>
      <c r="L701" s="27"/>
      <c r="M701" s="7"/>
      <c r="N701" s="27"/>
      <c r="O701" s="7"/>
      <c r="P701" s="27"/>
      <c r="Q701" s="7"/>
      <c r="R701" s="7"/>
      <c r="S701" s="7"/>
      <c r="T701" s="28"/>
      <c r="U701" s="28"/>
      <c r="V701" s="28"/>
      <c r="W701" s="7"/>
    </row>
    <row r="702" spans="1:23" ht="15.75" customHeight="1">
      <c r="A702" s="9"/>
      <c r="B702" s="9"/>
      <c r="G702" s="24"/>
      <c r="H702" s="24"/>
      <c r="I702" s="24"/>
      <c r="J702" s="25"/>
      <c r="K702" s="26"/>
      <c r="L702" s="27"/>
      <c r="M702" s="7"/>
      <c r="N702" s="27"/>
      <c r="O702" s="7"/>
      <c r="P702" s="27"/>
      <c r="Q702" s="7"/>
      <c r="R702" s="7"/>
      <c r="S702" s="7"/>
      <c r="T702" s="28"/>
      <c r="U702" s="28"/>
      <c r="V702" s="28"/>
      <c r="W702" s="7"/>
    </row>
    <row r="703" spans="1:23" ht="15.75" customHeight="1">
      <c r="A703" s="9"/>
      <c r="B703" s="9"/>
      <c r="G703" s="24"/>
      <c r="H703" s="24"/>
      <c r="I703" s="24"/>
      <c r="J703" s="25"/>
      <c r="K703" s="26"/>
      <c r="L703" s="27"/>
      <c r="M703" s="7"/>
      <c r="N703" s="27"/>
      <c r="O703" s="7"/>
      <c r="P703" s="27"/>
      <c r="Q703" s="7"/>
      <c r="R703" s="7"/>
      <c r="S703" s="7"/>
      <c r="T703" s="28"/>
      <c r="U703" s="28"/>
      <c r="V703" s="28"/>
      <c r="W703" s="7"/>
    </row>
    <row r="704" spans="1:23" ht="15.75" customHeight="1">
      <c r="A704" s="9"/>
      <c r="B704" s="9"/>
      <c r="G704" s="24"/>
      <c r="H704" s="24"/>
      <c r="I704" s="24"/>
      <c r="J704" s="25"/>
      <c r="K704" s="26"/>
      <c r="L704" s="27"/>
      <c r="M704" s="7"/>
      <c r="N704" s="27"/>
      <c r="O704" s="7"/>
      <c r="P704" s="27"/>
      <c r="Q704" s="7"/>
      <c r="R704" s="7"/>
      <c r="S704" s="7"/>
      <c r="T704" s="28"/>
      <c r="U704" s="28"/>
      <c r="V704" s="28"/>
      <c r="W704" s="7"/>
    </row>
    <row r="705" spans="1:23" ht="15.75" customHeight="1">
      <c r="A705" s="9"/>
      <c r="B705" s="9"/>
      <c r="G705" s="24"/>
      <c r="H705" s="24"/>
      <c r="I705" s="24"/>
      <c r="J705" s="25"/>
      <c r="K705" s="26"/>
      <c r="L705" s="27"/>
      <c r="M705" s="7"/>
      <c r="N705" s="27"/>
      <c r="O705" s="7"/>
      <c r="P705" s="27"/>
      <c r="Q705" s="7"/>
      <c r="R705" s="7"/>
      <c r="S705" s="7"/>
      <c r="T705" s="28"/>
      <c r="U705" s="28"/>
      <c r="V705" s="28"/>
      <c r="W705" s="7"/>
    </row>
    <row r="706" spans="1:23" ht="15.75" customHeight="1">
      <c r="A706" s="9"/>
      <c r="B706" s="9"/>
      <c r="G706" s="24"/>
      <c r="H706" s="24"/>
      <c r="I706" s="24"/>
      <c r="J706" s="25"/>
      <c r="K706" s="26"/>
      <c r="L706" s="27"/>
      <c r="M706" s="7"/>
      <c r="N706" s="27"/>
      <c r="O706" s="7"/>
      <c r="P706" s="27"/>
      <c r="Q706" s="7"/>
      <c r="R706" s="7"/>
      <c r="S706" s="7"/>
      <c r="T706" s="28"/>
      <c r="U706" s="28"/>
      <c r="V706" s="28"/>
      <c r="W706" s="7"/>
    </row>
    <row r="707" spans="1:23" ht="15.75" customHeight="1">
      <c r="A707" s="9"/>
      <c r="B707" s="9"/>
      <c r="G707" s="24"/>
      <c r="H707" s="24"/>
      <c r="I707" s="24"/>
      <c r="J707" s="25"/>
      <c r="K707" s="26"/>
      <c r="L707" s="27"/>
      <c r="M707" s="7"/>
      <c r="N707" s="27"/>
      <c r="O707" s="7"/>
      <c r="P707" s="27"/>
      <c r="Q707" s="7"/>
      <c r="R707" s="7"/>
      <c r="S707" s="7"/>
      <c r="T707" s="28"/>
      <c r="U707" s="28"/>
      <c r="V707" s="28"/>
      <c r="W707" s="7"/>
    </row>
    <row r="708" spans="1:23" ht="15.75" customHeight="1">
      <c r="A708" s="9"/>
      <c r="B708" s="9"/>
      <c r="G708" s="24"/>
      <c r="H708" s="24"/>
      <c r="I708" s="24"/>
      <c r="J708" s="25"/>
      <c r="K708" s="26"/>
      <c r="L708" s="27"/>
      <c r="M708" s="7"/>
      <c r="N708" s="27"/>
      <c r="O708" s="7"/>
      <c r="P708" s="27"/>
      <c r="Q708" s="7"/>
      <c r="R708" s="7"/>
      <c r="S708" s="7"/>
      <c r="T708" s="28"/>
      <c r="U708" s="28"/>
      <c r="V708" s="28"/>
      <c r="W708" s="7"/>
    </row>
    <row r="709" spans="1:23" ht="15.75" customHeight="1">
      <c r="A709" s="9"/>
      <c r="B709" s="9"/>
      <c r="G709" s="24"/>
      <c r="H709" s="24"/>
      <c r="I709" s="24"/>
      <c r="J709" s="25"/>
      <c r="K709" s="26"/>
      <c r="L709" s="27"/>
      <c r="M709" s="7"/>
      <c r="N709" s="27"/>
      <c r="O709" s="7"/>
      <c r="P709" s="27"/>
      <c r="Q709" s="7"/>
      <c r="R709" s="7"/>
      <c r="S709" s="7"/>
      <c r="T709" s="28"/>
      <c r="U709" s="28"/>
      <c r="V709" s="28"/>
      <c r="W709" s="7"/>
    </row>
    <row r="710" spans="1:23" ht="15.75" customHeight="1">
      <c r="A710" s="9"/>
      <c r="B710" s="9"/>
      <c r="G710" s="24"/>
      <c r="H710" s="24"/>
      <c r="I710" s="24"/>
      <c r="J710" s="25"/>
      <c r="K710" s="26"/>
      <c r="L710" s="27"/>
      <c r="M710" s="7"/>
      <c r="N710" s="27"/>
      <c r="O710" s="7"/>
      <c r="P710" s="27"/>
      <c r="Q710" s="7"/>
      <c r="R710" s="7"/>
      <c r="S710" s="7"/>
      <c r="T710" s="28"/>
      <c r="U710" s="28"/>
      <c r="V710" s="28"/>
      <c r="W710" s="7"/>
    </row>
    <row r="711" spans="1:23" ht="15.75" customHeight="1">
      <c r="A711" s="9"/>
      <c r="B711" s="9"/>
      <c r="G711" s="24"/>
      <c r="H711" s="24"/>
      <c r="I711" s="24"/>
      <c r="J711" s="25"/>
      <c r="K711" s="26"/>
      <c r="L711" s="27"/>
      <c r="M711" s="7"/>
      <c r="N711" s="27"/>
      <c r="O711" s="7"/>
      <c r="P711" s="27"/>
      <c r="Q711" s="7"/>
      <c r="R711" s="7"/>
      <c r="S711" s="7"/>
      <c r="T711" s="28"/>
      <c r="U711" s="28"/>
      <c r="V711" s="28"/>
      <c r="W711" s="7"/>
    </row>
    <row r="712" spans="1:23" ht="15.75" customHeight="1">
      <c r="A712" s="9"/>
      <c r="B712" s="9"/>
      <c r="G712" s="24"/>
      <c r="H712" s="24"/>
      <c r="I712" s="24"/>
      <c r="J712" s="25"/>
      <c r="K712" s="26"/>
      <c r="L712" s="27"/>
      <c r="M712" s="7"/>
      <c r="N712" s="27"/>
      <c r="O712" s="7"/>
      <c r="P712" s="27"/>
      <c r="Q712" s="7"/>
      <c r="R712" s="7"/>
      <c r="S712" s="7"/>
      <c r="T712" s="28"/>
      <c r="U712" s="28"/>
      <c r="V712" s="28"/>
      <c r="W712" s="7"/>
    </row>
    <row r="713" spans="1:23" ht="15.75" customHeight="1">
      <c r="A713" s="9"/>
      <c r="B713" s="9"/>
      <c r="G713" s="24"/>
      <c r="H713" s="24"/>
      <c r="I713" s="24"/>
      <c r="J713" s="25"/>
      <c r="K713" s="26"/>
      <c r="L713" s="27"/>
      <c r="M713" s="7"/>
      <c r="N713" s="27"/>
      <c r="O713" s="7"/>
      <c r="P713" s="27"/>
      <c r="Q713" s="7"/>
      <c r="R713" s="7"/>
      <c r="S713" s="7"/>
      <c r="T713" s="28"/>
      <c r="U713" s="28"/>
      <c r="V713" s="28"/>
      <c r="W713" s="7"/>
    </row>
    <row r="714" spans="1:23" ht="15.75" customHeight="1">
      <c r="A714" s="9"/>
      <c r="B714" s="9"/>
      <c r="G714" s="24"/>
      <c r="H714" s="24"/>
      <c r="I714" s="24"/>
      <c r="J714" s="25"/>
      <c r="K714" s="26"/>
      <c r="L714" s="27"/>
      <c r="M714" s="7"/>
      <c r="N714" s="27"/>
      <c r="O714" s="7"/>
      <c r="P714" s="27"/>
      <c r="Q714" s="7"/>
      <c r="R714" s="7"/>
      <c r="S714" s="7"/>
      <c r="T714" s="28"/>
      <c r="U714" s="28"/>
      <c r="V714" s="28"/>
      <c r="W714" s="7"/>
    </row>
    <row r="715" spans="1:23" ht="15.75" customHeight="1">
      <c r="A715" s="9"/>
      <c r="B715" s="9"/>
      <c r="G715" s="24"/>
      <c r="H715" s="24"/>
      <c r="I715" s="24"/>
      <c r="J715" s="25"/>
      <c r="K715" s="26"/>
      <c r="L715" s="27"/>
      <c r="M715" s="7"/>
      <c r="N715" s="27"/>
      <c r="O715" s="7"/>
      <c r="P715" s="27"/>
      <c r="Q715" s="7"/>
      <c r="R715" s="7"/>
      <c r="S715" s="7"/>
      <c r="T715" s="28"/>
      <c r="U715" s="28"/>
      <c r="V715" s="28"/>
      <c r="W715" s="7"/>
    </row>
    <row r="716" spans="1:23" ht="15.75" customHeight="1">
      <c r="A716" s="9"/>
      <c r="B716" s="9"/>
      <c r="G716" s="24"/>
      <c r="H716" s="24"/>
      <c r="I716" s="24"/>
      <c r="J716" s="25"/>
      <c r="K716" s="26"/>
      <c r="L716" s="27"/>
      <c r="M716" s="7"/>
      <c r="N716" s="27"/>
      <c r="O716" s="7"/>
      <c r="P716" s="27"/>
      <c r="Q716" s="7"/>
      <c r="R716" s="7"/>
      <c r="S716" s="7"/>
      <c r="T716" s="28"/>
      <c r="U716" s="28"/>
      <c r="V716" s="28"/>
      <c r="W716" s="7"/>
    </row>
    <row r="717" spans="1:23" ht="15.75" customHeight="1">
      <c r="A717" s="9"/>
      <c r="B717" s="9"/>
      <c r="G717" s="24"/>
      <c r="H717" s="24"/>
      <c r="I717" s="24"/>
      <c r="J717" s="25"/>
      <c r="K717" s="26"/>
      <c r="L717" s="27"/>
      <c r="M717" s="7"/>
      <c r="N717" s="27"/>
      <c r="O717" s="7"/>
      <c r="P717" s="27"/>
      <c r="Q717" s="7"/>
      <c r="R717" s="7"/>
      <c r="S717" s="7"/>
      <c r="T717" s="28"/>
      <c r="U717" s="28"/>
      <c r="V717" s="28"/>
      <c r="W717" s="7"/>
    </row>
    <row r="718" spans="1:23" ht="15.75" customHeight="1">
      <c r="A718" s="9"/>
      <c r="B718" s="9"/>
      <c r="G718" s="24"/>
      <c r="H718" s="24"/>
      <c r="I718" s="24"/>
      <c r="J718" s="25"/>
      <c r="K718" s="26"/>
      <c r="L718" s="27"/>
      <c r="M718" s="7"/>
      <c r="N718" s="27"/>
      <c r="O718" s="7"/>
      <c r="P718" s="27"/>
      <c r="Q718" s="7"/>
      <c r="R718" s="7"/>
      <c r="S718" s="7"/>
      <c r="T718" s="28"/>
      <c r="U718" s="28"/>
      <c r="V718" s="28"/>
      <c r="W718" s="7"/>
    </row>
    <row r="719" spans="1:23" ht="15.75" customHeight="1">
      <c r="A719" s="9"/>
      <c r="B719" s="9"/>
      <c r="G719" s="24"/>
      <c r="H719" s="24"/>
      <c r="I719" s="24"/>
      <c r="J719" s="25"/>
      <c r="K719" s="26"/>
      <c r="L719" s="27"/>
      <c r="M719" s="7"/>
      <c r="N719" s="27"/>
      <c r="O719" s="7"/>
      <c r="P719" s="27"/>
      <c r="Q719" s="7"/>
      <c r="R719" s="7"/>
      <c r="S719" s="7"/>
      <c r="T719" s="28"/>
      <c r="U719" s="28"/>
      <c r="V719" s="28"/>
      <c r="W719" s="7"/>
    </row>
    <row r="720" spans="1:23" ht="15.75" customHeight="1">
      <c r="A720" s="9"/>
      <c r="B720" s="9"/>
      <c r="G720" s="24"/>
      <c r="H720" s="24"/>
      <c r="I720" s="24"/>
      <c r="J720" s="25"/>
      <c r="K720" s="26"/>
      <c r="L720" s="27"/>
      <c r="M720" s="7"/>
      <c r="N720" s="27"/>
      <c r="O720" s="7"/>
      <c r="P720" s="27"/>
      <c r="Q720" s="7"/>
      <c r="R720" s="7"/>
      <c r="S720" s="7"/>
      <c r="T720" s="28"/>
      <c r="U720" s="28"/>
      <c r="V720" s="28"/>
      <c r="W720" s="7"/>
    </row>
    <row r="721" spans="1:23" ht="15.75" customHeight="1">
      <c r="A721" s="9"/>
      <c r="B721" s="9"/>
      <c r="G721" s="24"/>
      <c r="H721" s="24"/>
      <c r="I721" s="24"/>
      <c r="J721" s="25"/>
      <c r="K721" s="26"/>
      <c r="L721" s="27"/>
      <c r="M721" s="7"/>
      <c r="N721" s="27"/>
      <c r="O721" s="7"/>
      <c r="P721" s="27"/>
      <c r="Q721" s="7"/>
      <c r="R721" s="7"/>
      <c r="S721" s="7"/>
      <c r="T721" s="28"/>
      <c r="U721" s="28"/>
      <c r="V721" s="28"/>
      <c r="W721" s="7"/>
    </row>
    <row r="722" spans="1:23" ht="15.75" customHeight="1">
      <c r="A722" s="9"/>
      <c r="B722" s="9"/>
      <c r="G722" s="24"/>
      <c r="H722" s="24"/>
      <c r="I722" s="24"/>
      <c r="J722" s="25"/>
      <c r="K722" s="26"/>
      <c r="L722" s="27"/>
      <c r="M722" s="7"/>
      <c r="N722" s="27"/>
      <c r="O722" s="7"/>
      <c r="P722" s="27"/>
      <c r="Q722" s="7"/>
      <c r="R722" s="7"/>
      <c r="S722" s="7"/>
      <c r="T722" s="28"/>
      <c r="U722" s="28"/>
      <c r="V722" s="28"/>
      <c r="W722" s="7"/>
    </row>
    <row r="723" spans="1:23" ht="15.75" customHeight="1">
      <c r="A723" s="9"/>
      <c r="B723" s="9"/>
      <c r="G723" s="24"/>
      <c r="H723" s="24"/>
      <c r="I723" s="24"/>
      <c r="J723" s="25"/>
      <c r="K723" s="26"/>
      <c r="L723" s="27"/>
      <c r="M723" s="7"/>
      <c r="N723" s="27"/>
      <c r="O723" s="7"/>
      <c r="P723" s="27"/>
      <c r="Q723" s="7"/>
      <c r="R723" s="7"/>
      <c r="S723" s="7"/>
      <c r="T723" s="28"/>
      <c r="U723" s="28"/>
      <c r="V723" s="28"/>
      <c r="W723" s="7"/>
    </row>
    <row r="724" spans="1:23" ht="15.75" customHeight="1">
      <c r="A724" s="9"/>
      <c r="B724" s="9"/>
      <c r="G724" s="24"/>
      <c r="H724" s="24"/>
      <c r="I724" s="24"/>
      <c r="J724" s="25"/>
      <c r="K724" s="26"/>
      <c r="L724" s="27"/>
      <c r="M724" s="7"/>
      <c r="N724" s="27"/>
      <c r="O724" s="7"/>
      <c r="P724" s="27"/>
      <c r="Q724" s="7"/>
      <c r="R724" s="7"/>
      <c r="S724" s="7"/>
      <c r="T724" s="28"/>
      <c r="U724" s="28"/>
      <c r="V724" s="28"/>
      <c r="W724" s="7"/>
    </row>
    <row r="725" spans="1:23" ht="15.75" customHeight="1">
      <c r="A725" s="9"/>
      <c r="B725" s="9"/>
      <c r="G725" s="24"/>
      <c r="H725" s="24"/>
      <c r="I725" s="24"/>
      <c r="J725" s="25"/>
      <c r="K725" s="26"/>
      <c r="L725" s="27"/>
      <c r="M725" s="7"/>
      <c r="N725" s="27"/>
      <c r="O725" s="7"/>
      <c r="P725" s="27"/>
      <c r="Q725" s="7"/>
      <c r="R725" s="7"/>
      <c r="S725" s="7"/>
      <c r="T725" s="28"/>
      <c r="U725" s="28"/>
      <c r="V725" s="28"/>
      <c r="W725" s="7"/>
    </row>
    <row r="726" spans="1:23" ht="15.75" customHeight="1">
      <c r="A726" s="9"/>
      <c r="B726" s="9"/>
      <c r="G726" s="24"/>
      <c r="H726" s="24"/>
      <c r="I726" s="24"/>
      <c r="J726" s="25"/>
      <c r="K726" s="26"/>
      <c r="L726" s="27"/>
      <c r="M726" s="7"/>
      <c r="N726" s="27"/>
      <c r="O726" s="7"/>
      <c r="P726" s="27"/>
      <c r="Q726" s="7"/>
      <c r="R726" s="7"/>
      <c r="S726" s="7"/>
      <c r="T726" s="28"/>
      <c r="U726" s="28"/>
      <c r="V726" s="28"/>
      <c r="W726" s="7"/>
    </row>
    <row r="727" spans="1:23" ht="15.75" customHeight="1">
      <c r="A727" s="9"/>
      <c r="B727" s="9"/>
      <c r="G727" s="24"/>
      <c r="H727" s="24"/>
      <c r="I727" s="24"/>
      <c r="J727" s="25"/>
      <c r="K727" s="26"/>
      <c r="L727" s="27"/>
      <c r="M727" s="7"/>
      <c r="N727" s="27"/>
      <c r="O727" s="7"/>
      <c r="P727" s="27"/>
      <c r="Q727" s="7"/>
      <c r="R727" s="7"/>
      <c r="S727" s="7"/>
      <c r="T727" s="28"/>
      <c r="U727" s="28"/>
      <c r="V727" s="28"/>
      <c r="W727" s="7"/>
    </row>
    <row r="728" spans="1:23" ht="15.75" customHeight="1">
      <c r="A728" s="9"/>
      <c r="B728" s="9"/>
      <c r="G728" s="24"/>
      <c r="H728" s="24"/>
      <c r="I728" s="24"/>
      <c r="J728" s="25"/>
      <c r="K728" s="26"/>
      <c r="L728" s="27"/>
      <c r="M728" s="7"/>
      <c r="N728" s="27"/>
      <c r="O728" s="7"/>
      <c r="P728" s="27"/>
      <c r="Q728" s="7"/>
      <c r="R728" s="7"/>
      <c r="S728" s="7"/>
      <c r="T728" s="28"/>
      <c r="U728" s="28"/>
      <c r="V728" s="28"/>
      <c r="W728" s="7"/>
    </row>
    <row r="729" spans="1:23" ht="15.75" customHeight="1">
      <c r="A729" s="9"/>
      <c r="B729" s="9"/>
      <c r="G729" s="24"/>
      <c r="H729" s="24"/>
      <c r="I729" s="24"/>
      <c r="J729" s="25"/>
      <c r="K729" s="26"/>
      <c r="L729" s="27"/>
      <c r="M729" s="7"/>
      <c r="N729" s="27"/>
      <c r="O729" s="7"/>
      <c r="P729" s="27"/>
      <c r="Q729" s="7"/>
      <c r="R729" s="7"/>
      <c r="S729" s="7"/>
      <c r="T729" s="28"/>
      <c r="U729" s="28"/>
      <c r="V729" s="28"/>
      <c r="W729" s="7"/>
    </row>
    <row r="730" spans="1:23" ht="15.75" customHeight="1">
      <c r="A730" s="9"/>
      <c r="B730" s="9"/>
      <c r="G730" s="24"/>
      <c r="H730" s="24"/>
      <c r="I730" s="24"/>
      <c r="J730" s="25"/>
      <c r="K730" s="26"/>
      <c r="L730" s="27"/>
      <c r="M730" s="7"/>
      <c r="N730" s="27"/>
      <c r="O730" s="7"/>
      <c r="P730" s="27"/>
      <c r="Q730" s="7"/>
      <c r="R730" s="7"/>
      <c r="S730" s="7"/>
      <c r="T730" s="28"/>
      <c r="U730" s="28"/>
      <c r="V730" s="28"/>
      <c r="W730" s="7"/>
    </row>
    <row r="731" spans="1:23" ht="15.75" customHeight="1">
      <c r="A731" s="9"/>
      <c r="B731" s="9"/>
      <c r="G731" s="24"/>
      <c r="H731" s="24"/>
      <c r="I731" s="24"/>
      <c r="J731" s="25"/>
      <c r="K731" s="26"/>
      <c r="L731" s="27"/>
      <c r="M731" s="7"/>
      <c r="N731" s="27"/>
      <c r="O731" s="7"/>
      <c r="P731" s="27"/>
      <c r="Q731" s="7"/>
      <c r="R731" s="7"/>
      <c r="S731" s="7"/>
      <c r="T731" s="28"/>
      <c r="U731" s="28"/>
      <c r="V731" s="28"/>
      <c r="W731" s="7"/>
    </row>
    <row r="732" spans="1:23" ht="15.75" customHeight="1">
      <c r="A732" s="9"/>
      <c r="B732" s="9"/>
      <c r="G732" s="24"/>
      <c r="H732" s="24"/>
      <c r="I732" s="24"/>
      <c r="J732" s="25"/>
      <c r="K732" s="26"/>
      <c r="L732" s="27"/>
      <c r="M732" s="7"/>
      <c r="N732" s="27"/>
      <c r="O732" s="7"/>
      <c r="P732" s="27"/>
      <c r="Q732" s="7"/>
      <c r="R732" s="7"/>
      <c r="S732" s="7"/>
      <c r="T732" s="28"/>
      <c r="U732" s="28"/>
      <c r="V732" s="28"/>
      <c r="W732" s="7"/>
    </row>
    <row r="733" spans="1:23" ht="15.75" customHeight="1">
      <c r="A733" s="9"/>
      <c r="B733" s="9"/>
      <c r="G733" s="24"/>
      <c r="H733" s="24"/>
      <c r="I733" s="24"/>
      <c r="J733" s="25"/>
      <c r="K733" s="26"/>
      <c r="L733" s="27"/>
      <c r="M733" s="7"/>
      <c r="N733" s="27"/>
      <c r="O733" s="7"/>
      <c r="P733" s="27"/>
      <c r="Q733" s="7"/>
      <c r="R733" s="7"/>
      <c r="S733" s="7"/>
      <c r="T733" s="28"/>
      <c r="U733" s="28"/>
      <c r="V733" s="28"/>
      <c r="W733" s="7"/>
    </row>
    <row r="734" spans="1:23" ht="15.75" customHeight="1">
      <c r="A734" s="9"/>
      <c r="B734" s="9"/>
      <c r="G734" s="24"/>
      <c r="H734" s="24"/>
      <c r="I734" s="24"/>
      <c r="J734" s="25"/>
      <c r="K734" s="26"/>
      <c r="L734" s="27"/>
      <c r="M734" s="7"/>
      <c r="N734" s="27"/>
      <c r="O734" s="7"/>
      <c r="P734" s="27"/>
      <c r="Q734" s="7"/>
      <c r="R734" s="7"/>
      <c r="S734" s="7"/>
      <c r="T734" s="28"/>
      <c r="U734" s="28"/>
      <c r="V734" s="28"/>
      <c r="W734" s="7"/>
    </row>
    <row r="735" spans="1:23" ht="15.75" customHeight="1">
      <c r="A735" s="9"/>
      <c r="B735" s="9"/>
      <c r="G735" s="24"/>
      <c r="H735" s="24"/>
      <c r="I735" s="24"/>
      <c r="J735" s="25"/>
      <c r="K735" s="26"/>
      <c r="L735" s="27"/>
      <c r="M735" s="7"/>
      <c r="N735" s="27"/>
      <c r="O735" s="7"/>
      <c r="P735" s="27"/>
      <c r="Q735" s="7"/>
      <c r="R735" s="7"/>
      <c r="S735" s="7"/>
      <c r="T735" s="28"/>
      <c r="U735" s="28"/>
      <c r="V735" s="28"/>
      <c r="W735" s="7"/>
    </row>
    <row r="736" spans="1:23" ht="15.75" customHeight="1">
      <c r="A736" s="9"/>
      <c r="B736" s="9"/>
      <c r="G736" s="24"/>
      <c r="H736" s="24"/>
      <c r="I736" s="24"/>
      <c r="J736" s="25"/>
      <c r="K736" s="26"/>
      <c r="L736" s="27"/>
      <c r="M736" s="7"/>
      <c r="N736" s="27"/>
      <c r="O736" s="7"/>
      <c r="P736" s="27"/>
      <c r="Q736" s="7"/>
      <c r="R736" s="7"/>
      <c r="S736" s="7"/>
      <c r="T736" s="28"/>
      <c r="U736" s="28"/>
      <c r="V736" s="28"/>
      <c r="W736" s="7"/>
    </row>
    <row r="737" spans="1:23" ht="15.75" customHeight="1">
      <c r="A737" s="9"/>
      <c r="B737" s="9"/>
      <c r="G737" s="24"/>
      <c r="H737" s="24"/>
      <c r="I737" s="24"/>
      <c r="J737" s="25"/>
      <c r="K737" s="26"/>
      <c r="L737" s="27"/>
      <c r="M737" s="7"/>
      <c r="N737" s="27"/>
      <c r="O737" s="7"/>
      <c r="P737" s="27"/>
      <c r="Q737" s="7"/>
      <c r="R737" s="7"/>
      <c r="S737" s="7"/>
      <c r="T737" s="28"/>
      <c r="U737" s="28"/>
      <c r="V737" s="28"/>
      <c r="W737" s="7"/>
    </row>
    <row r="738" spans="1:23" ht="15.75" customHeight="1">
      <c r="A738" s="9"/>
      <c r="B738" s="9"/>
      <c r="G738" s="24"/>
      <c r="H738" s="24"/>
      <c r="I738" s="24"/>
      <c r="J738" s="25"/>
      <c r="K738" s="26"/>
      <c r="L738" s="27"/>
      <c r="M738" s="7"/>
      <c r="N738" s="27"/>
      <c r="O738" s="7"/>
      <c r="P738" s="27"/>
      <c r="Q738" s="7"/>
      <c r="R738" s="7"/>
      <c r="S738" s="7"/>
      <c r="T738" s="28"/>
      <c r="U738" s="28"/>
      <c r="V738" s="28"/>
      <c r="W738" s="7"/>
    </row>
    <row r="739" spans="1:23" ht="15.75" customHeight="1">
      <c r="A739" s="9"/>
      <c r="B739" s="9"/>
      <c r="G739" s="24"/>
      <c r="H739" s="24"/>
      <c r="I739" s="24"/>
      <c r="J739" s="25"/>
      <c r="K739" s="26"/>
      <c r="L739" s="27"/>
      <c r="M739" s="7"/>
      <c r="N739" s="27"/>
      <c r="O739" s="7"/>
      <c r="P739" s="27"/>
      <c r="Q739" s="7"/>
      <c r="R739" s="7"/>
      <c r="S739" s="7"/>
      <c r="T739" s="28"/>
      <c r="U739" s="28"/>
      <c r="V739" s="28"/>
      <c r="W739" s="7"/>
    </row>
    <row r="740" spans="1:23" ht="15.75" customHeight="1">
      <c r="A740" s="9"/>
      <c r="B740" s="9"/>
      <c r="G740" s="24"/>
      <c r="H740" s="24"/>
      <c r="I740" s="24"/>
      <c r="J740" s="25"/>
      <c r="K740" s="26"/>
      <c r="L740" s="27"/>
      <c r="M740" s="7"/>
      <c r="N740" s="27"/>
      <c r="O740" s="7"/>
      <c r="P740" s="27"/>
      <c r="Q740" s="7"/>
      <c r="R740" s="7"/>
      <c r="S740" s="7"/>
      <c r="T740" s="28"/>
      <c r="U740" s="28"/>
      <c r="V740" s="28"/>
      <c r="W740" s="7"/>
    </row>
    <row r="741" spans="1:23" ht="15.75" customHeight="1">
      <c r="A741" s="9"/>
      <c r="B741" s="9"/>
      <c r="G741" s="24"/>
      <c r="H741" s="24"/>
      <c r="I741" s="24"/>
      <c r="J741" s="25"/>
      <c r="K741" s="26"/>
      <c r="L741" s="27"/>
      <c r="M741" s="7"/>
      <c r="N741" s="27"/>
      <c r="O741" s="7"/>
      <c r="P741" s="27"/>
      <c r="Q741" s="7"/>
      <c r="R741" s="7"/>
      <c r="S741" s="7"/>
      <c r="T741" s="28"/>
      <c r="U741" s="28"/>
      <c r="V741" s="28"/>
      <c r="W741" s="7"/>
    </row>
    <row r="742" spans="1:23" ht="15.75" customHeight="1">
      <c r="A742" s="9"/>
      <c r="B742" s="9"/>
      <c r="G742" s="24"/>
      <c r="H742" s="24"/>
      <c r="I742" s="24"/>
      <c r="J742" s="25"/>
      <c r="K742" s="26"/>
      <c r="L742" s="27"/>
      <c r="M742" s="7"/>
      <c r="N742" s="27"/>
      <c r="O742" s="7"/>
      <c r="P742" s="27"/>
      <c r="Q742" s="7"/>
      <c r="R742" s="7"/>
      <c r="S742" s="7"/>
      <c r="T742" s="28"/>
      <c r="U742" s="28"/>
      <c r="V742" s="28"/>
      <c r="W742" s="7"/>
    </row>
    <row r="743" spans="1:23" ht="15.75" customHeight="1">
      <c r="A743" s="9"/>
      <c r="B743" s="9"/>
      <c r="G743" s="24"/>
      <c r="H743" s="24"/>
      <c r="I743" s="24"/>
      <c r="J743" s="25"/>
      <c r="K743" s="26"/>
      <c r="L743" s="27"/>
      <c r="M743" s="7"/>
      <c r="N743" s="27"/>
      <c r="O743" s="7"/>
      <c r="P743" s="27"/>
      <c r="Q743" s="7"/>
      <c r="R743" s="7"/>
      <c r="S743" s="7"/>
      <c r="T743" s="28"/>
      <c r="U743" s="28"/>
      <c r="V743" s="28"/>
      <c r="W743" s="7"/>
    </row>
    <row r="744" spans="1:23" ht="15.75" customHeight="1">
      <c r="A744" s="9"/>
      <c r="B744" s="9"/>
      <c r="G744" s="24"/>
      <c r="H744" s="24"/>
      <c r="I744" s="24"/>
      <c r="J744" s="25"/>
      <c r="K744" s="26"/>
      <c r="L744" s="27"/>
      <c r="M744" s="7"/>
      <c r="N744" s="27"/>
      <c r="O744" s="7"/>
      <c r="P744" s="27"/>
      <c r="Q744" s="7"/>
      <c r="R744" s="7"/>
      <c r="S744" s="7"/>
      <c r="T744" s="28"/>
      <c r="U744" s="28"/>
      <c r="V744" s="28"/>
      <c r="W744" s="7"/>
    </row>
    <row r="745" spans="1:23" ht="15.75" customHeight="1">
      <c r="A745" s="9"/>
      <c r="B745" s="9"/>
      <c r="G745" s="24"/>
      <c r="H745" s="24"/>
      <c r="I745" s="24"/>
      <c r="J745" s="25"/>
      <c r="K745" s="26"/>
      <c r="L745" s="27"/>
      <c r="M745" s="7"/>
      <c r="N745" s="27"/>
      <c r="O745" s="7"/>
      <c r="P745" s="27"/>
      <c r="Q745" s="7"/>
      <c r="R745" s="7"/>
      <c r="S745" s="7"/>
      <c r="T745" s="28"/>
      <c r="U745" s="28"/>
      <c r="V745" s="28"/>
      <c r="W745" s="7"/>
    </row>
    <row r="746" spans="1:23" ht="15.75" customHeight="1">
      <c r="A746" s="9"/>
      <c r="B746" s="9"/>
      <c r="G746" s="24"/>
      <c r="H746" s="24"/>
      <c r="I746" s="24"/>
      <c r="J746" s="25"/>
      <c r="K746" s="26"/>
      <c r="L746" s="27"/>
      <c r="M746" s="7"/>
      <c r="N746" s="27"/>
      <c r="O746" s="7"/>
      <c r="P746" s="27"/>
      <c r="Q746" s="7"/>
      <c r="R746" s="7"/>
      <c r="S746" s="7"/>
      <c r="T746" s="28"/>
      <c r="U746" s="28"/>
      <c r="V746" s="28"/>
      <c r="W746" s="7"/>
    </row>
    <row r="747" spans="1:23" ht="15.75" customHeight="1">
      <c r="A747" s="9"/>
      <c r="B747" s="9"/>
      <c r="G747" s="24"/>
      <c r="H747" s="24"/>
      <c r="I747" s="24"/>
      <c r="J747" s="25"/>
      <c r="K747" s="26"/>
      <c r="L747" s="27"/>
      <c r="M747" s="7"/>
      <c r="N747" s="27"/>
      <c r="O747" s="7"/>
      <c r="P747" s="27"/>
      <c r="Q747" s="7"/>
      <c r="R747" s="7"/>
      <c r="S747" s="7"/>
      <c r="T747" s="28"/>
      <c r="U747" s="28"/>
      <c r="V747" s="28"/>
      <c r="W747" s="7"/>
    </row>
    <row r="748" spans="1:23" ht="15.75" customHeight="1">
      <c r="A748" s="9"/>
      <c r="B748" s="9"/>
      <c r="G748" s="24"/>
      <c r="H748" s="24"/>
      <c r="I748" s="24"/>
      <c r="J748" s="25"/>
      <c r="K748" s="26"/>
      <c r="L748" s="27"/>
      <c r="M748" s="7"/>
      <c r="N748" s="27"/>
      <c r="O748" s="7"/>
      <c r="P748" s="27"/>
      <c r="Q748" s="7"/>
      <c r="R748" s="7"/>
      <c r="S748" s="7"/>
      <c r="T748" s="28"/>
      <c r="U748" s="28"/>
      <c r="V748" s="28"/>
      <c r="W748" s="7"/>
    </row>
    <row r="749" spans="1:23" ht="15.75" customHeight="1">
      <c r="A749" s="9"/>
      <c r="B749" s="9"/>
      <c r="G749" s="24"/>
      <c r="H749" s="24"/>
      <c r="I749" s="24"/>
      <c r="J749" s="25"/>
      <c r="K749" s="26"/>
      <c r="L749" s="27"/>
      <c r="M749" s="7"/>
      <c r="N749" s="27"/>
      <c r="O749" s="7"/>
      <c r="P749" s="27"/>
      <c r="Q749" s="7"/>
      <c r="R749" s="7"/>
      <c r="S749" s="7"/>
      <c r="T749" s="28"/>
      <c r="U749" s="28"/>
      <c r="V749" s="28"/>
      <c r="W749" s="7"/>
    </row>
    <row r="750" spans="1:23" ht="15.75" customHeight="1">
      <c r="A750" s="9"/>
      <c r="B750" s="9"/>
      <c r="G750" s="24"/>
      <c r="H750" s="24"/>
      <c r="I750" s="24"/>
      <c r="J750" s="25"/>
      <c r="K750" s="26"/>
      <c r="L750" s="27"/>
      <c r="M750" s="7"/>
      <c r="N750" s="27"/>
      <c r="O750" s="7"/>
      <c r="P750" s="27"/>
      <c r="Q750" s="7"/>
      <c r="R750" s="7"/>
      <c r="S750" s="7"/>
      <c r="T750" s="28"/>
      <c r="U750" s="28"/>
      <c r="V750" s="28"/>
      <c r="W750" s="7"/>
    </row>
    <row r="751" spans="1:23" ht="15.75" customHeight="1">
      <c r="A751" s="9"/>
      <c r="B751" s="9"/>
      <c r="G751" s="24"/>
      <c r="H751" s="24"/>
      <c r="I751" s="24"/>
      <c r="J751" s="25"/>
      <c r="K751" s="26"/>
      <c r="L751" s="27"/>
      <c r="M751" s="7"/>
      <c r="N751" s="27"/>
      <c r="O751" s="7"/>
      <c r="P751" s="27"/>
      <c r="Q751" s="7"/>
      <c r="R751" s="7"/>
      <c r="S751" s="7"/>
      <c r="T751" s="28"/>
      <c r="U751" s="28"/>
      <c r="V751" s="28"/>
      <c r="W751" s="7"/>
    </row>
    <row r="752" spans="1:23" ht="15.75" customHeight="1">
      <c r="A752" s="9"/>
      <c r="B752" s="9"/>
      <c r="G752" s="24"/>
      <c r="H752" s="24"/>
      <c r="I752" s="24"/>
      <c r="J752" s="25"/>
      <c r="K752" s="26"/>
      <c r="L752" s="27"/>
      <c r="M752" s="7"/>
      <c r="N752" s="27"/>
      <c r="O752" s="7"/>
      <c r="P752" s="27"/>
      <c r="Q752" s="7"/>
      <c r="R752" s="7"/>
      <c r="S752" s="7"/>
      <c r="T752" s="28"/>
      <c r="U752" s="28"/>
      <c r="V752" s="28"/>
      <c r="W752" s="7"/>
    </row>
    <row r="753" spans="1:23" ht="15.75" customHeight="1">
      <c r="A753" s="9"/>
      <c r="B753" s="9"/>
      <c r="G753" s="24"/>
      <c r="H753" s="24"/>
      <c r="I753" s="24"/>
      <c r="J753" s="25"/>
      <c r="K753" s="26"/>
      <c r="L753" s="27"/>
      <c r="M753" s="7"/>
      <c r="N753" s="27"/>
      <c r="O753" s="7"/>
      <c r="P753" s="27"/>
      <c r="Q753" s="7"/>
      <c r="R753" s="7"/>
      <c r="S753" s="7"/>
      <c r="T753" s="28"/>
      <c r="U753" s="28"/>
      <c r="V753" s="28"/>
      <c r="W753" s="7"/>
    </row>
    <row r="754" spans="1:23" ht="15.75" customHeight="1">
      <c r="A754" s="9"/>
      <c r="B754" s="9"/>
      <c r="G754" s="24"/>
      <c r="H754" s="24"/>
      <c r="I754" s="24"/>
      <c r="J754" s="25"/>
      <c r="K754" s="26"/>
      <c r="L754" s="27"/>
      <c r="M754" s="7"/>
      <c r="N754" s="27"/>
      <c r="O754" s="7"/>
      <c r="P754" s="27"/>
      <c r="Q754" s="7"/>
      <c r="R754" s="7"/>
      <c r="S754" s="7"/>
      <c r="T754" s="28"/>
      <c r="U754" s="28"/>
      <c r="V754" s="28"/>
      <c r="W754" s="7"/>
    </row>
    <row r="755" spans="1:23" ht="15.75" customHeight="1">
      <c r="A755" s="9"/>
      <c r="B755" s="9"/>
      <c r="G755" s="24"/>
      <c r="H755" s="24"/>
      <c r="I755" s="24"/>
      <c r="J755" s="25"/>
      <c r="K755" s="26"/>
      <c r="L755" s="27"/>
      <c r="M755" s="7"/>
      <c r="N755" s="27"/>
      <c r="O755" s="7"/>
      <c r="P755" s="27"/>
      <c r="Q755" s="7"/>
      <c r="R755" s="7"/>
      <c r="S755" s="7"/>
      <c r="T755" s="28"/>
      <c r="U755" s="28"/>
      <c r="V755" s="28"/>
      <c r="W755" s="7"/>
    </row>
    <row r="756" spans="1:23" ht="15.75" customHeight="1">
      <c r="A756" s="9"/>
      <c r="B756" s="9"/>
      <c r="G756" s="24"/>
      <c r="H756" s="24"/>
      <c r="I756" s="24"/>
      <c r="J756" s="25"/>
      <c r="K756" s="26"/>
      <c r="L756" s="27"/>
      <c r="M756" s="7"/>
      <c r="N756" s="27"/>
      <c r="O756" s="7"/>
      <c r="P756" s="27"/>
      <c r="Q756" s="7"/>
      <c r="R756" s="7"/>
      <c r="S756" s="7"/>
      <c r="T756" s="28"/>
      <c r="U756" s="28"/>
      <c r="V756" s="28"/>
      <c r="W756" s="7"/>
    </row>
    <row r="757" spans="1:23" ht="15.75" customHeight="1">
      <c r="A757" s="9"/>
      <c r="B757" s="9"/>
      <c r="G757" s="24"/>
      <c r="H757" s="24"/>
      <c r="I757" s="24"/>
      <c r="J757" s="25"/>
      <c r="K757" s="26"/>
      <c r="L757" s="27"/>
      <c r="M757" s="7"/>
      <c r="N757" s="27"/>
      <c r="O757" s="7"/>
      <c r="P757" s="27"/>
      <c r="Q757" s="7"/>
      <c r="R757" s="7"/>
      <c r="S757" s="7"/>
      <c r="T757" s="28"/>
      <c r="U757" s="28"/>
      <c r="V757" s="28"/>
      <c r="W757" s="7"/>
    </row>
    <row r="758" spans="1:23" ht="15.75" customHeight="1">
      <c r="A758" s="9"/>
      <c r="B758" s="9"/>
      <c r="G758" s="24"/>
      <c r="H758" s="24"/>
      <c r="I758" s="24"/>
      <c r="J758" s="25"/>
      <c r="K758" s="26"/>
      <c r="L758" s="27"/>
      <c r="M758" s="7"/>
      <c r="N758" s="27"/>
      <c r="O758" s="7"/>
      <c r="P758" s="27"/>
      <c r="Q758" s="7"/>
      <c r="R758" s="7"/>
      <c r="S758" s="7"/>
      <c r="T758" s="28"/>
      <c r="U758" s="28"/>
      <c r="V758" s="28"/>
      <c r="W758" s="7"/>
    </row>
    <row r="759" spans="1:23" ht="15.75" customHeight="1">
      <c r="A759" s="9"/>
      <c r="B759" s="9"/>
      <c r="G759" s="24"/>
      <c r="H759" s="24"/>
      <c r="I759" s="24"/>
      <c r="J759" s="25"/>
      <c r="K759" s="26"/>
      <c r="L759" s="27"/>
      <c r="M759" s="7"/>
      <c r="N759" s="27"/>
      <c r="O759" s="7"/>
      <c r="P759" s="27"/>
      <c r="Q759" s="7"/>
      <c r="R759" s="7"/>
      <c r="S759" s="7"/>
      <c r="T759" s="28"/>
      <c r="U759" s="28"/>
      <c r="V759" s="28"/>
      <c r="W759" s="7"/>
    </row>
    <row r="760" spans="1:23" ht="15.75" customHeight="1">
      <c r="A760" s="9"/>
      <c r="B760" s="9"/>
      <c r="G760" s="24"/>
      <c r="H760" s="24"/>
      <c r="I760" s="24"/>
      <c r="J760" s="25"/>
      <c r="K760" s="26"/>
      <c r="L760" s="27"/>
      <c r="M760" s="7"/>
      <c r="N760" s="27"/>
      <c r="O760" s="7"/>
      <c r="P760" s="27"/>
      <c r="Q760" s="7"/>
      <c r="R760" s="7"/>
      <c r="S760" s="7"/>
      <c r="T760" s="28"/>
      <c r="U760" s="28"/>
      <c r="V760" s="28"/>
      <c r="W760" s="7"/>
    </row>
    <row r="761" spans="1:23" ht="15.75" customHeight="1">
      <c r="A761" s="9"/>
      <c r="B761" s="9"/>
      <c r="G761" s="24"/>
      <c r="H761" s="24"/>
      <c r="I761" s="24"/>
      <c r="J761" s="25"/>
      <c r="K761" s="26"/>
      <c r="L761" s="27"/>
      <c r="M761" s="7"/>
      <c r="N761" s="27"/>
      <c r="O761" s="7"/>
      <c r="P761" s="27"/>
      <c r="Q761" s="7"/>
      <c r="R761" s="7"/>
      <c r="S761" s="7"/>
      <c r="T761" s="28"/>
      <c r="U761" s="28"/>
      <c r="V761" s="28"/>
      <c r="W761" s="7"/>
    </row>
    <row r="762" spans="1:23" ht="15.75" customHeight="1">
      <c r="A762" s="9"/>
      <c r="B762" s="9"/>
      <c r="G762" s="24"/>
      <c r="H762" s="24"/>
      <c r="I762" s="24"/>
      <c r="J762" s="25"/>
      <c r="K762" s="26"/>
      <c r="L762" s="27"/>
      <c r="M762" s="7"/>
      <c r="N762" s="27"/>
      <c r="O762" s="7"/>
      <c r="P762" s="27"/>
      <c r="Q762" s="7"/>
      <c r="R762" s="7"/>
      <c r="S762" s="7"/>
      <c r="T762" s="28"/>
      <c r="U762" s="28"/>
      <c r="V762" s="28"/>
      <c r="W762" s="7"/>
    </row>
    <row r="763" spans="1:23" ht="15.75" customHeight="1">
      <c r="A763" s="9"/>
      <c r="B763" s="9"/>
      <c r="G763" s="24"/>
      <c r="H763" s="24"/>
      <c r="I763" s="24"/>
      <c r="J763" s="25"/>
      <c r="K763" s="26"/>
      <c r="L763" s="27"/>
      <c r="M763" s="7"/>
      <c r="N763" s="27"/>
      <c r="O763" s="7"/>
      <c r="P763" s="27"/>
      <c r="Q763" s="7"/>
      <c r="R763" s="7"/>
      <c r="S763" s="7"/>
      <c r="T763" s="28"/>
      <c r="U763" s="28"/>
      <c r="V763" s="28"/>
      <c r="W763" s="7"/>
    </row>
    <row r="764" spans="1:23" ht="15.75" customHeight="1">
      <c r="A764" s="9"/>
      <c r="B764" s="9"/>
      <c r="G764" s="24"/>
      <c r="H764" s="24"/>
      <c r="I764" s="24"/>
      <c r="J764" s="25"/>
      <c r="K764" s="26"/>
      <c r="L764" s="27"/>
      <c r="M764" s="7"/>
      <c r="N764" s="27"/>
      <c r="O764" s="7"/>
      <c r="P764" s="27"/>
      <c r="Q764" s="7"/>
      <c r="R764" s="7"/>
      <c r="S764" s="7"/>
      <c r="T764" s="28"/>
      <c r="U764" s="28"/>
      <c r="V764" s="28"/>
      <c r="W764" s="7"/>
    </row>
    <row r="765" spans="1:23" ht="15.75" customHeight="1">
      <c r="A765" s="9"/>
      <c r="B765" s="9"/>
      <c r="G765" s="24"/>
      <c r="H765" s="24"/>
      <c r="I765" s="24"/>
      <c r="J765" s="25"/>
      <c r="K765" s="26"/>
      <c r="L765" s="27"/>
      <c r="M765" s="7"/>
      <c r="N765" s="27"/>
      <c r="O765" s="7"/>
      <c r="P765" s="27"/>
      <c r="Q765" s="7"/>
      <c r="R765" s="7"/>
      <c r="S765" s="7"/>
      <c r="T765" s="28"/>
      <c r="U765" s="28"/>
      <c r="V765" s="28"/>
      <c r="W765" s="7"/>
    </row>
    <row r="766" spans="1:23" ht="15.75" customHeight="1">
      <c r="A766" s="9"/>
      <c r="B766" s="9"/>
      <c r="G766" s="24"/>
      <c r="H766" s="24"/>
      <c r="I766" s="24"/>
      <c r="J766" s="25"/>
      <c r="K766" s="26"/>
      <c r="L766" s="27"/>
      <c r="M766" s="7"/>
      <c r="N766" s="27"/>
      <c r="O766" s="7"/>
      <c r="P766" s="27"/>
      <c r="Q766" s="7"/>
      <c r="R766" s="7"/>
      <c r="S766" s="7"/>
      <c r="T766" s="28"/>
      <c r="U766" s="28"/>
      <c r="V766" s="28"/>
      <c r="W766" s="7"/>
    </row>
    <row r="767" spans="1:23" ht="15.75" customHeight="1">
      <c r="A767" s="9"/>
      <c r="B767" s="9"/>
      <c r="G767" s="24"/>
      <c r="H767" s="24"/>
      <c r="I767" s="24"/>
      <c r="J767" s="25"/>
      <c r="K767" s="26"/>
      <c r="L767" s="27"/>
      <c r="M767" s="7"/>
      <c r="N767" s="27"/>
      <c r="O767" s="7"/>
      <c r="P767" s="27"/>
      <c r="Q767" s="7"/>
      <c r="R767" s="7"/>
      <c r="S767" s="7"/>
      <c r="T767" s="28"/>
      <c r="U767" s="28"/>
      <c r="V767" s="28"/>
      <c r="W767" s="7"/>
    </row>
    <row r="768" spans="1:23" ht="15.75" customHeight="1">
      <c r="A768" s="9"/>
      <c r="B768" s="9"/>
      <c r="G768" s="24"/>
      <c r="H768" s="24"/>
      <c r="I768" s="24"/>
      <c r="J768" s="25"/>
      <c r="K768" s="26"/>
      <c r="L768" s="27"/>
      <c r="M768" s="7"/>
      <c r="N768" s="27"/>
      <c r="O768" s="7"/>
      <c r="P768" s="27"/>
      <c r="Q768" s="7"/>
      <c r="R768" s="7"/>
      <c r="S768" s="7"/>
      <c r="T768" s="28"/>
      <c r="U768" s="28"/>
      <c r="V768" s="28"/>
      <c r="W768" s="7"/>
    </row>
    <row r="769" spans="1:23" ht="15.75" customHeight="1">
      <c r="A769" s="9"/>
      <c r="B769" s="9"/>
      <c r="G769" s="24"/>
      <c r="H769" s="24"/>
      <c r="I769" s="24"/>
      <c r="J769" s="25"/>
      <c r="K769" s="26"/>
      <c r="L769" s="27"/>
      <c r="M769" s="7"/>
      <c r="N769" s="27"/>
      <c r="O769" s="7"/>
      <c r="P769" s="27"/>
      <c r="Q769" s="7"/>
      <c r="R769" s="7"/>
      <c r="S769" s="7"/>
      <c r="T769" s="28"/>
      <c r="U769" s="28"/>
      <c r="V769" s="28"/>
      <c r="W769" s="7"/>
    </row>
    <row r="770" spans="1:23" ht="15.75" customHeight="1">
      <c r="A770" s="9"/>
      <c r="B770" s="9"/>
      <c r="G770" s="24"/>
      <c r="H770" s="24"/>
      <c r="I770" s="24"/>
      <c r="J770" s="25"/>
      <c r="K770" s="26"/>
      <c r="L770" s="27"/>
      <c r="M770" s="7"/>
      <c r="N770" s="27"/>
      <c r="O770" s="7"/>
      <c r="P770" s="27"/>
      <c r="Q770" s="7"/>
      <c r="R770" s="7"/>
      <c r="S770" s="7"/>
      <c r="T770" s="28"/>
      <c r="U770" s="28"/>
      <c r="V770" s="28"/>
      <c r="W770" s="7"/>
    </row>
    <row r="771" spans="1:23" ht="15.75" customHeight="1">
      <c r="A771" s="9"/>
      <c r="B771" s="9"/>
      <c r="G771" s="24"/>
      <c r="H771" s="24"/>
      <c r="I771" s="24"/>
      <c r="J771" s="25"/>
      <c r="K771" s="26"/>
      <c r="L771" s="27"/>
      <c r="M771" s="7"/>
      <c r="N771" s="27"/>
      <c r="O771" s="7"/>
      <c r="P771" s="27"/>
      <c r="Q771" s="7"/>
      <c r="R771" s="7"/>
      <c r="S771" s="7"/>
      <c r="T771" s="28"/>
      <c r="U771" s="28"/>
      <c r="V771" s="28"/>
      <c r="W771" s="7"/>
    </row>
    <row r="772" spans="1:23" ht="15.75" customHeight="1">
      <c r="A772" s="9"/>
      <c r="B772" s="9"/>
      <c r="G772" s="24"/>
      <c r="H772" s="24"/>
      <c r="I772" s="24"/>
      <c r="J772" s="25"/>
      <c r="K772" s="26"/>
      <c r="L772" s="27"/>
      <c r="M772" s="7"/>
      <c r="N772" s="27"/>
      <c r="O772" s="7"/>
      <c r="P772" s="27"/>
      <c r="Q772" s="7"/>
      <c r="R772" s="7"/>
      <c r="S772" s="7"/>
      <c r="T772" s="28"/>
      <c r="U772" s="28"/>
      <c r="V772" s="28"/>
      <c r="W772" s="7"/>
    </row>
    <row r="773" spans="1:23" ht="15.75" customHeight="1">
      <c r="A773" s="9"/>
      <c r="B773" s="9"/>
      <c r="G773" s="24"/>
      <c r="H773" s="24"/>
      <c r="I773" s="24"/>
      <c r="J773" s="25"/>
      <c r="K773" s="26"/>
      <c r="L773" s="27"/>
      <c r="M773" s="7"/>
      <c r="N773" s="27"/>
      <c r="O773" s="7"/>
      <c r="P773" s="27"/>
      <c r="Q773" s="7"/>
      <c r="R773" s="7"/>
      <c r="S773" s="7"/>
      <c r="T773" s="28"/>
      <c r="U773" s="28"/>
      <c r="V773" s="28"/>
      <c r="W773" s="7"/>
    </row>
    <row r="774" spans="1:23" ht="15.75" customHeight="1">
      <c r="A774" s="9"/>
      <c r="B774" s="9"/>
      <c r="G774" s="24"/>
      <c r="H774" s="24"/>
      <c r="I774" s="24"/>
      <c r="J774" s="25"/>
      <c r="K774" s="26"/>
      <c r="L774" s="27"/>
      <c r="M774" s="7"/>
      <c r="N774" s="27"/>
      <c r="O774" s="7"/>
      <c r="P774" s="27"/>
      <c r="Q774" s="7"/>
      <c r="R774" s="7"/>
      <c r="S774" s="7"/>
      <c r="T774" s="28"/>
      <c r="U774" s="28"/>
      <c r="V774" s="28"/>
      <c r="W774" s="7"/>
    </row>
    <row r="775" spans="1:23" ht="15.75" customHeight="1">
      <c r="A775" s="9"/>
      <c r="B775" s="9"/>
      <c r="G775" s="24"/>
      <c r="H775" s="24"/>
      <c r="I775" s="24"/>
      <c r="J775" s="25"/>
      <c r="K775" s="26"/>
      <c r="L775" s="27"/>
      <c r="M775" s="7"/>
      <c r="N775" s="27"/>
      <c r="O775" s="7"/>
      <c r="P775" s="27"/>
      <c r="Q775" s="7"/>
      <c r="R775" s="7"/>
      <c r="S775" s="7"/>
      <c r="T775" s="28"/>
      <c r="U775" s="28"/>
      <c r="V775" s="28"/>
      <c r="W775" s="7"/>
    </row>
    <row r="776" spans="1:23" ht="15.75" customHeight="1">
      <c r="A776" s="9"/>
      <c r="B776" s="9"/>
      <c r="G776" s="24"/>
      <c r="H776" s="24"/>
      <c r="I776" s="24"/>
      <c r="J776" s="25"/>
      <c r="K776" s="26"/>
      <c r="L776" s="27"/>
      <c r="M776" s="7"/>
      <c r="N776" s="27"/>
      <c r="O776" s="7"/>
      <c r="P776" s="27"/>
      <c r="Q776" s="7"/>
      <c r="R776" s="7"/>
      <c r="S776" s="7"/>
      <c r="T776" s="28"/>
      <c r="U776" s="28"/>
      <c r="V776" s="28"/>
      <c r="W776" s="7"/>
    </row>
    <row r="777" spans="1:23" ht="15.75" customHeight="1">
      <c r="A777" s="9"/>
      <c r="B777" s="9"/>
      <c r="G777" s="24"/>
      <c r="H777" s="24"/>
      <c r="I777" s="24"/>
      <c r="J777" s="25"/>
      <c r="K777" s="26"/>
      <c r="L777" s="27"/>
      <c r="M777" s="7"/>
      <c r="N777" s="27"/>
      <c r="O777" s="7"/>
      <c r="P777" s="27"/>
      <c r="Q777" s="7"/>
      <c r="R777" s="7"/>
      <c r="S777" s="7"/>
      <c r="T777" s="28"/>
      <c r="U777" s="28"/>
      <c r="V777" s="28"/>
      <c r="W777" s="7"/>
    </row>
    <row r="778" spans="1:23" ht="15.75" customHeight="1">
      <c r="A778" s="9"/>
      <c r="B778" s="9"/>
      <c r="G778" s="24"/>
      <c r="H778" s="24"/>
      <c r="I778" s="24"/>
      <c r="J778" s="25"/>
      <c r="K778" s="26"/>
      <c r="L778" s="27"/>
      <c r="M778" s="7"/>
      <c r="N778" s="27"/>
      <c r="O778" s="7"/>
      <c r="P778" s="27"/>
      <c r="Q778" s="7"/>
      <c r="R778" s="7"/>
      <c r="S778" s="7"/>
      <c r="T778" s="28"/>
      <c r="U778" s="28"/>
      <c r="V778" s="28"/>
      <c r="W778" s="7"/>
    </row>
    <row r="779" spans="1:23" ht="15.75" customHeight="1">
      <c r="A779" s="9"/>
      <c r="B779" s="9"/>
      <c r="G779" s="24"/>
      <c r="H779" s="24"/>
      <c r="I779" s="24"/>
      <c r="J779" s="25"/>
      <c r="K779" s="26"/>
      <c r="L779" s="27"/>
      <c r="M779" s="7"/>
      <c r="N779" s="27"/>
      <c r="O779" s="7"/>
      <c r="P779" s="27"/>
      <c r="Q779" s="7"/>
      <c r="R779" s="7"/>
      <c r="S779" s="7"/>
      <c r="T779" s="28"/>
      <c r="U779" s="28"/>
      <c r="V779" s="28"/>
      <c r="W779" s="7"/>
    </row>
    <row r="780" spans="1:23" ht="15.75" customHeight="1">
      <c r="A780" s="9"/>
      <c r="B780" s="9"/>
      <c r="G780" s="24"/>
      <c r="H780" s="24"/>
      <c r="I780" s="24"/>
      <c r="J780" s="25"/>
      <c r="K780" s="26"/>
      <c r="L780" s="27"/>
      <c r="M780" s="7"/>
      <c r="N780" s="27"/>
      <c r="O780" s="7"/>
      <c r="P780" s="27"/>
      <c r="Q780" s="7"/>
      <c r="R780" s="7"/>
      <c r="S780" s="7"/>
      <c r="T780" s="28"/>
      <c r="U780" s="28"/>
      <c r="V780" s="28"/>
      <c r="W780" s="7"/>
    </row>
    <row r="781" spans="1:23" ht="15.75" customHeight="1">
      <c r="A781" s="9"/>
      <c r="B781" s="9"/>
      <c r="G781" s="24"/>
      <c r="H781" s="24"/>
      <c r="I781" s="24"/>
      <c r="J781" s="25"/>
      <c r="K781" s="26"/>
      <c r="L781" s="27"/>
      <c r="M781" s="7"/>
      <c r="N781" s="27"/>
      <c r="O781" s="7"/>
      <c r="P781" s="27"/>
      <c r="Q781" s="7"/>
      <c r="R781" s="7"/>
      <c r="S781" s="7"/>
      <c r="T781" s="28"/>
      <c r="U781" s="28"/>
      <c r="V781" s="28"/>
      <c r="W781" s="7"/>
    </row>
    <row r="782" spans="1:23" ht="15.75" customHeight="1">
      <c r="A782" s="9"/>
      <c r="B782" s="9"/>
      <c r="G782" s="24"/>
      <c r="H782" s="24"/>
      <c r="I782" s="24"/>
      <c r="J782" s="25"/>
      <c r="K782" s="26"/>
      <c r="L782" s="27"/>
      <c r="M782" s="7"/>
      <c r="N782" s="27"/>
      <c r="O782" s="7"/>
      <c r="P782" s="27"/>
      <c r="Q782" s="7"/>
      <c r="R782" s="7"/>
      <c r="S782" s="7"/>
      <c r="T782" s="28"/>
      <c r="U782" s="28"/>
      <c r="V782" s="28"/>
      <c r="W782" s="7"/>
    </row>
    <row r="783" spans="1:23" ht="15.75" customHeight="1">
      <c r="A783" s="9"/>
      <c r="B783" s="9"/>
      <c r="G783" s="24"/>
      <c r="H783" s="24"/>
      <c r="I783" s="24"/>
      <c r="J783" s="25"/>
      <c r="K783" s="26"/>
      <c r="L783" s="27"/>
      <c r="M783" s="7"/>
      <c r="N783" s="27"/>
      <c r="O783" s="7"/>
      <c r="P783" s="27"/>
      <c r="Q783" s="7"/>
      <c r="R783" s="7"/>
      <c r="S783" s="7"/>
      <c r="T783" s="28"/>
      <c r="U783" s="28"/>
      <c r="V783" s="28"/>
      <c r="W783" s="7"/>
    </row>
    <row r="784" spans="1:23" ht="15.75" customHeight="1">
      <c r="A784" s="9"/>
      <c r="B784" s="9"/>
      <c r="G784" s="24"/>
      <c r="H784" s="24"/>
      <c r="I784" s="24"/>
      <c r="J784" s="25"/>
      <c r="K784" s="26"/>
      <c r="L784" s="27"/>
      <c r="M784" s="7"/>
      <c r="N784" s="27"/>
      <c r="O784" s="7"/>
      <c r="P784" s="27"/>
      <c r="Q784" s="7"/>
      <c r="R784" s="7"/>
      <c r="S784" s="7"/>
      <c r="T784" s="28"/>
      <c r="U784" s="28"/>
      <c r="V784" s="28"/>
      <c r="W784" s="7"/>
    </row>
    <row r="785" spans="1:23" ht="15.75" customHeight="1">
      <c r="A785" s="9"/>
      <c r="B785" s="9"/>
      <c r="G785" s="24"/>
      <c r="H785" s="24"/>
      <c r="I785" s="24"/>
      <c r="J785" s="25"/>
      <c r="K785" s="26"/>
      <c r="L785" s="27"/>
      <c r="M785" s="7"/>
      <c r="N785" s="27"/>
      <c r="O785" s="7"/>
      <c r="P785" s="27"/>
      <c r="Q785" s="7"/>
      <c r="R785" s="7"/>
      <c r="S785" s="7"/>
      <c r="T785" s="28"/>
      <c r="U785" s="28"/>
      <c r="V785" s="28"/>
      <c r="W785" s="7"/>
    </row>
    <row r="786" spans="1:23" ht="15.75" customHeight="1">
      <c r="A786" s="9"/>
      <c r="B786" s="9"/>
      <c r="G786" s="24"/>
      <c r="H786" s="24"/>
      <c r="I786" s="24"/>
      <c r="J786" s="25"/>
      <c r="K786" s="26"/>
      <c r="L786" s="27"/>
      <c r="M786" s="7"/>
      <c r="N786" s="27"/>
      <c r="O786" s="7"/>
      <c r="P786" s="27"/>
      <c r="Q786" s="7"/>
      <c r="R786" s="7"/>
      <c r="S786" s="7"/>
      <c r="T786" s="28"/>
      <c r="U786" s="28"/>
      <c r="V786" s="28"/>
      <c r="W786" s="7"/>
    </row>
    <row r="787" spans="1:23" ht="15.75" customHeight="1">
      <c r="A787" s="9"/>
      <c r="B787" s="9"/>
      <c r="G787" s="24"/>
      <c r="H787" s="24"/>
      <c r="I787" s="24"/>
      <c r="J787" s="25"/>
      <c r="K787" s="26"/>
      <c r="L787" s="27"/>
      <c r="M787" s="7"/>
      <c r="N787" s="27"/>
      <c r="O787" s="7"/>
      <c r="P787" s="27"/>
      <c r="Q787" s="7"/>
      <c r="R787" s="7"/>
      <c r="S787" s="7"/>
      <c r="T787" s="28"/>
      <c r="U787" s="28"/>
      <c r="V787" s="28"/>
      <c r="W787" s="7"/>
    </row>
    <row r="788" spans="1:23" ht="15.75" customHeight="1">
      <c r="A788" s="9"/>
      <c r="B788" s="9"/>
      <c r="G788" s="24"/>
      <c r="H788" s="24"/>
      <c r="I788" s="24"/>
      <c r="J788" s="25"/>
      <c r="K788" s="26"/>
      <c r="L788" s="27"/>
      <c r="M788" s="7"/>
      <c r="N788" s="27"/>
      <c r="O788" s="7"/>
      <c r="P788" s="27"/>
      <c r="Q788" s="7"/>
      <c r="R788" s="7"/>
      <c r="S788" s="7"/>
      <c r="T788" s="28"/>
      <c r="U788" s="28"/>
      <c r="V788" s="28"/>
      <c r="W788" s="7"/>
    </row>
    <row r="789" spans="1:23" ht="15.75" customHeight="1">
      <c r="A789" s="9"/>
      <c r="B789" s="9"/>
      <c r="G789" s="24"/>
      <c r="H789" s="24"/>
      <c r="I789" s="24"/>
      <c r="J789" s="25"/>
      <c r="K789" s="26"/>
      <c r="L789" s="27"/>
      <c r="M789" s="7"/>
      <c r="N789" s="27"/>
      <c r="O789" s="7"/>
      <c r="P789" s="27"/>
      <c r="Q789" s="7"/>
      <c r="R789" s="7"/>
      <c r="S789" s="7"/>
      <c r="T789" s="28"/>
      <c r="U789" s="28"/>
      <c r="V789" s="28"/>
      <c r="W789" s="7"/>
    </row>
    <row r="790" spans="1:23" ht="15.75" customHeight="1">
      <c r="A790" s="9"/>
      <c r="B790" s="9"/>
      <c r="G790" s="24"/>
      <c r="H790" s="24"/>
      <c r="I790" s="24"/>
      <c r="J790" s="25"/>
      <c r="K790" s="26"/>
      <c r="L790" s="27"/>
      <c r="M790" s="7"/>
      <c r="N790" s="27"/>
      <c r="O790" s="7"/>
      <c r="P790" s="27"/>
      <c r="Q790" s="7"/>
      <c r="R790" s="7"/>
      <c r="S790" s="7"/>
      <c r="T790" s="28"/>
      <c r="U790" s="28"/>
      <c r="V790" s="28"/>
      <c r="W790" s="7"/>
    </row>
    <row r="791" spans="1:23" ht="15.75" customHeight="1">
      <c r="A791" s="9"/>
      <c r="B791" s="9"/>
      <c r="G791" s="24"/>
      <c r="H791" s="24"/>
      <c r="I791" s="24"/>
      <c r="J791" s="25"/>
      <c r="K791" s="26"/>
      <c r="L791" s="27"/>
      <c r="M791" s="7"/>
      <c r="N791" s="27"/>
      <c r="O791" s="7"/>
      <c r="P791" s="27"/>
      <c r="Q791" s="7"/>
      <c r="R791" s="7"/>
      <c r="S791" s="7"/>
      <c r="T791" s="28"/>
      <c r="U791" s="28"/>
      <c r="V791" s="28"/>
      <c r="W791" s="7"/>
    </row>
    <row r="792" spans="1:23" ht="15.75" customHeight="1">
      <c r="A792" s="9"/>
      <c r="B792" s="9"/>
      <c r="G792" s="24"/>
      <c r="H792" s="24"/>
      <c r="I792" s="24"/>
      <c r="J792" s="25"/>
      <c r="K792" s="26"/>
      <c r="L792" s="27"/>
      <c r="M792" s="7"/>
      <c r="N792" s="27"/>
      <c r="O792" s="7"/>
      <c r="P792" s="27"/>
      <c r="Q792" s="7"/>
      <c r="R792" s="7"/>
      <c r="S792" s="7"/>
      <c r="T792" s="28"/>
      <c r="U792" s="28"/>
      <c r="V792" s="28"/>
      <c r="W792" s="7"/>
    </row>
    <row r="793" spans="1:23" ht="15.75" customHeight="1">
      <c r="A793" s="9"/>
      <c r="B793" s="9"/>
      <c r="G793" s="24"/>
      <c r="H793" s="24"/>
      <c r="I793" s="24"/>
      <c r="J793" s="25"/>
      <c r="K793" s="26"/>
      <c r="L793" s="27"/>
      <c r="M793" s="7"/>
      <c r="N793" s="27"/>
      <c r="O793" s="7"/>
      <c r="P793" s="27"/>
      <c r="Q793" s="7"/>
      <c r="R793" s="7"/>
      <c r="S793" s="7"/>
      <c r="T793" s="28"/>
      <c r="U793" s="28"/>
      <c r="V793" s="28"/>
      <c r="W793" s="7"/>
    </row>
    <row r="794" spans="1:23" ht="15.75" customHeight="1">
      <c r="A794" s="9"/>
      <c r="B794" s="9"/>
      <c r="G794" s="24"/>
      <c r="H794" s="24"/>
      <c r="I794" s="24"/>
      <c r="J794" s="25"/>
      <c r="K794" s="26"/>
      <c r="L794" s="27"/>
      <c r="M794" s="7"/>
      <c r="N794" s="27"/>
      <c r="O794" s="7"/>
      <c r="P794" s="27"/>
      <c r="Q794" s="7"/>
      <c r="R794" s="7"/>
      <c r="S794" s="7"/>
      <c r="T794" s="28"/>
      <c r="U794" s="28"/>
      <c r="V794" s="28"/>
      <c r="W794" s="7"/>
    </row>
    <row r="795" spans="1:23" ht="15.75" customHeight="1">
      <c r="A795" s="9"/>
      <c r="B795" s="9"/>
      <c r="G795" s="24"/>
      <c r="H795" s="24"/>
      <c r="I795" s="24"/>
      <c r="J795" s="25"/>
      <c r="K795" s="26"/>
      <c r="L795" s="27"/>
      <c r="M795" s="7"/>
      <c r="N795" s="27"/>
      <c r="O795" s="7"/>
      <c r="P795" s="27"/>
      <c r="Q795" s="7"/>
      <c r="R795" s="7"/>
      <c r="S795" s="7"/>
      <c r="T795" s="28"/>
      <c r="U795" s="28"/>
      <c r="V795" s="28"/>
      <c r="W795" s="7"/>
    </row>
    <row r="796" spans="1:23" ht="15.75" customHeight="1">
      <c r="A796" s="9"/>
      <c r="B796" s="9"/>
      <c r="G796" s="24"/>
      <c r="H796" s="24"/>
      <c r="I796" s="24"/>
      <c r="J796" s="25"/>
      <c r="K796" s="26"/>
      <c r="L796" s="27"/>
      <c r="M796" s="7"/>
      <c r="N796" s="27"/>
      <c r="O796" s="7"/>
      <c r="P796" s="27"/>
      <c r="Q796" s="7"/>
      <c r="R796" s="7"/>
      <c r="S796" s="7"/>
      <c r="T796" s="28"/>
      <c r="U796" s="28"/>
      <c r="V796" s="28"/>
      <c r="W796" s="7"/>
    </row>
    <row r="797" spans="1:23" ht="15.75" customHeight="1">
      <c r="A797" s="9"/>
      <c r="B797" s="9"/>
      <c r="G797" s="24"/>
      <c r="H797" s="24"/>
      <c r="I797" s="24"/>
      <c r="J797" s="25"/>
      <c r="K797" s="26"/>
      <c r="L797" s="27"/>
      <c r="M797" s="7"/>
      <c r="N797" s="27"/>
      <c r="O797" s="7"/>
      <c r="P797" s="27"/>
      <c r="Q797" s="7"/>
      <c r="R797" s="7"/>
      <c r="S797" s="7"/>
      <c r="T797" s="28"/>
      <c r="U797" s="28"/>
      <c r="V797" s="28"/>
      <c r="W797" s="7"/>
    </row>
    <row r="798" spans="1:23" ht="15.75" customHeight="1">
      <c r="A798" s="9"/>
      <c r="B798" s="9"/>
      <c r="G798" s="24"/>
      <c r="H798" s="24"/>
      <c r="I798" s="24"/>
      <c r="J798" s="25"/>
      <c r="K798" s="26"/>
      <c r="L798" s="27"/>
      <c r="M798" s="7"/>
      <c r="N798" s="27"/>
      <c r="O798" s="7"/>
      <c r="P798" s="27"/>
      <c r="Q798" s="7"/>
      <c r="R798" s="7"/>
      <c r="S798" s="7"/>
      <c r="T798" s="28"/>
      <c r="U798" s="28"/>
      <c r="V798" s="28"/>
      <c r="W798" s="7"/>
    </row>
    <row r="799" spans="1:23" ht="15.75" customHeight="1">
      <c r="A799" s="9"/>
      <c r="B799" s="9"/>
      <c r="G799" s="24"/>
      <c r="H799" s="24"/>
      <c r="I799" s="24"/>
      <c r="J799" s="25"/>
      <c r="K799" s="26"/>
      <c r="L799" s="27"/>
      <c r="M799" s="7"/>
      <c r="N799" s="27"/>
      <c r="O799" s="7"/>
      <c r="P799" s="27"/>
      <c r="Q799" s="7"/>
      <c r="R799" s="7"/>
      <c r="S799" s="7"/>
      <c r="T799" s="28"/>
      <c r="U799" s="28"/>
      <c r="V799" s="28"/>
      <c r="W799" s="7"/>
    </row>
    <row r="800" spans="1:23" ht="15.75" customHeight="1">
      <c r="A800" s="9"/>
      <c r="B800" s="9"/>
      <c r="G800" s="24"/>
      <c r="H800" s="24"/>
      <c r="I800" s="24"/>
      <c r="J800" s="25"/>
      <c r="K800" s="26"/>
      <c r="L800" s="27"/>
      <c r="M800" s="7"/>
      <c r="N800" s="27"/>
      <c r="O800" s="7"/>
      <c r="P800" s="27"/>
      <c r="Q800" s="7"/>
      <c r="R800" s="7"/>
      <c r="S800" s="7"/>
      <c r="T800" s="28"/>
      <c r="U800" s="28"/>
      <c r="V800" s="28"/>
      <c r="W800" s="7"/>
    </row>
    <row r="801" spans="1:23" ht="15.75" customHeight="1">
      <c r="A801" s="9"/>
      <c r="B801" s="9"/>
      <c r="G801" s="24"/>
      <c r="H801" s="24"/>
      <c r="I801" s="24"/>
      <c r="J801" s="25"/>
      <c r="K801" s="26"/>
      <c r="L801" s="27"/>
      <c r="M801" s="7"/>
      <c r="N801" s="27"/>
      <c r="O801" s="7"/>
      <c r="P801" s="27"/>
      <c r="Q801" s="7"/>
      <c r="R801" s="7"/>
      <c r="S801" s="7"/>
      <c r="T801" s="28"/>
      <c r="U801" s="28"/>
      <c r="V801" s="28"/>
      <c r="W801" s="7"/>
    </row>
    <row r="802" spans="1:23" ht="15.75" customHeight="1">
      <c r="A802" s="9"/>
      <c r="B802" s="9"/>
      <c r="G802" s="24"/>
      <c r="H802" s="24"/>
      <c r="I802" s="24"/>
      <c r="J802" s="25"/>
      <c r="K802" s="26"/>
      <c r="L802" s="27"/>
      <c r="M802" s="7"/>
      <c r="N802" s="27"/>
      <c r="O802" s="7"/>
      <c r="P802" s="27"/>
      <c r="Q802" s="7"/>
      <c r="R802" s="7"/>
      <c r="S802" s="7"/>
      <c r="T802" s="28"/>
      <c r="U802" s="28"/>
      <c r="V802" s="28"/>
      <c r="W802" s="7"/>
    </row>
    <row r="803" spans="1:23" ht="15.75" customHeight="1">
      <c r="A803" s="9"/>
      <c r="B803" s="9"/>
      <c r="G803" s="24"/>
      <c r="H803" s="24"/>
      <c r="I803" s="24"/>
      <c r="J803" s="25"/>
      <c r="K803" s="26"/>
      <c r="L803" s="27"/>
      <c r="M803" s="7"/>
      <c r="N803" s="27"/>
      <c r="O803" s="7"/>
      <c r="P803" s="27"/>
      <c r="Q803" s="7"/>
      <c r="R803" s="7"/>
      <c r="S803" s="7"/>
      <c r="T803" s="28"/>
      <c r="U803" s="28"/>
      <c r="V803" s="28"/>
      <c r="W803" s="7"/>
    </row>
    <row r="804" spans="1:23" ht="15.75" customHeight="1">
      <c r="A804" s="9"/>
      <c r="B804" s="9"/>
      <c r="G804" s="24"/>
      <c r="H804" s="24"/>
      <c r="I804" s="24"/>
      <c r="J804" s="25"/>
      <c r="K804" s="26"/>
      <c r="L804" s="27"/>
      <c r="M804" s="7"/>
      <c r="N804" s="27"/>
      <c r="O804" s="7"/>
      <c r="P804" s="27"/>
      <c r="Q804" s="7"/>
      <c r="R804" s="7"/>
      <c r="S804" s="7"/>
      <c r="T804" s="28"/>
      <c r="U804" s="28"/>
      <c r="V804" s="28"/>
      <c r="W804" s="7"/>
    </row>
    <row r="805" spans="1:23" ht="15.75" customHeight="1">
      <c r="A805" s="9"/>
      <c r="B805" s="9"/>
      <c r="G805" s="24"/>
      <c r="H805" s="24"/>
      <c r="I805" s="24"/>
      <c r="J805" s="25"/>
      <c r="K805" s="26"/>
      <c r="L805" s="27"/>
      <c r="M805" s="7"/>
      <c r="N805" s="27"/>
      <c r="O805" s="7"/>
      <c r="P805" s="27"/>
      <c r="Q805" s="7"/>
      <c r="R805" s="7"/>
      <c r="S805" s="7"/>
      <c r="T805" s="28"/>
      <c r="U805" s="28"/>
      <c r="V805" s="28"/>
      <c r="W805" s="7"/>
    </row>
    <row r="806" spans="1:23" ht="15.75" customHeight="1">
      <c r="A806" s="9"/>
      <c r="B806" s="9"/>
      <c r="G806" s="24"/>
      <c r="H806" s="24"/>
      <c r="I806" s="24"/>
      <c r="J806" s="25"/>
      <c r="K806" s="26"/>
      <c r="L806" s="27"/>
      <c r="M806" s="7"/>
      <c r="N806" s="27"/>
      <c r="O806" s="7"/>
      <c r="P806" s="27"/>
      <c r="Q806" s="7"/>
      <c r="R806" s="7"/>
      <c r="S806" s="7"/>
      <c r="T806" s="28"/>
      <c r="U806" s="28"/>
      <c r="V806" s="28"/>
      <c r="W806" s="7"/>
    </row>
    <row r="807" spans="1:23" ht="15.75" customHeight="1">
      <c r="A807" s="9"/>
      <c r="B807" s="9"/>
      <c r="G807" s="24"/>
      <c r="H807" s="24"/>
      <c r="I807" s="24"/>
      <c r="J807" s="25"/>
      <c r="K807" s="26"/>
      <c r="L807" s="27"/>
      <c r="M807" s="7"/>
      <c r="N807" s="27"/>
      <c r="O807" s="7"/>
      <c r="P807" s="27"/>
      <c r="Q807" s="7"/>
      <c r="R807" s="7"/>
      <c r="S807" s="7"/>
      <c r="T807" s="28"/>
      <c r="U807" s="28"/>
      <c r="V807" s="28"/>
      <c r="W807" s="7"/>
    </row>
    <row r="808" spans="1:23" ht="15.75" customHeight="1">
      <c r="A808" s="9"/>
      <c r="B808" s="9"/>
      <c r="G808" s="24"/>
      <c r="H808" s="24"/>
      <c r="I808" s="24"/>
      <c r="J808" s="25"/>
      <c r="K808" s="26"/>
      <c r="L808" s="27"/>
      <c r="M808" s="7"/>
      <c r="N808" s="27"/>
      <c r="O808" s="7"/>
      <c r="P808" s="27"/>
      <c r="Q808" s="7"/>
      <c r="R808" s="7"/>
      <c r="S808" s="7"/>
      <c r="T808" s="28"/>
      <c r="U808" s="28"/>
      <c r="V808" s="28"/>
      <c r="W808" s="7"/>
    </row>
    <row r="809" spans="1:23" ht="15.75" customHeight="1">
      <c r="A809" s="9"/>
      <c r="B809" s="9"/>
      <c r="G809" s="24"/>
      <c r="H809" s="24"/>
      <c r="I809" s="24"/>
      <c r="J809" s="25"/>
      <c r="K809" s="26"/>
      <c r="L809" s="27"/>
      <c r="M809" s="7"/>
      <c r="N809" s="27"/>
      <c r="O809" s="7"/>
      <c r="P809" s="27"/>
      <c r="Q809" s="7"/>
      <c r="R809" s="7"/>
      <c r="S809" s="7"/>
      <c r="T809" s="28"/>
      <c r="U809" s="28"/>
      <c r="V809" s="28"/>
      <c r="W809" s="7"/>
    </row>
    <row r="810" spans="1:23" ht="15.75" customHeight="1">
      <c r="A810" s="9"/>
      <c r="B810" s="9"/>
      <c r="G810" s="24"/>
      <c r="H810" s="24"/>
      <c r="I810" s="24"/>
      <c r="J810" s="25"/>
      <c r="K810" s="26"/>
      <c r="L810" s="27"/>
      <c r="M810" s="7"/>
      <c r="N810" s="27"/>
      <c r="O810" s="7"/>
      <c r="P810" s="27"/>
      <c r="Q810" s="7"/>
      <c r="R810" s="7"/>
      <c r="S810" s="7"/>
      <c r="T810" s="28"/>
      <c r="U810" s="28"/>
      <c r="V810" s="28"/>
      <c r="W810" s="7"/>
    </row>
    <row r="811" spans="1:23" ht="15.75" customHeight="1">
      <c r="A811" s="9"/>
      <c r="B811" s="9"/>
      <c r="G811" s="24"/>
      <c r="H811" s="24"/>
      <c r="I811" s="24"/>
      <c r="J811" s="25"/>
      <c r="K811" s="26"/>
      <c r="L811" s="27"/>
      <c r="M811" s="7"/>
      <c r="N811" s="27"/>
      <c r="O811" s="7"/>
      <c r="P811" s="27"/>
      <c r="Q811" s="7"/>
      <c r="R811" s="7"/>
      <c r="S811" s="7"/>
      <c r="T811" s="28"/>
      <c r="U811" s="28"/>
      <c r="V811" s="28"/>
      <c r="W811" s="7"/>
    </row>
    <row r="812" spans="1:23" ht="15.75" customHeight="1">
      <c r="A812" s="9"/>
      <c r="B812" s="9"/>
      <c r="G812" s="24"/>
      <c r="H812" s="24"/>
      <c r="I812" s="24"/>
      <c r="J812" s="25"/>
      <c r="K812" s="26"/>
      <c r="L812" s="27"/>
      <c r="M812" s="7"/>
      <c r="N812" s="27"/>
      <c r="O812" s="7"/>
      <c r="P812" s="27"/>
      <c r="Q812" s="7"/>
      <c r="R812" s="7"/>
      <c r="S812" s="7"/>
      <c r="T812" s="28"/>
      <c r="U812" s="28"/>
      <c r="V812" s="28"/>
      <c r="W812" s="7"/>
    </row>
    <row r="813" spans="1:23" ht="15.75" customHeight="1">
      <c r="A813" s="9"/>
      <c r="B813" s="9"/>
      <c r="G813" s="24"/>
      <c r="H813" s="24"/>
      <c r="I813" s="24"/>
      <c r="J813" s="25"/>
      <c r="K813" s="26"/>
      <c r="L813" s="27"/>
      <c r="M813" s="7"/>
      <c r="N813" s="27"/>
      <c r="O813" s="7"/>
      <c r="P813" s="27"/>
      <c r="Q813" s="7"/>
      <c r="R813" s="7"/>
      <c r="S813" s="7"/>
      <c r="T813" s="28"/>
      <c r="U813" s="28"/>
      <c r="V813" s="28"/>
      <c r="W813" s="7"/>
    </row>
    <row r="814" spans="1:23" ht="15.75" customHeight="1">
      <c r="A814" s="9"/>
      <c r="B814" s="9"/>
      <c r="G814" s="24"/>
      <c r="H814" s="24"/>
      <c r="I814" s="24"/>
      <c r="J814" s="25"/>
      <c r="K814" s="26"/>
      <c r="L814" s="27"/>
      <c r="M814" s="7"/>
      <c r="N814" s="27"/>
      <c r="O814" s="7"/>
      <c r="P814" s="27"/>
      <c r="Q814" s="7"/>
      <c r="R814" s="7"/>
      <c r="S814" s="7"/>
      <c r="T814" s="28"/>
      <c r="U814" s="28"/>
      <c r="V814" s="28"/>
      <c r="W814" s="7"/>
    </row>
    <row r="815" spans="1:23" ht="15.75" customHeight="1">
      <c r="A815" s="9"/>
      <c r="B815" s="9"/>
      <c r="G815" s="24"/>
      <c r="H815" s="24"/>
      <c r="I815" s="24"/>
      <c r="J815" s="25"/>
      <c r="K815" s="26"/>
      <c r="L815" s="27"/>
      <c r="M815" s="7"/>
      <c r="N815" s="27"/>
      <c r="O815" s="7"/>
      <c r="P815" s="27"/>
      <c r="Q815" s="7"/>
      <c r="R815" s="7"/>
      <c r="S815" s="7"/>
      <c r="T815" s="28"/>
      <c r="U815" s="28"/>
      <c r="V815" s="28"/>
      <c r="W815" s="7"/>
    </row>
    <row r="816" spans="1:23" ht="15.75" customHeight="1">
      <c r="A816" s="9"/>
      <c r="B816" s="9"/>
      <c r="G816" s="24"/>
      <c r="H816" s="24"/>
      <c r="I816" s="24"/>
      <c r="J816" s="25"/>
      <c r="K816" s="26"/>
      <c r="L816" s="27"/>
      <c r="M816" s="7"/>
      <c r="N816" s="27"/>
      <c r="O816" s="7"/>
      <c r="P816" s="27"/>
      <c r="Q816" s="7"/>
      <c r="R816" s="7"/>
      <c r="S816" s="7"/>
      <c r="T816" s="28"/>
      <c r="U816" s="28"/>
      <c r="V816" s="28"/>
      <c r="W816" s="7"/>
    </row>
    <row r="817" spans="1:23" ht="15.75" customHeight="1">
      <c r="A817" s="9"/>
      <c r="B817" s="9"/>
      <c r="G817" s="24"/>
      <c r="H817" s="24"/>
      <c r="I817" s="24"/>
      <c r="J817" s="25"/>
      <c r="K817" s="26"/>
      <c r="L817" s="27"/>
      <c r="M817" s="7"/>
      <c r="N817" s="27"/>
      <c r="O817" s="7"/>
      <c r="P817" s="27"/>
      <c r="Q817" s="7"/>
      <c r="R817" s="7"/>
      <c r="S817" s="7"/>
      <c r="T817" s="28"/>
      <c r="U817" s="28"/>
      <c r="V817" s="28"/>
      <c r="W817" s="7"/>
    </row>
    <row r="818" spans="1:23" ht="15.75" customHeight="1">
      <c r="A818" s="9"/>
      <c r="B818" s="9"/>
      <c r="G818" s="24"/>
      <c r="H818" s="24"/>
      <c r="I818" s="24"/>
      <c r="J818" s="25"/>
      <c r="K818" s="26"/>
      <c r="L818" s="27"/>
      <c r="M818" s="7"/>
      <c r="N818" s="27"/>
      <c r="O818" s="7"/>
      <c r="P818" s="27"/>
      <c r="Q818" s="7"/>
      <c r="R818" s="7"/>
      <c r="S818" s="7"/>
      <c r="T818" s="28"/>
      <c r="U818" s="28"/>
      <c r="V818" s="28"/>
      <c r="W818" s="7"/>
    </row>
    <row r="819" spans="1:23" ht="15.75" customHeight="1">
      <c r="A819" s="9"/>
      <c r="B819" s="9"/>
      <c r="G819" s="24"/>
      <c r="H819" s="24"/>
      <c r="I819" s="24"/>
      <c r="J819" s="25"/>
      <c r="K819" s="26"/>
      <c r="L819" s="27"/>
      <c r="M819" s="7"/>
      <c r="N819" s="27"/>
      <c r="O819" s="7"/>
      <c r="P819" s="27"/>
      <c r="Q819" s="7"/>
      <c r="R819" s="7"/>
      <c r="S819" s="7"/>
      <c r="T819" s="28"/>
      <c r="U819" s="28"/>
      <c r="V819" s="28"/>
      <c r="W819" s="7"/>
    </row>
    <row r="820" spans="1:23" ht="15.75" customHeight="1">
      <c r="A820" s="9"/>
      <c r="B820" s="9"/>
      <c r="G820" s="24"/>
      <c r="H820" s="24"/>
      <c r="I820" s="24"/>
      <c r="J820" s="25"/>
      <c r="K820" s="26"/>
      <c r="L820" s="27"/>
      <c r="M820" s="7"/>
      <c r="N820" s="27"/>
      <c r="O820" s="7"/>
      <c r="P820" s="27"/>
      <c r="Q820" s="7"/>
      <c r="R820" s="7"/>
      <c r="S820" s="7"/>
      <c r="T820" s="28"/>
      <c r="U820" s="28"/>
      <c r="V820" s="28"/>
      <c r="W820" s="7"/>
    </row>
    <row r="821" spans="1:23" ht="15.75" customHeight="1">
      <c r="A821" s="9"/>
      <c r="B821" s="9"/>
      <c r="G821" s="24"/>
      <c r="H821" s="24"/>
      <c r="I821" s="24"/>
      <c r="J821" s="25"/>
      <c r="K821" s="26"/>
      <c r="L821" s="27"/>
      <c r="M821" s="7"/>
      <c r="N821" s="27"/>
      <c r="O821" s="7"/>
      <c r="P821" s="27"/>
      <c r="Q821" s="7"/>
      <c r="R821" s="7"/>
      <c r="S821" s="7"/>
      <c r="T821" s="28"/>
      <c r="U821" s="28"/>
      <c r="V821" s="28"/>
      <c r="W821" s="7"/>
    </row>
    <row r="822" spans="1:23" ht="15.75" customHeight="1">
      <c r="A822" s="9"/>
      <c r="B822" s="9"/>
      <c r="G822" s="24"/>
      <c r="H822" s="24"/>
      <c r="I822" s="24"/>
      <c r="J822" s="25"/>
      <c r="K822" s="26"/>
      <c r="L822" s="27"/>
      <c r="M822" s="7"/>
      <c r="N822" s="27"/>
      <c r="O822" s="7"/>
      <c r="P822" s="27"/>
      <c r="Q822" s="7"/>
      <c r="R822" s="7"/>
      <c r="S822" s="7"/>
      <c r="T822" s="28"/>
      <c r="U822" s="28"/>
      <c r="V822" s="28"/>
      <c r="W822" s="7"/>
    </row>
    <row r="823" spans="1:23" ht="15.75" customHeight="1">
      <c r="A823" s="9"/>
      <c r="B823" s="9"/>
      <c r="G823" s="24"/>
      <c r="H823" s="24"/>
      <c r="I823" s="24"/>
      <c r="J823" s="25"/>
      <c r="K823" s="26"/>
      <c r="L823" s="27"/>
      <c r="M823" s="7"/>
      <c r="N823" s="27"/>
      <c r="O823" s="7"/>
      <c r="P823" s="27"/>
      <c r="Q823" s="7"/>
      <c r="R823" s="7"/>
      <c r="S823" s="7"/>
      <c r="T823" s="28"/>
      <c r="U823" s="28"/>
      <c r="V823" s="28"/>
      <c r="W823" s="7"/>
    </row>
    <row r="824" spans="1:23" ht="15.75" customHeight="1">
      <c r="A824" s="9"/>
      <c r="B824" s="9"/>
      <c r="G824" s="24"/>
      <c r="H824" s="24"/>
      <c r="I824" s="24"/>
      <c r="J824" s="25"/>
      <c r="K824" s="26"/>
      <c r="L824" s="27"/>
      <c r="M824" s="7"/>
      <c r="N824" s="27"/>
      <c r="O824" s="7"/>
      <c r="P824" s="27"/>
      <c r="Q824" s="7"/>
      <c r="R824" s="7"/>
      <c r="S824" s="7"/>
      <c r="T824" s="28"/>
      <c r="U824" s="28"/>
      <c r="V824" s="28"/>
      <c r="W824" s="7"/>
    </row>
    <row r="825" spans="1:23" ht="15.75" customHeight="1">
      <c r="A825" s="9"/>
      <c r="B825" s="9"/>
      <c r="G825" s="24"/>
      <c r="H825" s="24"/>
      <c r="I825" s="24"/>
      <c r="J825" s="25"/>
      <c r="K825" s="26"/>
      <c r="L825" s="27"/>
      <c r="M825" s="7"/>
      <c r="N825" s="27"/>
      <c r="O825" s="7"/>
      <c r="P825" s="27"/>
      <c r="Q825" s="7"/>
      <c r="R825" s="7"/>
      <c r="S825" s="7"/>
      <c r="T825" s="28"/>
      <c r="U825" s="28"/>
      <c r="V825" s="28"/>
      <c r="W825" s="7"/>
    </row>
    <row r="826" spans="1:23" ht="15.75" customHeight="1">
      <c r="A826" s="9"/>
      <c r="B826" s="9"/>
      <c r="G826" s="24"/>
      <c r="H826" s="24"/>
      <c r="I826" s="24"/>
      <c r="J826" s="25"/>
      <c r="K826" s="26"/>
      <c r="L826" s="27"/>
      <c r="M826" s="7"/>
      <c r="N826" s="27"/>
      <c r="O826" s="7"/>
      <c r="P826" s="27"/>
      <c r="Q826" s="7"/>
      <c r="R826" s="7"/>
      <c r="S826" s="7"/>
      <c r="T826" s="28"/>
      <c r="U826" s="28"/>
      <c r="V826" s="28"/>
      <c r="W826" s="7"/>
    </row>
    <row r="827" spans="1:23" ht="15.75" customHeight="1">
      <c r="A827" s="9"/>
      <c r="B827" s="9"/>
      <c r="G827" s="24"/>
      <c r="H827" s="24"/>
      <c r="I827" s="24"/>
      <c r="J827" s="25"/>
      <c r="K827" s="26"/>
      <c r="L827" s="27"/>
      <c r="M827" s="7"/>
      <c r="N827" s="27"/>
      <c r="O827" s="7"/>
      <c r="P827" s="27"/>
      <c r="Q827" s="7"/>
      <c r="R827" s="7"/>
      <c r="S827" s="7"/>
      <c r="T827" s="28"/>
      <c r="U827" s="28"/>
      <c r="V827" s="28"/>
      <c r="W827" s="7"/>
    </row>
    <row r="828" spans="1:23" ht="15.75" customHeight="1">
      <c r="A828" s="9"/>
      <c r="B828" s="9"/>
      <c r="G828" s="24"/>
      <c r="H828" s="24"/>
      <c r="I828" s="24"/>
      <c r="J828" s="25"/>
      <c r="K828" s="26"/>
      <c r="L828" s="27"/>
      <c r="M828" s="7"/>
      <c r="N828" s="27"/>
      <c r="O828" s="7"/>
      <c r="P828" s="27"/>
      <c r="Q828" s="7"/>
      <c r="R828" s="7"/>
      <c r="S828" s="7"/>
      <c r="T828" s="28"/>
      <c r="U828" s="28"/>
      <c r="V828" s="28"/>
      <c r="W828" s="7"/>
    </row>
    <row r="829" spans="1:23" ht="15.75" customHeight="1">
      <c r="A829" s="9"/>
      <c r="B829" s="9"/>
      <c r="G829" s="24"/>
      <c r="H829" s="24"/>
      <c r="I829" s="24"/>
      <c r="J829" s="25"/>
      <c r="K829" s="26"/>
      <c r="L829" s="27"/>
      <c r="M829" s="7"/>
      <c r="N829" s="27"/>
      <c r="O829" s="7"/>
      <c r="P829" s="27"/>
      <c r="Q829" s="7"/>
      <c r="R829" s="7"/>
      <c r="S829" s="7"/>
      <c r="T829" s="28"/>
      <c r="U829" s="28"/>
      <c r="V829" s="28"/>
      <c r="W829" s="7"/>
    </row>
    <row r="830" spans="1:23" ht="15.75" customHeight="1">
      <c r="A830" s="9"/>
      <c r="B830" s="9"/>
      <c r="G830" s="24"/>
      <c r="H830" s="24"/>
      <c r="I830" s="24"/>
      <c r="J830" s="25"/>
      <c r="K830" s="26"/>
      <c r="L830" s="27"/>
      <c r="M830" s="7"/>
      <c r="N830" s="27"/>
      <c r="O830" s="7"/>
      <c r="P830" s="27"/>
      <c r="Q830" s="7"/>
      <c r="R830" s="7"/>
      <c r="S830" s="7"/>
      <c r="T830" s="28"/>
      <c r="U830" s="28"/>
      <c r="V830" s="28"/>
      <c r="W830" s="7"/>
    </row>
    <row r="831" spans="1:23" ht="15.75" customHeight="1">
      <c r="A831" s="9"/>
      <c r="B831" s="9"/>
      <c r="G831" s="24"/>
      <c r="H831" s="24"/>
      <c r="I831" s="24"/>
      <c r="J831" s="25"/>
      <c r="K831" s="26"/>
      <c r="L831" s="27"/>
      <c r="M831" s="7"/>
      <c r="N831" s="27"/>
      <c r="O831" s="7"/>
      <c r="P831" s="27"/>
      <c r="Q831" s="7"/>
      <c r="R831" s="7"/>
      <c r="S831" s="7"/>
      <c r="T831" s="28"/>
      <c r="U831" s="28"/>
      <c r="V831" s="28"/>
      <c r="W831" s="7"/>
    </row>
    <row r="832" spans="1:23" ht="15.75" customHeight="1">
      <c r="A832" s="9"/>
      <c r="B832" s="9"/>
      <c r="G832" s="24"/>
      <c r="H832" s="24"/>
      <c r="I832" s="24"/>
      <c r="J832" s="25"/>
      <c r="K832" s="26"/>
      <c r="L832" s="27"/>
      <c r="M832" s="7"/>
      <c r="N832" s="27"/>
      <c r="O832" s="7"/>
      <c r="P832" s="27"/>
      <c r="Q832" s="7"/>
      <c r="R832" s="7"/>
      <c r="S832" s="7"/>
      <c r="T832" s="28"/>
      <c r="U832" s="28"/>
      <c r="V832" s="28"/>
      <c r="W832" s="7"/>
    </row>
    <row r="833" spans="1:23" ht="15.75" customHeight="1">
      <c r="A833" s="9"/>
      <c r="B833" s="9"/>
      <c r="G833" s="24"/>
      <c r="H833" s="24"/>
      <c r="I833" s="24"/>
      <c r="J833" s="25"/>
      <c r="K833" s="26"/>
      <c r="L833" s="27"/>
      <c r="M833" s="7"/>
      <c r="N833" s="27"/>
      <c r="O833" s="7"/>
      <c r="P833" s="27"/>
      <c r="Q833" s="7"/>
      <c r="R833" s="7"/>
      <c r="S833" s="7"/>
      <c r="T833" s="28"/>
      <c r="U833" s="28"/>
      <c r="V833" s="28"/>
      <c r="W833" s="7"/>
    </row>
    <row r="834" spans="1:23" ht="15.75" customHeight="1">
      <c r="A834" s="9"/>
      <c r="B834" s="9"/>
      <c r="G834" s="24"/>
      <c r="H834" s="24"/>
      <c r="I834" s="24"/>
      <c r="J834" s="25"/>
      <c r="K834" s="26"/>
      <c r="L834" s="27"/>
      <c r="M834" s="7"/>
      <c r="N834" s="27"/>
      <c r="O834" s="7"/>
      <c r="P834" s="27"/>
      <c r="Q834" s="7"/>
      <c r="R834" s="7"/>
      <c r="S834" s="7"/>
      <c r="T834" s="28"/>
      <c r="U834" s="28"/>
      <c r="V834" s="28"/>
      <c r="W834" s="7"/>
    </row>
    <row r="835" spans="1:23" ht="15.75" customHeight="1">
      <c r="A835" s="9"/>
      <c r="B835" s="9"/>
      <c r="G835" s="24"/>
      <c r="H835" s="24"/>
      <c r="I835" s="24"/>
      <c r="J835" s="25"/>
      <c r="K835" s="26"/>
      <c r="L835" s="27"/>
      <c r="M835" s="7"/>
      <c r="N835" s="27"/>
      <c r="O835" s="7"/>
      <c r="P835" s="27"/>
      <c r="Q835" s="7"/>
      <c r="R835" s="7"/>
      <c r="S835" s="7"/>
      <c r="T835" s="28"/>
      <c r="U835" s="28"/>
      <c r="V835" s="28"/>
      <c r="W835" s="7"/>
    </row>
    <row r="836" spans="1:23" ht="15.75" customHeight="1">
      <c r="A836" s="9"/>
      <c r="B836" s="9"/>
      <c r="G836" s="24"/>
      <c r="H836" s="24"/>
      <c r="I836" s="24"/>
      <c r="J836" s="25"/>
      <c r="K836" s="26"/>
      <c r="L836" s="27"/>
      <c r="M836" s="7"/>
      <c r="N836" s="27"/>
      <c r="O836" s="7"/>
      <c r="P836" s="27"/>
      <c r="Q836" s="7"/>
      <c r="R836" s="7"/>
      <c r="S836" s="7"/>
      <c r="T836" s="28"/>
      <c r="U836" s="28"/>
      <c r="V836" s="28"/>
      <c r="W836" s="7"/>
    </row>
    <row r="837" spans="1:23" ht="15.75" customHeight="1">
      <c r="A837" s="9"/>
      <c r="B837" s="9"/>
      <c r="G837" s="24"/>
      <c r="H837" s="24"/>
      <c r="I837" s="24"/>
      <c r="J837" s="25"/>
      <c r="K837" s="26"/>
      <c r="L837" s="27"/>
      <c r="M837" s="7"/>
      <c r="N837" s="27"/>
      <c r="O837" s="7"/>
      <c r="P837" s="27"/>
      <c r="Q837" s="7"/>
      <c r="R837" s="7"/>
      <c r="S837" s="7"/>
      <c r="T837" s="28"/>
      <c r="U837" s="28"/>
      <c r="V837" s="28"/>
      <c r="W837" s="7"/>
    </row>
    <row r="838" spans="1:23" ht="15.75" customHeight="1">
      <c r="A838" s="9"/>
      <c r="B838" s="9"/>
      <c r="G838" s="24"/>
      <c r="H838" s="24"/>
      <c r="I838" s="24"/>
      <c r="J838" s="25"/>
      <c r="K838" s="26"/>
      <c r="L838" s="27"/>
      <c r="M838" s="7"/>
      <c r="N838" s="27"/>
      <c r="O838" s="7"/>
      <c r="P838" s="27"/>
      <c r="Q838" s="7"/>
      <c r="R838" s="7"/>
      <c r="S838" s="7"/>
      <c r="T838" s="28"/>
      <c r="U838" s="28"/>
      <c r="V838" s="28"/>
      <c r="W838" s="7"/>
    </row>
    <row r="839" spans="1:23" ht="15.75" customHeight="1">
      <c r="A839" s="9"/>
      <c r="B839" s="9"/>
      <c r="G839" s="24"/>
      <c r="H839" s="24"/>
      <c r="I839" s="24"/>
      <c r="J839" s="25"/>
      <c r="K839" s="26"/>
      <c r="L839" s="27"/>
      <c r="M839" s="7"/>
      <c r="N839" s="27"/>
      <c r="O839" s="7"/>
      <c r="P839" s="27"/>
      <c r="Q839" s="7"/>
      <c r="R839" s="7"/>
      <c r="S839" s="7"/>
      <c r="T839" s="28"/>
      <c r="U839" s="28"/>
      <c r="V839" s="28"/>
      <c r="W839" s="7"/>
    </row>
    <row r="840" spans="1:23" ht="15.75" customHeight="1">
      <c r="A840" s="9"/>
      <c r="B840" s="9"/>
      <c r="G840" s="24"/>
      <c r="H840" s="24"/>
      <c r="I840" s="24"/>
      <c r="J840" s="25"/>
      <c r="K840" s="26"/>
      <c r="L840" s="27"/>
      <c r="M840" s="7"/>
      <c r="N840" s="27"/>
      <c r="O840" s="7"/>
      <c r="P840" s="27"/>
      <c r="Q840" s="7"/>
      <c r="R840" s="7"/>
      <c r="S840" s="7"/>
      <c r="T840" s="28"/>
      <c r="U840" s="28"/>
      <c r="V840" s="28"/>
      <c r="W840" s="7"/>
    </row>
    <row r="841" spans="1:23" ht="15.75" customHeight="1">
      <c r="A841" s="9"/>
      <c r="B841" s="9"/>
      <c r="G841" s="24"/>
      <c r="H841" s="24"/>
      <c r="I841" s="24"/>
      <c r="J841" s="25"/>
      <c r="K841" s="26"/>
      <c r="L841" s="27"/>
      <c r="M841" s="7"/>
      <c r="N841" s="27"/>
      <c r="O841" s="7"/>
      <c r="P841" s="27"/>
      <c r="Q841" s="7"/>
      <c r="R841" s="7"/>
      <c r="S841" s="7"/>
      <c r="T841" s="28"/>
      <c r="U841" s="28"/>
      <c r="V841" s="28"/>
      <c r="W841" s="7"/>
    </row>
    <row r="842" spans="1:23" ht="15.75" customHeight="1">
      <c r="A842" s="9"/>
      <c r="B842" s="9"/>
      <c r="G842" s="24"/>
      <c r="H842" s="24"/>
      <c r="I842" s="24"/>
      <c r="J842" s="25"/>
      <c r="K842" s="26"/>
      <c r="L842" s="27"/>
      <c r="M842" s="7"/>
      <c r="N842" s="27"/>
      <c r="O842" s="7"/>
      <c r="P842" s="27"/>
      <c r="Q842" s="7"/>
      <c r="R842" s="7"/>
      <c r="S842" s="7"/>
      <c r="T842" s="28"/>
      <c r="U842" s="28"/>
      <c r="V842" s="28"/>
      <c r="W842" s="7"/>
    </row>
    <row r="843" spans="1:23" ht="15.75" customHeight="1">
      <c r="A843" s="9"/>
      <c r="B843" s="9"/>
      <c r="G843" s="24"/>
      <c r="H843" s="24"/>
      <c r="I843" s="24"/>
      <c r="J843" s="25"/>
      <c r="K843" s="26"/>
      <c r="L843" s="27"/>
      <c r="M843" s="7"/>
      <c r="N843" s="27"/>
      <c r="O843" s="7"/>
      <c r="P843" s="27"/>
      <c r="Q843" s="7"/>
      <c r="R843" s="7"/>
      <c r="S843" s="7"/>
      <c r="T843" s="28"/>
      <c r="U843" s="28"/>
      <c r="V843" s="28"/>
      <c r="W843" s="7"/>
    </row>
    <row r="844" spans="1:23" ht="15.75" customHeight="1">
      <c r="A844" s="9"/>
      <c r="B844" s="9"/>
      <c r="G844" s="24"/>
      <c r="H844" s="24"/>
      <c r="I844" s="24"/>
      <c r="J844" s="25"/>
      <c r="K844" s="26"/>
      <c r="L844" s="27"/>
      <c r="M844" s="7"/>
      <c r="N844" s="27"/>
      <c r="O844" s="7"/>
      <c r="P844" s="27"/>
      <c r="Q844" s="7"/>
      <c r="R844" s="7"/>
      <c r="S844" s="7"/>
      <c r="T844" s="28"/>
      <c r="U844" s="28"/>
      <c r="V844" s="28"/>
      <c r="W844" s="7"/>
    </row>
    <row r="845" spans="1:23" ht="15.75" customHeight="1">
      <c r="A845" s="9"/>
      <c r="B845" s="9"/>
      <c r="G845" s="24"/>
      <c r="H845" s="24"/>
      <c r="I845" s="24"/>
      <c r="J845" s="25"/>
      <c r="K845" s="26"/>
      <c r="L845" s="27"/>
      <c r="M845" s="7"/>
      <c r="N845" s="27"/>
      <c r="O845" s="7"/>
      <c r="P845" s="27"/>
      <c r="Q845" s="7"/>
      <c r="R845" s="7"/>
      <c r="S845" s="7"/>
      <c r="T845" s="28"/>
      <c r="U845" s="28"/>
      <c r="V845" s="28"/>
      <c r="W845" s="7"/>
    </row>
    <row r="846" spans="1:23" ht="15.75" customHeight="1">
      <c r="A846" s="9"/>
      <c r="B846" s="9"/>
      <c r="G846" s="24"/>
      <c r="H846" s="24"/>
      <c r="I846" s="24"/>
      <c r="J846" s="25"/>
      <c r="K846" s="26"/>
      <c r="L846" s="27"/>
      <c r="M846" s="7"/>
      <c r="N846" s="27"/>
      <c r="O846" s="7"/>
      <c r="P846" s="27"/>
      <c r="Q846" s="7"/>
      <c r="R846" s="7"/>
      <c r="S846" s="7"/>
      <c r="T846" s="28"/>
      <c r="U846" s="28"/>
      <c r="V846" s="28"/>
      <c r="W846" s="7"/>
    </row>
    <row r="847" spans="1:23" ht="15.75" customHeight="1">
      <c r="A847" s="9"/>
      <c r="B847" s="9"/>
      <c r="G847" s="24"/>
      <c r="H847" s="24"/>
      <c r="I847" s="24"/>
      <c r="J847" s="25"/>
      <c r="K847" s="26"/>
      <c r="L847" s="27"/>
      <c r="M847" s="7"/>
      <c r="N847" s="27"/>
      <c r="O847" s="7"/>
      <c r="P847" s="27"/>
      <c r="Q847" s="7"/>
      <c r="R847" s="7"/>
      <c r="S847" s="7"/>
      <c r="T847" s="28"/>
      <c r="U847" s="28"/>
      <c r="V847" s="28"/>
      <c r="W847" s="7"/>
    </row>
    <row r="848" spans="1:23" ht="15.75" customHeight="1">
      <c r="A848" s="9"/>
      <c r="B848" s="9"/>
      <c r="G848" s="24"/>
      <c r="H848" s="24"/>
      <c r="I848" s="24"/>
      <c r="J848" s="25"/>
      <c r="K848" s="26"/>
      <c r="L848" s="27"/>
      <c r="M848" s="7"/>
      <c r="N848" s="27"/>
      <c r="O848" s="7"/>
      <c r="P848" s="27"/>
      <c r="Q848" s="7"/>
      <c r="R848" s="7"/>
      <c r="S848" s="7"/>
      <c r="T848" s="28"/>
      <c r="U848" s="28"/>
      <c r="V848" s="28"/>
      <c r="W848" s="7"/>
    </row>
    <row r="849" spans="1:23" ht="15.75" customHeight="1">
      <c r="A849" s="9"/>
      <c r="B849" s="9"/>
      <c r="G849" s="24"/>
      <c r="H849" s="24"/>
      <c r="I849" s="24"/>
      <c r="J849" s="25"/>
      <c r="K849" s="26"/>
      <c r="L849" s="27"/>
      <c r="M849" s="7"/>
      <c r="N849" s="27"/>
      <c r="O849" s="7"/>
      <c r="P849" s="27"/>
      <c r="Q849" s="7"/>
      <c r="R849" s="7"/>
      <c r="S849" s="7"/>
      <c r="T849" s="28"/>
      <c r="U849" s="28"/>
      <c r="V849" s="28"/>
      <c r="W849" s="7"/>
    </row>
    <row r="850" spans="1:23" ht="15.75" customHeight="1">
      <c r="A850" s="9"/>
      <c r="B850" s="9"/>
      <c r="G850" s="24"/>
      <c r="H850" s="24"/>
      <c r="I850" s="24"/>
      <c r="J850" s="25"/>
      <c r="K850" s="26"/>
      <c r="L850" s="27"/>
      <c r="M850" s="7"/>
      <c r="N850" s="27"/>
      <c r="O850" s="7"/>
      <c r="P850" s="27"/>
      <c r="Q850" s="7"/>
      <c r="R850" s="7"/>
      <c r="S850" s="7"/>
      <c r="T850" s="28"/>
      <c r="U850" s="28"/>
      <c r="V850" s="28"/>
      <c r="W850" s="7"/>
    </row>
    <row r="851" spans="1:23" ht="15.75" customHeight="1">
      <c r="A851" s="9"/>
      <c r="B851" s="9"/>
      <c r="G851" s="24"/>
      <c r="H851" s="24"/>
      <c r="I851" s="24"/>
      <c r="J851" s="25"/>
      <c r="K851" s="26"/>
      <c r="L851" s="27"/>
      <c r="M851" s="7"/>
      <c r="N851" s="27"/>
      <c r="O851" s="7"/>
      <c r="P851" s="27"/>
      <c r="Q851" s="7"/>
      <c r="R851" s="7"/>
      <c r="S851" s="7"/>
      <c r="T851" s="28"/>
      <c r="U851" s="28"/>
      <c r="V851" s="28"/>
      <c r="W851" s="7"/>
    </row>
    <row r="852" spans="1:23" ht="15.75" customHeight="1">
      <c r="A852" s="9"/>
      <c r="B852" s="9"/>
      <c r="G852" s="24"/>
      <c r="H852" s="24"/>
      <c r="I852" s="24"/>
      <c r="J852" s="25"/>
      <c r="K852" s="26"/>
      <c r="L852" s="27"/>
      <c r="M852" s="7"/>
      <c r="N852" s="27"/>
      <c r="O852" s="7"/>
      <c r="P852" s="27"/>
      <c r="Q852" s="7"/>
      <c r="R852" s="7"/>
      <c r="S852" s="7"/>
      <c r="T852" s="28"/>
      <c r="U852" s="28"/>
      <c r="V852" s="28"/>
      <c r="W852" s="7"/>
    </row>
    <row r="853" spans="1:23" ht="15.75" customHeight="1">
      <c r="A853" s="9"/>
      <c r="B853" s="9"/>
      <c r="G853" s="24"/>
      <c r="H853" s="24"/>
      <c r="I853" s="24"/>
      <c r="J853" s="25"/>
      <c r="K853" s="26"/>
      <c r="L853" s="27"/>
      <c r="M853" s="7"/>
      <c r="N853" s="27"/>
      <c r="O853" s="7"/>
      <c r="P853" s="27"/>
      <c r="Q853" s="7"/>
      <c r="R853" s="7"/>
      <c r="S853" s="7"/>
      <c r="T853" s="28"/>
      <c r="U853" s="28"/>
      <c r="V853" s="28"/>
      <c r="W853" s="7"/>
    </row>
    <row r="854" spans="1:23" ht="15.75" customHeight="1">
      <c r="A854" s="9"/>
      <c r="B854" s="9"/>
      <c r="G854" s="24"/>
      <c r="H854" s="24"/>
      <c r="I854" s="24"/>
      <c r="J854" s="25"/>
      <c r="K854" s="26"/>
      <c r="L854" s="27"/>
      <c r="M854" s="7"/>
      <c r="N854" s="27"/>
      <c r="O854" s="7"/>
      <c r="P854" s="27"/>
      <c r="Q854" s="7"/>
      <c r="R854" s="7"/>
      <c r="S854" s="7"/>
      <c r="T854" s="28"/>
      <c r="U854" s="28"/>
      <c r="V854" s="28"/>
      <c r="W854" s="7"/>
    </row>
    <row r="855" spans="1:23" ht="15.75" customHeight="1">
      <c r="A855" s="9"/>
      <c r="B855" s="9"/>
      <c r="G855" s="24"/>
      <c r="H855" s="24"/>
      <c r="I855" s="24"/>
      <c r="J855" s="25"/>
      <c r="K855" s="26"/>
      <c r="L855" s="27"/>
      <c r="M855" s="7"/>
      <c r="N855" s="27"/>
      <c r="O855" s="7"/>
      <c r="P855" s="27"/>
      <c r="Q855" s="7"/>
      <c r="R855" s="7"/>
      <c r="S855" s="7"/>
      <c r="T855" s="28"/>
      <c r="U855" s="28"/>
      <c r="V855" s="28"/>
      <c r="W855" s="7"/>
    </row>
    <row r="856" spans="1:23" ht="15.75" customHeight="1">
      <c r="A856" s="9"/>
      <c r="B856" s="9"/>
      <c r="G856" s="24"/>
      <c r="H856" s="24"/>
      <c r="I856" s="24"/>
      <c r="J856" s="25"/>
      <c r="K856" s="26"/>
      <c r="L856" s="27"/>
      <c r="M856" s="7"/>
      <c r="N856" s="27"/>
      <c r="O856" s="7"/>
      <c r="P856" s="27"/>
      <c r="Q856" s="7"/>
      <c r="R856" s="7"/>
      <c r="S856" s="7"/>
      <c r="T856" s="28"/>
      <c r="U856" s="28"/>
      <c r="V856" s="28"/>
      <c r="W856" s="7"/>
    </row>
    <row r="857" spans="1:23" ht="15.75" customHeight="1">
      <c r="A857" s="9"/>
      <c r="B857" s="9"/>
      <c r="G857" s="24"/>
      <c r="H857" s="24"/>
      <c r="I857" s="24"/>
      <c r="J857" s="25"/>
      <c r="K857" s="26"/>
      <c r="L857" s="27"/>
      <c r="M857" s="7"/>
      <c r="N857" s="27"/>
      <c r="O857" s="7"/>
      <c r="P857" s="27"/>
      <c r="Q857" s="7"/>
      <c r="R857" s="7"/>
      <c r="S857" s="7"/>
      <c r="T857" s="28"/>
      <c r="U857" s="28"/>
      <c r="V857" s="28"/>
      <c r="W857" s="7"/>
    </row>
    <row r="858" spans="1:23" ht="15.75" customHeight="1">
      <c r="A858" s="9"/>
      <c r="B858" s="9"/>
      <c r="G858" s="24"/>
      <c r="H858" s="24"/>
      <c r="I858" s="24"/>
      <c r="J858" s="25"/>
      <c r="K858" s="26"/>
      <c r="L858" s="27"/>
      <c r="M858" s="7"/>
      <c r="N858" s="27"/>
      <c r="O858" s="7"/>
      <c r="P858" s="27"/>
      <c r="Q858" s="7"/>
      <c r="R858" s="7"/>
      <c r="S858" s="7"/>
      <c r="T858" s="28"/>
      <c r="U858" s="28"/>
      <c r="V858" s="28"/>
      <c r="W858" s="7"/>
    </row>
    <row r="859" spans="1:23" ht="15.75" customHeight="1">
      <c r="A859" s="9"/>
      <c r="B859" s="9"/>
      <c r="G859" s="24"/>
      <c r="H859" s="24"/>
      <c r="I859" s="24"/>
      <c r="J859" s="25"/>
      <c r="K859" s="26"/>
      <c r="L859" s="27"/>
      <c r="M859" s="7"/>
      <c r="N859" s="27"/>
      <c r="O859" s="7"/>
      <c r="P859" s="27"/>
      <c r="Q859" s="7"/>
      <c r="R859" s="7"/>
      <c r="S859" s="7"/>
      <c r="T859" s="28"/>
      <c r="U859" s="28"/>
      <c r="V859" s="28"/>
      <c r="W859" s="7"/>
    </row>
    <row r="860" spans="1:23" ht="15.75" customHeight="1">
      <c r="A860" s="9"/>
      <c r="B860" s="9"/>
      <c r="G860" s="24"/>
      <c r="H860" s="24"/>
      <c r="I860" s="24"/>
      <c r="J860" s="25"/>
      <c r="K860" s="26"/>
      <c r="L860" s="27"/>
      <c r="M860" s="7"/>
      <c r="N860" s="27"/>
      <c r="O860" s="7"/>
      <c r="P860" s="27"/>
      <c r="Q860" s="7"/>
      <c r="R860" s="7"/>
      <c r="S860" s="7"/>
      <c r="T860" s="28"/>
      <c r="U860" s="28"/>
      <c r="V860" s="28"/>
      <c r="W860" s="7"/>
    </row>
    <row r="861" spans="1:23" ht="15.75" customHeight="1">
      <c r="A861" s="9"/>
      <c r="B861" s="9"/>
      <c r="G861" s="24"/>
      <c r="H861" s="24"/>
      <c r="I861" s="24"/>
      <c r="J861" s="25"/>
      <c r="K861" s="26"/>
      <c r="L861" s="27"/>
      <c r="M861" s="7"/>
      <c r="N861" s="27"/>
      <c r="O861" s="7"/>
      <c r="P861" s="27"/>
      <c r="Q861" s="7"/>
      <c r="R861" s="7"/>
      <c r="S861" s="7"/>
      <c r="T861" s="28"/>
      <c r="U861" s="28"/>
      <c r="V861" s="28"/>
      <c r="W861" s="7"/>
    </row>
    <row r="862" spans="1:23" ht="15.75" customHeight="1">
      <c r="A862" s="9"/>
      <c r="B862" s="9"/>
      <c r="G862" s="24"/>
      <c r="H862" s="24"/>
      <c r="I862" s="24"/>
      <c r="J862" s="25"/>
      <c r="K862" s="26"/>
      <c r="L862" s="27"/>
      <c r="M862" s="7"/>
      <c r="N862" s="27"/>
      <c r="O862" s="7"/>
      <c r="P862" s="27"/>
      <c r="Q862" s="7"/>
      <c r="R862" s="7"/>
      <c r="S862" s="7"/>
      <c r="T862" s="28"/>
      <c r="U862" s="28"/>
      <c r="V862" s="28"/>
      <c r="W862" s="7"/>
    </row>
    <row r="863" spans="1:23" ht="15.75" customHeight="1">
      <c r="A863" s="9"/>
      <c r="B863" s="9"/>
      <c r="G863" s="24"/>
      <c r="H863" s="24"/>
      <c r="I863" s="24"/>
      <c r="J863" s="25"/>
      <c r="K863" s="26"/>
      <c r="L863" s="27"/>
      <c r="M863" s="7"/>
      <c r="N863" s="27"/>
      <c r="O863" s="7"/>
      <c r="P863" s="27"/>
      <c r="Q863" s="7"/>
      <c r="R863" s="7"/>
      <c r="S863" s="7"/>
      <c r="T863" s="28"/>
      <c r="U863" s="28"/>
      <c r="V863" s="28"/>
      <c r="W863" s="7"/>
    </row>
    <row r="864" spans="1:23" ht="15.75" customHeight="1">
      <c r="A864" s="9"/>
      <c r="B864" s="9"/>
      <c r="G864" s="24"/>
      <c r="H864" s="24"/>
      <c r="I864" s="24"/>
      <c r="J864" s="25"/>
      <c r="K864" s="26"/>
      <c r="L864" s="27"/>
      <c r="M864" s="7"/>
      <c r="N864" s="27"/>
      <c r="O864" s="7"/>
      <c r="P864" s="27"/>
      <c r="Q864" s="7"/>
      <c r="R864" s="7"/>
      <c r="S864" s="7"/>
      <c r="T864" s="28"/>
      <c r="U864" s="28"/>
      <c r="V864" s="28"/>
      <c r="W864" s="7"/>
    </row>
    <row r="865" spans="1:23" ht="15.75" customHeight="1">
      <c r="A865" s="9"/>
      <c r="B865" s="9"/>
      <c r="G865" s="24"/>
      <c r="H865" s="24"/>
      <c r="I865" s="24"/>
      <c r="J865" s="25"/>
      <c r="K865" s="26"/>
      <c r="L865" s="27"/>
      <c r="M865" s="7"/>
      <c r="N865" s="27"/>
      <c r="O865" s="7"/>
      <c r="P865" s="27"/>
      <c r="Q865" s="7"/>
      <c r="R865" s="7"/>
      <c r="S865" s="7"/>
      <c r="T865" s="28"/>
      <c r="U865" s="28"/>
      <c r="V865" s="28"/>
      <c r="W865" s="7"/>
    </row>
    <row r="866" spans="1:23" ht="15.75" customHeight="1">
      <c r="A866" s="9"/>
      <c r="B866" s="9"/>
      <c r="G866" s="24"/>
      <c r="H866" s="24"/>
      <c r="I866" s="24"/>
      <c r="J866" s="25"/>
      <c r="K866" s="26"/>
      <c r="L866" s="27"/>
      <c r="M866" s="7"/>
      <c r="N866" s="27"/>
      <c r="O866" s="7"/>
      <c r="P866" s="27"/>
      <c r="Q866" s="7"/>
      <c r="R866" s="7"/>
      <c r="S866" s="7"/>
      <c r="T866" s="28"/>
      <c r="U866" s="28"/>
      <c r="V866" s="28"/>
      <c r="W866" s="7"/>
    </row>
    <row r="867" spans="1:23" ht="15.75" customHeight="1">
      <c r="A867" s="9"/>
      <c r="B867" s="9"/>
      <c r="G867" s="24"/>
      <c r="H867" s="24"/>
      <c r="I867" s="24"/>
      <c r="J867" s="25"/>
      <c r="K867" s="26"/>
      <c r="L867" s="27"/>
      <c r="M867" s="7"/>
      <c r="N867" s="27"/>
      <c r="O867" s="7"/>
      <c r="P867" s="27"/>
      <c r="Q867" s="7"/>
      <c r="R867" s="7"/>
      <c r="S867" s="7"/>
      <c r="T867" s="28"/>
      <c r="U867" s="28"/>
      <c r="V867" s="28"/>
      <c r="W867" s="7"/>
    </row>
    <row r="868" spans="1:23" ht="15.75" customHeight="1">
      <c r="A868" s="9"/>
      <c r="B868" s="9"/>
      <c r="G868" s="24"/>
      <c r="H868" s="24"/>
      <c r="I868" s="24"/>
      <c r="J868" s="25"/>
      <c r="K868" s="26"/>
      <c r="L868" s="27"/>
      <c r="M868" s="7"/>
      <c r="N868" s="27"/>
      <c r="O868" s="7"/>
      <c r="P868" s="27"/>
      <c r="Q868" s="7"/>
      <c r="R868" s="7"/>
      <c r="S868" s="7"/>
      <c r="T868" s="28"/>
      <c r="U868" s="28"/>
      <c r="V868" s="28"/>
      <c r="W868" s="7"/>
    </row>
    <row r="869" spans="1:23" ht="15.75" customHeight="1">
      <c r="A869" s="9"/>
      <c r="B869" s="9"/>
      <c r="G869" s="24"/>
      <c r="H869" s="24"/>
      <c r="I869" s="24"/>
      <c r="J869" s="25"/>
      <c r="K869" s="26"/>
      <c r="L869" s="27"/>
      <c r="M869" s="7"/>
      <c r="N869" s="27"/>
      <c r="O869" s="7"/>
      <c r="P869" s="27"/>
      <c r="Q869" s="7"/>
      <c r="R869" s="7"/>
      <c r="S869" s="7"/>
      <c r="T869" s="28"/>
      <c r="U869" s="28"/>
      <c r="V869" s="28"/>
      <c r="W869" s="7"/>
    </row>
    <row r="870" spans="1:23" ht="15.75" customHeight="1">
      <c r="A870" s="9"/>
      <c r="B870" s="9"/>
      <c r="G870" s="24"/>
      <c r="H870" s="24"/>
      <c r="I870" s="24"/>
      <c r="J870" s="25"/>
      <c r="K870" s="26"/>
      <c r="L870" s="27"/>
      <c r="M870" s="7"/>
      <c r="N870" s="27"/>
      <c r="O870" s="7"/>
      <c r="P870" s="27"/>
      <c r="Q870" s="7"/>
      <c r="R870" s="7"/>
      <c r="S870" s="7"/>
      <c r="T870" s="28"/>
      <c r="U870" s="28"/>
      <c r="V870" s="28"/>
      <c r="W870" s="7"/>
    </row>
    <row r="871" spans="1:23" ht="15.75" customHeight="1">
      <c r="A871" s="9"/>
      <c r="B871" s="9"/>
      <c r="G871" s="24"/>
      <c r="H871" s="24"/>
      <c r="I871" s="24"/>
      <c r="J871" s="25"/>
      <c r="K871" s="26"/>
      <c r="L871" s="27"/>
      <c r="M871" s="7"/>
      <c r="N871" s="27"/>
      <c r="O871" s="7"/>
      <c r="P871" s="27"/>
      <c r="Q871" s="7"/>
      <c r="R871" s="7"/>
      <c r="S871" s="7"/>
      <c r="T871" s="28"/>
      <c r="U871" s="28"/>
      <c r="V871" s="28"/>
      <c r="W871" s="7"/>
    </row>
    <row r="872" spans="1:23" ht="15.75" customHeight="1">
      <c r="A872" s="9"/>
      <c r="B872" s="9"/>
      <c r="G872" s="24"/>
      <c r="H872" s="24"/>
      <c r="I872" s="24"/>
      <c r="J872" s="25"/>
      <c r="K872" s="26"/>
      <c r="L872" s="27"/>
      <c r="M872" s="7"/>
      <c r="N872" s="27"/>
      <c r="O872" s="7"/>
      <c r="P872" s="27"/>
      <c r="Q872" s="7"/>
      <c r="R872" s="7"/>
      <c r="S872" s="7"/>
      <c r="T872" s="28"/>
      <c r="U872" s="28"/>
      <c r="V872" s="28"/>
      <c r="W872" s="7"/>
    </row>
    <row r="873" spans="1:23" ht="15.75" customHeight="1">
      <c r="A873" s="9"/>
      <c r="B873" s="9"/>
      <c r="G873" s="24"/>
      <c r="H873" s="24"/>
      <c r="I873" s="24"/>
      <c r="J873" s="25"/>
      <c r="K873" s="26"/>
      <c r="L873" s="27"/>
      <c r="M873" s="7"/>
      <c r="N873" s="27"/>
      <c r="O873" s="7"/>
      <c r="P873" s="27"/>
      <c r="Q873" s="7"/>
      <c r="R873" s="7"/>
      <c r="S873" s="7"/>
      <c r="T873" s="28"/>
      <c r="U873" s="28"/>
      <c r="V873" s="28"/>
      <c r="W873" s="7"/>
    </row>
    <row r="874" spans="1:23" ht="15.75" customHeight="1">
      <c r="A874" s="9"/>
      <c r="B874" s="9"/>
      <c r="G874" s="24"/>
      <c r="H874" s="24"/>
      <c r="I874" s="24"/>
      <c r="J874" s="25"/>
      <c r="K874" s="26"/>
      <c r="L874" s="27"/>
      <c r="M874" s="7"/>
      <c r="N874" s="27"/>
      <c r="O874" s="7"/>
      <c r="P874" s="27"/>
      <c r="Q874" s="7"/>
      <c r="R874" s="7"/>
      <c r="S874" s="7"/>
      <c r="T874" s="28"/>
      <c r="U874" s="28"/>
      <c r="V874" s="28"/>
      <c r="W874" s="7"/>
    </row>
    <row r="875" spans="1:23" ht="15.75" customHeight="1">
      <c r="A875" s="9"/>
      <c r="B875" s="9"/>
      <c r="G875" s="24"/>
      <c r="H875" s="24"/>
      <c r="I875" s="24"/>
      <c r="J875" s="25"/>
      <c r="K875" s="26"/>
      <c r="L875" s="27"/>
      <c r="M875" s="7"/>
      <c r="N875" s="27"/>
      <c r="O875" s="7"/>
      <c r="P875" s="27"/>
      <c r="Q875" s="7"/>
      <c r="R875" s="7"/>
      <c r="S875" s="7"/>
      <c r="T875" s="28"/>
      <c r="U875" s="28"/>
      <c r="V875" s="28"/>
      <c r="W875" s="7"/>
    </row>
    <row r="876" spans="1:23" ht="15.75" customHeight="1">
      <c r="A876" s="9"/>
      <c r="B876" s="9"/>
      <c r="G876" s="24"/>
      <c r="H876" s="24"/>
      <c r="I876" s="24"/>
      <c r="J876" s="25"/>
      <c r="K876" s="26"/>
      <c r="L876" s="27"/>
      <c r="M876" s="7"/>
      <c r="N876" s="27"/>
      <c r="O876" s="7"/>
      <c r="P876" s="27"/>
      <c r="Q876" s="7"/>
      <c r="R876" s="7"/>
      <c r="S876" s="7"/>
      <c r="T876" s="28"/>
      <c r="U876" s="28"/>
      <c r="V876" s="28"/>
      <c r="W876" s="7"/>
    </row>
    <row r="877" spans="1:23" ht="15.75" customHeight="1">
      <c r="A877" s="9"/>
      <c r="B877" s="9"/>
      <c r="G877" s="24"/>
      <c r="H877" s="24"/>
      <c r="I877" s="24"/>
      <c r="J877" s="25"/>
      <c r="K877" s="26"/>
      <c r="L877" s="27"/>
      <c r="M877" s="7"/>
      <c r="N877" s="27"/>
      <c r="O877" s="7"/>
      <c r="P877" s="27"/>
      <c r="Q877" s="7"/>
      <c r="R877" s="7"/>
      <c r="S877" s="7"/>
      <c r="T877" s="28"/>
      <c r="U877" s="28"/>
      <c r="V877" s="28"/>
      <c r="W877" s="7"/>
    </row>
    <row r="878" spans="1:23" ht="15.75" customHeight="1">
      <c r="A878" s="9"/>
      <c r="B878" s="9"/>
      <c r="G878" s="24"/>
      <c r="H878" s="24"/>
      <c r="I878" s="24"/>
      <c r="J878" s="25"/>
      <c r="K878" s="26"/>
      <c r="L878" s="27"/>
      <c r="M878" s="7"/>
      <c r="N878" s="27"/>
      <c r="O878" s="7"/>
      <c r="P878" s="27"/>
      <c r="Q878" s="7"/>
      <c r="R878" s="7"/>
      <c r="S878" s="7"/>
      <c r="T878" s="28"/>
      <c r="U878" s="28"/>
      <c r="V878" s="28"/>
      <c r="W878" s="7"/>
    </row>
    <row r="879" spans="1:23" ht="15.75" customHeight="1">
      <c r="A879" s="9"/>
      <c r="B879" s="9"/>
      <c r="G879" s="24"/>
      <c r="H879" s="24"/>
      <c r="I879" s="24"/>
      <c r="J879" s="25"/>
      <c r="K879" s="26"/>
      <c r="L879" s="27"/>
      <c r="M879" s="7"/>
      <c r="N879" s="27"/>
      <c r="O879" s="7"/>
      <c r="P879" s="27"/>
      <c r="Q879" s="7"/>
      <c r="R879" s="7"/>
      <c r="S879" s="7"/>
      <c r="T879" s="28"/>
      <c r="U879" s="28"/>
      <c r="V879" s="28"/>
      <c r="W879" s="7"/>
    </row>
    <row r="880" spans="1:23" ht="15.75" customHeight="1">
      <c r="A880" s="9"/>
      <c r="B880" s="9"/>
      <c r="G880" s="24"/>
      <c r="H880" s="24"/>
      <c r="I880" s="24"/>
      <c r="J880" s="25"/>
      <c r="K880" s="26"/>
      <c r="L880" s="27"/>
      <c r="M880" s="7"/>
      <c r="N880" s="27"/>
      <c r="O880" s="7"/>
      <c r="P880" s="27"/>
      <c r="Q880" s="7"/>
      <c r="R880" s="7"/>
      <c r="S880" s="7"/>
      <c r="T880" s="28"/>
      <c r="U880" s="28"/>
      <c r="V880" s="28"/>
      <c r="W880" s="7"/>
    </row>
    <row r="881" spans="1:23" ht="15.75" customHeight="1">
      <c r="A881" s="9"/>
      <c r="B881" s="9"/>
      <c r="G881" s="24"/>
      <c r="H881" s="24"/>
      <c r="I881" s="24"/>
      <c r="J881" s="25"/>
      <c r="K881" s="26"/>
      <c r="L881" s="27"/>
      <c r="M881" s="7"/>
      <c r="N881" s="27"/>
      <c r="O881" s="7"/>
      <c r="P881" s="27"/>
      <c r="Q881" s="7"/>
      <c r="R881" s="7"/>
      <c r="S881" s="7"/>
      <c r="T881" s="28"/>
      <c r="U881" s="28"/>
      <c r="V881" s="28"/>
      <c r="W881" s="7"/>
    </row>
    <row r="882" spans="1:23" ht="15.75" customHeight="1">
      <c r="A882" s="9"/>
      <c r="B882" s="9"/>
      <c r="G882" s="24"/>
      <c r="H882" s="24"/>
      <c r="I882" s="24"/>
      <c r="J882" s="25"/>
      <c r="K882" s="26"/>
      <c r="L882" s="27"/>
      <c r="M882" s="7"/>
      <c r="N882" s="27"/>
      <c r="O882" s="7"/>
      <c r="P882" s="27"/>
      <c r="Q882" s="7"/>
      <c r="R882" s="7"/>
      <c r="S882" s="7"/>
      <c r="T882" s="28"/>
      <c r="U882" s="28"/>
      <c r="V882" s="28"/>
      <c r="W882" s="7"/>
    </row>
    <row r="883" spans="1:23" ht="15.75" customHeight="1">
      <c r="A883" s="9"/>
      <c r="B883" s="9"/>
      <c r="G883" s="24"/>
      <c r="H883" s="24"/>
      <c r="I883" s="24"/>
      <c r="J883" s="25"/>
      <c r="K883" s="26"/>
      <c r="L883" s="27"/>
      <c r="M883" s="7"/>
      <c r="N883" s="27"/>
      <c r="O883" s="7"/>
      <c r="P883" s="27"/>
      <c r="Q883" s="7"/>
      <c r="R883" s="7"/>
      <c r="S883" s="7"/>
      <c r="T883" s="28"/>
      <c r="U883" s="28"/>
      <c r="V883" s="28"/>
      <c r="W883" s="7"/>
    </row>
    <row r="884" spans="1:23" ht="15.75" customHeight="1">
      <c r="A884" s="9"/>
      <c r="B884" s="9"/>
      <c r="G884" s="24"/>
      <c r="H884" s="24"/>
      <c r="I884" s="24"/>
      <c r="J884" s="25"/>
      <c r="K884" s="26"/>
      <c r="L884" s="27"/>
      <c r="M884" s="7"/>
      <c r="N884" s="27"/>
      <c r="O884" s="7"/>
      <c r="P884" s="27"/>
      <c r="Q884" s="7"/>
      <c r="R884" s="7"/>
      <c r="S884" s="7"/>
      <c r="T884" s="28"/>
      <c r="U884" s="28"/>
      <c r="V884" s="28"/>
      <c r="W884" s="7"/>
    </row>
    <row r="885" spans="1:23" ht="15.75" customHeight="1">
      <c r="A885" s="9"/>
      <c r="B885" s="9"/>
      <c r="G885" s="24"/>
      <c r="H885" s="24"/>
      <c r="I885" s="24"/>
      <c r="J885" s="25"/>
      <c r="K885" s="26"/>
      <c r="L885" s="27"/>
      <c r="M885" s="7"/>
      <c r="N885" s="27"/>
      <c r="O885" s="7"/>
      <c r="P885" s="27"/>
      <c r="Q885" s="7"/>
      <c r="R885" s="7"/>
      <c r="S885" s="7"/>
      <c r="T885" s="28"/>
      <c r="U885" s="28"/>
      <c r="V885" s="28"/>
      <c r="W885" s="7"/>
    </row>
    <row r="886" spans="1:23" ht="15.75" customHeight="1">
      <c r="A886" s="9"/>
      <c r="B886" s="9"/>
      <c r="G886" s="24"/>
      <c r="H886" s="24"/>
      <c r="I886" s="24"/>
      <c r="J886" s="25"/>
      <c r="K886" s="26"/>
      <c r="L886" s="27"/>
      <c r="M886" s="7"/>
      <c r="N886" s="27"/>
      <c r="O886" s="7"/>
      <c r="P886" s="27"/>
      <c r="Q886" s="7"/>
      <c r="R886" s="7"/>
      <c r="S886" s="7"/>
      <c r="T886" s="28"/>
      <c r="U886" s="28"/>
      <c r="V886" s="28"/>
      <c r="W886" s="7"/>
    </row>
    <row r="887" spans="1:23" ht="15.75" customHeight="1">
      <c r="A887" s="9"/>
      <c r="B887" s="9"/>
      <c r="G887" s="24"/>
      <c r="H887" s="24"/>
      <c r="I887" s="24"/>
      <c r="J887" s="25"/>
      <c r="K887" s="26"/>
      <c r="L887" s="27"/>
      <c r="M887" s="7"/>
      <c r="N887" s="27"/>
      <c r="O887" s="7"/>
      <c r="P887" s="27"/>
      <c r="Q887" s="7"/>
      <c r="R887" s="7"/>
      <c r="S887" s="7"/>
      <c r="T887" s="28"/>
      <c r="U887" s="28"/>
      <c r="V887" s="28"/>
      <c r="W887" s="7"/>
    </row>
    <row r="888" spans="1:23" ht="15.75" customHeight="1">
      <c r="A888" s="9"/>
      <c r="B888" s="9"/>
      <c r="G888" s="24"/>
      <c r="H888" s="24"/>
      <c r="I888" s="24"/>
      <c r="J888" s="25"/>
      <c r="K888" s="26"/>
      <c r="L888" s="27"/>
      <c r="M888" s="7"/>
      <c r="N888" s="27"/>
      <c r="O888" s="7"/>
      <c r="P888" s="27"/>
      <c r="Q888" s="7"/>
      <c r="R888" s="7"/>
      <c r="S888" s="7"/>
      <c r="T888" s="28"/>
      <c r="U888" s="28"/>
      <c r="V888" s="28"/>
      <c r="W888" s="7"/>
    </row>
    <row r="889" spans="1:23" ht="15.75" customHeight="1">
      <c r="A889" s="9"/>
      <c r="B889" s="9"/>
      <c r="G889" s="24"/>
      <c r="H889" s="24"/>
      <c r="I889" s="24"/>
      <c r="J889" s="25"/>
      <c r="K889" s="26"/>
      <c r="L889" s="27"/>
      <c r="M889" s="7"/>
      <c r="N889" s="27"/>
      <c r="O889" s="7"/>
      <c r="P889" s="27"/>
      <c r="Q889" s="7"/>
      <c r="R889" s="7"/>
      <c r="S889" s="7"/>
      <c r="T889" s="28"/>
      <c r="U889" s="28"/>
      <c r="V889" s="28"/>
      <c r="W889" s="7"/>
    </row>
    <row r="890" spans="1:23" ht="15.75" customHeight="1">
      <c r="A890" s="9"/>
      <c r="B890" s="9"/>
      <c r="G890" s="24"/>
      <c r="H890" s="24"/>
      <c r="I890" s="24"/>
      <c r="J890" s="25"/>
      <c r="K890" s="26"/>
      <c r="L890" s="27"/>
      <c r="M890" s="7"/>
      <c r="N890" s="27"/>
      <c r="O890" s="7"/>
      <c r="P890" s="27"/>
      <c r="Q890" s="7"/>
      <c r="R890" s="7"/>
      <c r="S890" s="7"/>
      <c r="T890" s="28"/>
      <c r="U890" s="28"/>
      <c r="V890" s="28"/>
      <c r="W890" s="7"/>
    </row>
    <row r="891" spans="1:23" ht="15.75" customHeight="1">
      <c r="A891" s="9"/>
      <c r="B891" s="9"/>
      <c r="G891" s="24"/>
      <c r="H891" s="24"/>
      <c r="I891" s="24"/>
      <c r="J891" s="25"/>
      <c r="K891" s="26"/>
      <c r="L891" s="27"/>
      <c r="M891" s="7"/>
      <c r="N891" s="27"/>
      <c r="O891" s="7"/>
      <c r="P891" s="27"/>
      <c r="Q891" s="7"/>
      <c r="R891" s="7"/>
      <c r="S891" s="7"/>
      <c r="T891" s="28"/>
      <c r="U891" s="28"/>
      <c r="V891" s="28"/>
      <c r="W891" s="7"/>
    </row>
    <row r="892" spans="1:23" ht="15.75" customHeight="1">
      <c r="A892" s="9"/>
      <c r="B892" s="9"/>
      <c r="G892" s="24"/>
      <c r="H892" s="24"/>
      <c r="I892" s="24"/>
      <c r="J892" s="25"/>
      <c r="K892" s="26"/>
      <c r="L892" s="27"/>
      <c r="M892" s="7"/>
      <c r="N892" s="27"/>
      <c r="O892" s="7"/>
      <c r="P892" s="27"/>
      <c r="Q892" s="7"/>
      <c r="R892" s="7"/>
      <c r="S892" s="7"/>
      <c r="T892" s="28"/>
      <c r="U892" s="28"/>
      <c r="V892" s="28"/>
      <c r="W892" s="7"/>
    </row>
    <row r="893" spans="1:23" ht="15.75" customHeight="1">
      <c r="A893" s="9"/>
      <c r="B893" s="9"/>
      <c r="G893" s="24"/>
      <c r="H893" s="24"/>
      <c r="I893" s="24"/>
      <c r="J893" s="25"/>
      <c r="K893" s="26"/>
      <c r="L893" s="27"/>
      <c r="M893" s="7"/>
      <c r="N893" s="27"/>
      <c r="O893" s="7"/>
      <c r="P893" s="27"/>
      <c r="Q893" s="7"/>
      <c r="R893" s="7"/>
      <c r="S893" s="7"/>
      <c r="T893" s="28"/>
      <c r="U893" s="28"/>
      <c r="V893" s="28"/>
      <c r="W893" s="7"/>
    </row>
    <row r="894" spans="1:23" ht="15.75" customHeight="1">
      <c r="A894" s="9"/>
      <c r="B894" s="9"/>
      <c r="G894" s="24"/>
      <c r="H894" s="24"/>
      <c r="I894" s="24"/>
      <c r="J894" s="25"/>
      <c r="K894" s="26"/>
      <c r="L894" s="27"/>
      <c r="M894" s="7"/>
      <c r="N894" s="27"/>
      <c r="O894" s="7"/>
      <c r="P894" s="27"/>
      <c r="Q894" s="7"/>
      <c r="R894" s="7"/>
      <c r="S894" s="7"/>
      <c r="T894" s="28"/>
      <c r="U894" s="28"/>
      <c r="V894" s="28"/>
      <c r="W894" s="7"/>
    </row>
    <row r="895" spans="1:23" ht="15.75" customHeight="1">
      <c r="A895" s="9"/>
      <c r="B895" s="9"/>
      <c r="G895" s="24"/>
      <c r="H895" s="24"/>
      <c r="I895" s="24"/>
      <c r="J895" s="25"/>
      <c r="K895" s="26"/>
      <c r="L895" s="27"/>
      <c r="M895" s="7"/>
      <c r="N895" s="27"/>
      <c r="O895" s="7"/>
      <c r="P895" s="27"/>
      <c r="Q895" s="7"/>
      <c r="R895" s="7"/>
      <c r="S895" s="7"/>
      <c r="T895" s="28"/>
      <c r="U895" s="28"/>
      <c r="V895" s="28"/>
      <c r="W895" s="7"/>
    </row>
    <row r="896" spans="1:23" ht="15.75" customHeight="1">
      <c r="A896" s="9"/>
      <c r="B896" s="9"/>
      <c r="G896" s="24"/>
      <c r="H896" s="24"/>
      <c r="I896" s="24"/>
      <c r="J896" s="25"/>
      <c r="K896" s="26"/>
      <c r="L896" s="27"/>
      <c r="M896" s="7"/>
      <c r="N896" s="27"/>
      <c r="O896" s="7"/>
      <c r="P896" s="27"/>
      <c r="Q896" s="7"/>
      <c r="R896" s="7"/>
      <c r="S896" s="7"/>
      <c r="T896" s="28"/>
      <c r="U896" s="28"/>
      <c r="V896" s="28"/>
      <c r="W896" s="7"/>
    </row>
    <row r="897" spans="1:23" ht="15.75" customHeight="1">
      <c r="A897" s="9"/>
      <c r="B897" s="9"/>
      <c r="G897" s="24"/>
      <c r="H897" s="24"/>
      <c r="I897" s="24"/>
      <c r="J897" s="25"/>
      <c r="K897" s="26"/>
      <c r="L897" s="27"/>
      <c r="M897" s="7"/>
      <c r="N897" s="27"/>
      <c r="O897" s="7"/>
      <c r="P897" s="27"/>
      <c r="Q897" s="7"/>
      <c r="R897" s="7"/>
      <c r="S897" s="7"/>
      <c r="T897" s="28"/>
      <c r="U897" s="28"/>
      <c r="V897" s="28"/>
      <c r="W897" s="7"/>
    </row>
    <row r="898" spans="1:23" ht="15.75" customHeight="1">
      <c r="A898" s="9"/>
      <c r="B898" s="9"/>
      <c r="G898" s="24"/>
      <c r="H898" s="24"/>
      <c r="I898" s="24"/>
      <c r="J898" s="25"/>
      <c r="K898" s="26"/>
      <c r="L898" s="27"/>
      <c r="M898" s="7"/>
      <c r="N898" s="27"/>
      <c r="O898" s="7"/>
      <c r="P898" s="27"/>
      <c r="Q898" s="7"/>
      <c r="R898" s="7"/>
      <c r="S898" s="7"/>
      <c r="T898" s="28"/>
      <c r="U898" s="28"/>
      <c r="V898" s="28"/>
      <c r="W898" s="7"/>
    </row>
    <row r="899" spans="1:23" ht="15.75" customHeight="1">
      <c r="A899" s="9"/>
      <c r="B899" s="9"/>
      <c r="G899" s="24"/>
      <c r="H899" s="24"/>
      <c r="I899" s="24"/>
      <c r="J899" s="25"/>
      <c r="K899" s="26"/>
      <c r="L899" s="27"/>
      <c r="M899" s="7"/>
      <c r="N899" s="27"/>
      <c r="O899" s="7"/>
      <c r="P899" s="27"/>
      <c r="Q899" s="7"/>
      <c r="R899" s="7"/>
      <c r="S899" s="7"/>
      <c r="T899" s="28"/>
      <c r="U899" s="28"/>
      <c r="V899" s="28"/>
      <c r="W899" s="7"/>
    </row>
    <row r="900" spans="1:23" ht="15.75" customHeight="1">
      <c r="A900" s="9"/>
      <c r="B900" s="9"/>
      <c r="G900" s="24"/>
      <c r="H900" s="24"/>
      <c r="I900" s="24"/>
      <c r="J900" s="25"/>
      <c r="K900" s="26"/>
      <c r="L900" s="27"/>
      <c r="M900" s="7"/>
      <c r="N900" s="27"/>
      <c r="O900" s="7"/>
      <c r="P900" s="27"/>
      <c r="Q900" s="7"/>
      <c r="R900" s="7"/>
      <c r="S900" s="7"/>
      <c r="T900" s="28"/>
      <c r="U900" s="28"/>
      <c r="V900" s="28"/>
      <c r="W900" s="7"/>
    </row>
    <row r="901" spans="1:23" ht="15.75" customHeight="1">
      <c r="A901" s="9"/>
      <c r="B901" s="9"/>
      <c r="G901" s="24"/>
      <c r="H901" s="24"/>
      <c r="I901" s="24"/>
      <c r="J901" s="25"/>
      <c r="K901" s="26"/>
      <c r="L901" s="27"/>
      <c r="M901" s="7"/>
      <c r="N901" s="27"/>
      <c r="O901" s="7"/>
      <c r="P901" s="27"/>
      <c r="Q901" s="7"/>
      <c r="R901" s="7"/>
      <c r="S901" s="7"/>
      <c r="T901" s="28"/>
      <c r="U901" s="28"/>
      <c r="V901" s="28"/>
      <c r="W901" s="7"/>
    </row>
    <row r="902" spans="1:23" ht="15.75" customHeight="1">
      <c r="A902" s="9"/>
      <c r="B902" s="9"/>
      <c r="G902" s="24"/>
      <c r="H902" s="24"/>
      <c r="I902" s="24"/>
      <c r="J902" s="25"/>
      <c r="K902" s="26"/>
      <c r="L902" s="27"/>
      <c r="M902" s="7"/>
      <c r="N902" s="27"/>
      <c r="O902" s="7"/>
      <c r="P902" s="27"/>
      <c r="Q902" s="7"/>
      <c r="R902" s="7"/>
      <c r="S902" s="7"/>
      <c r="T902" s="28"/>
      <c r="U902" s="28"/>
      <c r="V902" s="28"/>
      <c r="W902" s="7"/>
    </row>
    <row r="903" spans="1:23" ht="15.75" customHeight="1">
      <c r="A903" s="9"/>
      <c r="B903" s="9"/>
      <c r="G903" s="24"/>
      <c r="H903" s="24"/>
      <c r="I903" s="24"/>
      <c r="J903" s="25"/>
      <c r="K903" s="26"/>
      <c r="L903" s="27"/>
      <c r="M903" s="7"/>
      <c r="N903" s="27"/>
      <c r="O903" s="7"/>
      <c r="P903" s="27"/>
      <c r="Q903" s="7"/>
      <c r="R903" s="7"/>
      <c r="S903" s="7"/>
      <c r="T903" s="28"/>
      <c r="U903" s="28"/>
      <c r="V903" s="28"/>
      <c r="W903" s="7"/>
    </row>
    <row r="904" spans="1:23" ht="15.75" customHeight="1">
      <c r="A904" s="9"/>
      <c r="B904" s="9"/>
      <c r="G904" s="24"/>
      <c r="H904" s="24"/>
      <c r="I904" s="24"/>
      <c r="J904" s="25"/>
      <c r="K904" s="26"/>
      <c r="L904" s="27"/>
      <c r="M904" s="7"/>
      <c r="N904" s="27"/>
      <c r="O904" s="7"/>
      <c r="P904" s="27"/>
      <c r="Q904" s="7"/>
      <c r="R904" s="7"/>
      <c r="S904" s="7"/>
      <c r="T904" s="28"/>
      <c r="U904" s="28"/>
      <c r="V904" s="28"/>
      <c r="W904" s="7"/>
    </row>
    <row r="905" spans="1:23" ht="15.75" customHeight="1">
      <c r="A905" s="9"/>
      <c r="B905" s="9"/>
      <c r="G905" s="24"/>
      <c r="H905" s="24"/>
      <c r="I905" s="24"/>
      <c r="J905" s="25"/>
      <c r="K905" s="26"/>
      <c r="L905" s="27"/>
      <c r="M905" s="7"/>
      <c r="N905" s="27"/>
      <c r="O905" s="7"/>
      <c r="P905" s="27"/>
      <c r="Q905" s="7"/>
      <c r="R905" s="7"/>
      <c r="S905" s="7"/>
      <c r="T905" s="28"/>
      <c r="U905" s="28"/>
      <c r="V905" s="28"/>
      <c r="W905" s="7"/>
    </row>
    <row r="906" spans="1:23" ht="15.75" customHeight="1">
      <c r="A906" s="9"/>
      <c r="B906" s="9"/>
      <c r="G906" s="24"/>
      <c r="H906" s="24"/>
      <c r="I906" s="24"/>
      <c r="J906" s="25"/>
      <c r="K906" s="26"/>
      <c r="L906" s="27"/>
      <c r="M906" s="7"/>
      <c r="N906" s="27"/>
      <c r="O906" s="7"/>
      <c r="P906" s="27"/>
      <c r="Q906" s="7"/>
      <c r="R906" s="7"/>
      <c r="S906" s="7"/>
      <c r="T906" s="28"/>
      <c r="U906" s="28"/>
      <c r="V906" s="28"/>
      <c r="W906" s="7"/>
    </row>
    <row r="907" spans="1:23" ht="15.75" customHeight="1">
      <c r="A907" s="9"/>
      <c r="B907" s="9"/>
      <c r="G907" s="24"/>
      <c r="H907" s="24"/>
      <c r="I907" s="24"/>
      <c r="J907" s="25"/>
      <c r="K907" s="26"/>
      <c r="L907" s="27"/>
      <c r="M907" s="7"/>
      <c r="N907" s="27"/>
      <c r="O907" s="7"/>
      <c r="P907" s="27"/>
      <c r="Q907" s="7"/>
      <c r="R907" s="7"/>
      <c r="S907" s="7"/>
      <c r="T907" s="28"/>
      <c r="U907" s="28"/>
      <c r="V907" s="28"/>
      <c r="W907" s="7"/>
    </row>
    <row r="908" spans="1:23" ht="15.75" customHeight="1">
      <c r="A908" s="9"/>
      <c r="B908" s="9"/>
      <c r="G908" s="24"/>
      <c r="H908" s="24"/>
      <c r="I908" s="24"/>
      <c r="J908" s="25"/>
      <c r="K908" s="26"/>
      <c r="L908" s="27"/>
      <c r="M908" s="7"/>
      <c r="N908" s="27"/>
      <c r="O908" s="7"/>
      <c r="P908" s="27"/>
      <c r="Q908" s="7"/>
      <c r="R908" s="7"/>
      <c r="S908" s="7"/>
      <c r="T908" s="28"/>
      <c r="U908" s="28"/>
      <c r="V908" s="28"/>
      <c r="W908" s="7"/>
    </row>
    <row r="909" spans="1:23" ht="15.75" customHeight="1">
      <c r="A909" s="9"/>
      <c r="B909" s="9"/>
      <c r="G909" s="24"/>
      <c r="H909" s="24"/>
      <c r="I909" s="24"/>
      <c r="J909" s="25"/>
      <c r="K909" s="26"/>
      <c r="L909" s="27"/>
      <c r="M909" s="7"/>
      <c r="N909" s="27"/>
      <c r="O909" s="7"/>
      <c r="P909" s="27"/>
      <c r="Q909" s="7"/>
      <c r="R909" s="7"/>
      <c r="S909" s="7"/>
      <c r="T909" s="28"/>
      <c r="U909" s="28"/>
      <c r="V909" s="28"/>
      <c r="W909" s="7"/>
    </row>
    <row r="910" spans="1:23" ht="15.75" customHeight="1">
      <c r="A910" s="9"/>
      <c r="B910" s="9"/>
      <c r="G910" s="24"/>
      <c r="H910" s="24"/>
      <c r="I910" s="24"/>
      <c r="J910" s="25"/>
      <c r="K910" s="26"/>
      <c r="L910" s="27"/>
      <c r="M910" s="7"/>
      <c r="N910" s="27"/>
      <c r="O910" s="7"/>
      <c r="P910" s="27"/>
      <c r="Q910" s="7"/>
      <c r="R910" s="7"/>
      <c r="S910" s="7"/>
      <c r="T910" s="28"/>
      <c r="U910" s="28"/>
      <c r="V910" s="28"/>
      <c r="W910" s="7"/>
    </row>
    <row r="911" spans="1:23" ht="15.75" customHeight="1">
      <c r="A911" s="9"/>
      <c r="B911" s="9"/>
      <c r="G911" s="24"/>
      <c r="H911" s="24"/>
      <c r="I911" s="24"/>
      <c r="J911" s="25"/>
      <c r="K911" s="26"/>
      <c r="L911" s="27"/>
      <c r="M911" s="7"/>
      <c r="N911" s="27"/>
      <c r="O911" s="7"/>
      <c r="P911" s="27"/>
      <c r="Q911" s="7"/>
      <c r="R911" s="7"/>
      <c r="S911" s="7"/>
      <c r="T911" s="28"/>
      <c r="U911" s="28"/>
      <c r="V911" s="28"/>
      <c r="W911" s="7"/>
    </row>
    <row r="912" spans="1:23" ht="15.75" customHeight="1">
      <c r="A912" s="9"/>
      <c r="B912" s="9"/>
      <c r="G912" s="24"/>
      <c r="H912" s="24"/>
      <c r="I912" s="24"/>
      <c r="J912" s="25"/>
      <c r="K912" s="26"/>
      <c r="L912" s="27"/>
      <c r="M912" s="7"/>
      <c r="N912" s="27"/>
      <c r="O912" s="7"/>
      <c r="P912" s="27"/>
      <c r="Q912" s="7"/>
      <c r="R912" s="7"/>
      <c r="S912" s="7"/>
      <c r="T912" s="28"/>
      <c r="U912" s="28"/>
      <c r="V912" s="28"/>
      <c r="W912" s="7"/>
    </row>
    <row r="913" spans="1:23" ht="15.75" customHeight="1">
      <c r="A913" s="9"/>
      <c r="B913" s="9"/>
      <c r="G913" s="24"/>
      <c r="H913" s="24"/>
      <c r="I913" s="24"/>
      <c r="J913" s="25"/>
      <c r="K913" s="26"/>
      <c r="L913" s="27"/>
      <c r="M913" s="7"/>
      <c r="N913" s="27"/>
      <c r="O913" s="7"/>
      <c r="P913" s="27"/>
      <c r="Q913" s="7"/>
      <c r="R913" s="7"/>
      <c r="S913" s="7"/>
      <c r="T913" s="28"/>
      <c r="U913" s="28"/>
      <c r="V913" s="28"/>
      <c r="W913" s="7"/>
    </row>
    <row r="914" spans="1:23" ht="15.75" customHeight="1">
      <c r="A914" s="9"/>
      <c r="B914" s="9"/>
      <c r="G914" s="24"/>
      <c r="H914" s="24"/>
      <c r="I914" s="24"/>
      <c r="J914" s="25"/>
      <c r="K914" s="26"/>
      <c r="L914" s="27"/>
      <c r="M914" s="7"/>
      <c r="N914" s="27"/>
      <c r="O914" s="7"/>
      <c r="P914" s="27"/>
      <c r="Q914" s="7"/>
      <c r="R914" s="7"/>
      <c r="S914" s="7"/>
      <c r="T914" s="28"/>
      <c r="U914" s="28"/>
      <c r="V914" s="28"/>
      <c r="W914" s="7"/>
    </row>
    <row r="915" spans="1:23" ht="15.75" customHeight="1">
      <c r="A915" s="9"/>
      <c r="B915" s="9"/>
      <c r="G915" s="24"/>
      <c r="H915" s="24"/>
      <c r="I915" s="24"/>
      <c r="J915" s="25"/>
      <c r="K915" s="26"/>
      <c r="L915" s="27"/>
      <c r="M915" s="7"/>
      <c r="N915" s="27"/>
      <c r="O915" s="7"/>
      <c r="P915" s="27"/>
      <c r="Q915" s="7"/>
      <c r="R915" s="7"/>
      <c r="S915" s="7"/>
      <c r="T915" s="28"/>
      <c r="U915" s="28"/>
      <c r="V915" s="28"/>
      <c r="W915" s="7"/>
    </row>
    <row r="916" spans="1:23" ht="15.75" customHeight="1">
      <c r="A916" s="9"/>
      <c r="B916" s="9"/>
      <c r="G916" s="24"/>
      <c r="H916" s="24"/>
      <c r="I916" s="24"/>
      <c r="J916" s="25"/>
      <c r="K916" s="26"/>
      <c r="L916" s="27"/>
      <c r="M916" s="7"/>
      <c r="N916" s="27"/>
      <c r="O916" s="7"/>
      <c r="P916" s="27"/>
      <c r="Q916" s="7"/>
      <c r="R916" s="7"/>
      <c r="S916" s="7"/>
      <c r="T916" s="28"/>
      <c r="U916" s="28"/>
      <c r="V916" s="28"/>
      <c r="W916" s="7"/>
    </row>
    <row r="917" spans="1:23" ht="15.75" customHeight="1">
      <c r="A917" s="9"/>
      <c r="B917" s="9"/>
      <c r="G917" s="24"/>
      <c r="H917" s="24"/>
      <c r="I917" s="24"/>
      <c r="J917" s="25"/>
      <c r="K917" s="26"/>
      <c r="L917" s="27"/>
      <c r="M917" s="7"/>
      <c r="N917" s="27"/>
      <c r="O917" s="7"/>
      <c r="P917" s="27"/>
      <c r="Q917" s="7"/>
      <c r="R917" s="7"/>
      <c r="S917" s="7"/>
      <c r="T917" s="28"/>
      <c r="U917" s="28"/>
      <c r="V917" s="28"/>
      <c r="W917" s="7"/>
    </row>
    <row r="918" spans="1:23" ht="15.75" customHeight="1">
      <c r="A918" s="9"/>
      <c r="B918" s="9"/>
      <c r="G918" s="24"/>
      <c r="H918" s="24"/>
      <c r="I918" s="24"/>
      <c r="J918" s="25"/>
      <c r="K918" s="26"/>
      <c r="L918" s="27"/>
      <c r="M918" s="7"/>
      <c r="N918" s="27"/>
      <c r="O918" s="7"/>
      <c r="P918" s="27"/>
      <c r="Q918" s="7"/>
      <c r="R918" s="7"/>
      <c r="S918" s="7"/>
      <c r="T918" s="28"/>
      <c r="U918" s="28"/>
      <c r="V918" s="28"/>
      <c r="W918" s="7"/>
    </row>
    <row r="919" spans="1:23" ht="15.75" customHeight="1">
      <c r="A919" s="9"/>
      <c r="B919" s="9"/>
      <c r="G919" s="24"/>
      <c r="H919" s="24"/>
      <c r="I919" s="24"/>
      <c r="J919" s="25"/>
      <c r="K919" s="26"/>
      <c r="L919" s="27"/>
      <c r="M919" s="7"/>
      <c r="N919" s="27"/>
      <c r="O919" s="7"/>
      <c r="P919" s="27"/>
      <c r="Q919" s="7"/>
      <c r="R919" s="7"/>
      <c r="S919" s="7"/>
      <c r="T919" s="28"/>
      <c r="U919" s="28"/>
      <c r="V919" s="28"/>
      <c r="W919" s="7"/>
    </row>
    <row r="920" spans="1:23" ht="15.75" customHeight="1">
      <c r="A920" s="9"/>
      <c r="B920" s="9"/>
      <c r="G920" s="24"/>
      <c r="H920" s="24"/>
      <c r="I920" s="24"/>
      <c r="J920" s="25"/>
      <c r="K920" s="26"/>
      <c r="L920" s="27"/>
      <c r="M920" s="7"/>
      <c r="N920" s="27"/>
      <c r="O920" s="7"/>
      <c r="P920" s="27"/>
      <c r="Q920" s="7"/>
      <c r="R920" s="7"/>
      <c r="S920" s="7"/>
      <c r="T920" s="28"/>
      <c r="U920" s="28"/>
      <c r="V920" s="28"/>
      <c r="W920" s="7"/>
    </row>
    <row r="921" spans="1:23" ht="15.75" customHeight="1">
      <c r="A921" s="9"/>
      <c r="B921" s="9"/>
      <c r="G921" s="24"/>
      <c r="H921" s="24"/>
      <c r="I921" s="24"/>
      <c r="J921" s="25"/>
      <c r="K921" s="26"/>
      <c r="L921" s="27"/>
      <c r="M921" s="7"/>
      <c r="N921" s="27"/>
      <c r="O921" s="7"/>
      <c r="P921" s="27"/>
      <c r="Q921" s="7"/>
      <c r="R921" s="7"/>
      <c r="S921" s="7"/>
      <c r="T921" s="28"/>
      <c r="U921" s="28"/>
      <c r="V921" s="28"/>
      <c r="W921" s="7"/>
    </row>
    <row r="922" spans="1:23" ht="15.75" customHeight="1">
      <c r="A922" s="9"/>
      <c r="B922" s="9"/>
      <c r="G922" s="24"/>
      <c r="H922" s="24"/>
      <c r="I922" s="24"/>
      <c r="J922" s="25"/>
      <c r="K922" s="26"/>
      <c r="L922" s="27"/>
      <c r="M922" s="7"/>
      <c r="N922" s="27"/>
      <c r="O922" s="7"/>
      <c r="P922" s="27"/>
      <c r="Q922" s="7"/>
      <c r="R922" s="7"/>
      <c r="S922" s="7"/>
      <c r="T922" s="28"/>
      <c r="U922" s="28"/>
      <c r="V922" s="28"/>
      <c r="W922" s="7"/>
    </row>
    <row r="923" spans="1:23" ht="15.75" customHeight="1">
      <c r="A923" s="9"/>
      <c r="B923" s="9"/>
      <c r="G923" s="24"/>
      <c r="H923" s="24"/>
      <c r="I923" s="24"/>
      <c r="J923" s="25"/>
      <c r="K923" s="26"/>
      <c r="L923" s="27"/>
      <c r="M923" s="7"/>
      <c r="N923" s="27"/>
      <c r="O923" s="7"/>
      <c r="P923" s="27"/>
      <c r="Q923" s="7"/>
      <c r="R923" s="7"/>
      <c r="S923" s="7"/>
      <c r="T923" s="28"/>
      <c r="U923" s="28"/>
      <c r="V923" s="28"/>
      <c r="W923" s="7"/>
    </row>
    <row r="924" spans="1:23" ht="15.75" customHeight="1">
      <c r="A924" s="9"/>
      <c r="B924" s="9"/>
      <c r="G924" s="24"/>
      <c r="H924" s="24"/>
      <c r="I924" s="24"/>
      <c r="J924" s="25"/>
      <c r="K924" s="26"/>
      <c r="L924" s="27"/>
      <c r="M924" s="7"/>
      <c r="N924" s="27"/>
      <c r="O924" s="7"/>
      <c r="P924" s="27"/>
      <c r="Q924" s="7"/>
      <c r="R924" s="7"/>
      <c r="S924" s="7"/>
      <c r="T924" s="28"/>
      <c r="U924" s="28"/>
      <c r="V924" s="28"/>
      <c r="W924" s="7"/>
    </row>
    <row r="925" spans="1:23" ht="15.75" customHeight="1">
      <c r="A925" s="9"/>
      <c r="B925" s="9"/>
      <c r="G925" s="24"/>
      <c r="H925" s="24"/>
      <c r="I925" s="24"/>
      <c r="J925" s="25"/>
      <c r="K925" s="26"/>
      <c r="L925" s="27"/>
      <c r="M925" s="7"/>
      <c r="N925" s="27"/>
      <c r="O925" s="7"/>
      <c r="P925" s="27"/>
      <c r="Q925" s="7"/>
      <c r="R925" s="7"/>
      <c r="S925" s="7"/>
      <c r="T925" s="28"/>
      <c r="U925" s="28"/>
      <c r="V925" s="28"/>
      <c r="W925" s="7"/>
    </row>
    <row r="926" spans="1:23" ht="15.75" customHeight="1">
      <c r="A926" s="9"/>
      <c r="B926" s="9"/>
      <c r="G926" s="24"/>
      <c r="H926" s="24"/>
      <c r="I926" s="24"/>
      <c r="J926" s="25"/>
      <c r="K926" s="26"/>
      <c r="L926" s="27"/>
      <c r="M926" s="7"/>
      <c r="N926" s="27"/>
      <c r="O926" s="7"/>
      <c r="P926" s="27"/>
      <c r="Q926" s="7"/>
      <c r="R926" s="7"/>
      <c r="S926" s="7"/>
      <c r="T926" s="28"/>
      <c r="U926" s="28"/>
      <c r="V926" s="28"/>
      <c r="W926" s="7"/>
    </row>
    <row r="927" spans="1:23" ht="15.75" customHeight="1">
      <c r="A927" s="9"/>
      <c r="B927" s="9"/>
      <c r="G927" s="24"/>
      <c r="H927" s="24"/>
      <c r="I927" s="24"/>
      <c r="J927" s="25"/>
      <c r="K927" s="26"/>
      <c r="L927" s="27"/>
      <c r="M927" s="7"/>
      <c r="N927" s="27"/>
      <c r="O927" s="7"/>
      <c r="P927" s="27"/>
      <c r="Q927" s="7"/>
      <c r="R927" s="7"/>
      <c r="S927" s="7"/>
      <c r="T927" s="28"/>
      <c r="U927" s="28"/>
      <c r="V927" s="28"/>
      <c r="W927" s="7"/>
    </row>
    <row r="928" spans="1:23" ht="15.75" customHeight="1">
      <c r="A928" s="9"/>
      <c r="B928" s="9"/>
      <c r="G928" s="24"/>
      <c r="H928" s="24"/>
      <c r="I928" s="24"/>
      <c r="J928" s="25"/>
      <c r="K928" s="26"/>
      <c r="L928" s="27"/>
      <c r="M928" s="7"/>
      <c r="N928" s="27"/>
      <c r="O928" s="7"/>
      <c r="P928" s="27"/>
      <c r="Q928" s="7"/>
      <c r="R928" s="7"/>
      <c r="S928" s="7"/>
      <c r="T928" s="28"/>
      <c r="U928" s="28"/>
      <c r="V928" s="28"/>
      <c r="W928" s="7"/>
    </row>
    <row r="929" spans="1:23" ht="15.75" customHeight="1">
      <c r="A929" s="9"/>
      <c r="B929" s="9"/>
      <c r="G929" s="24"/>
      <c r="H929" s="24"/>
      <c r="I929" s="24"/>
      <c r="J929" s="25"/>
      <c r="K929" s="26"/>
      <c r="L929" s="27"/>
      <c r="M929" s="7"/>
      <c r="N929" s="27"/>
      <c r="O929" s="7"/>
      <c r="P929" s="27"/>
      <c r="Q929" s="7"/>
      <c r="R929" s="7"/>
      <c r="S929" s="7"/>
      <c r="T929" s="28"/>
      <c r="U929" s="28"/>
      <c r="V929" s="28"/>
      <c r="W929" s="7"/>
    </row>
    <row r="930" spans="1:23" ht="15.75" customHeight="1">
      <c r="A930" s="9"/>
      <c r="B930" s="9"/>
      <c r="G930" s="24"/>
      <c r="H930" s="24"/>
      <c r="I930" s="24"/>
      <c r="J930" s="25"/>
      <c r="K930" s="26"/>
      <c r="L930" s="27"/>
      <c r="M930" s="7"/>
      <c r="N930" s="27"/>
      <c r="O930" s="7"/>
      <c r="P930" s="27"/>
      <c r="Q930" s="7"/>
      <c r="R930" s="7"/>
      <c r="S930" s="7"/>
      <c r="T930" s="28"/>
      <c r="U930" s="28"/>
      <c r="V930" s="28"/>
      <c r="W930" s="7"/>
    </row>
    <row r="931" spans="1:23" ht="15.75" customHeight="1">
      <c r="A931" s="9"/>
      <c r="B931" s="9"/>
      <c r="G931" s="24"/>
      <c r="H931" s="24"/>
      <c r="I931" s="24"/>
      <c r="J931" s="25"/>
      <c r="K931" s="26"/>
      <c r="L931" s="27"/>
      <c r="M931" s="7"/>
      <c r="N931" s="27"/>
      <c r="O931" s="7"/>
      <c r="P931" s="27"/>
      <c r="Q931" s="7"/>
      <c r="R931" s="7"/>
      <c r="S931" s="7"/>
      <c r="T931" s="28"/>
      <c r="U931" s="28"/>
      <c r="V931" s="28"/>
      <c r="W931" s="7"/>
    </row>
    <row r="932" spans="1:23" ht="15.75" customHeight="1">
      <c r="A932" s="9"/>
      <c r="B932" s="9"/>
      <c r="G932" s="24"/>
      <c r="H932" s="24"/>
      <c r="I932" s="24"/>
      <c r="J932" s="25"/>
      <c r="K932" s="26"/>
      <c r="L932" s="27"/>
      <c r="M932" s="7"/>
      <c r="N932" s="27"/>
      <c r="O932" s="7"/>
      <c r="P932" s="27"/>
      <c r="Q932" s="7"/>
      <c r="R932" s="7"/>
      <c r="S932" s="7"/>
      <c r="T932" s="28"/>
      <c r="U932" s="28"/>
      <c r="V932" s="28"/>
      <c r="W932" s="7"/>
    </row>
    <row r="933" spans="1:23" ht="15.75" customHeight="1">
      <c r="A933" s="9"/>
      <c r="B933" s="9"/>
      <c r="G933" s="24"/>
      <c r="H933" s="24"/>
      <c r="I933" s="24"/>
      <c r="J933" s="25"/>
      <c r="K933" s="26"/>
      <c r="L933" s="27"/>
      <c r="M933" s="7"/>
      <c r="N933" s="27"/>
      <c r="O933" s="7"/>
      <c r="P933" s="27"/>
      <c r="Q933" s="7"/>
      <c r="R933" s="7"/>
      <c r="S933" s="7"/>
      <c r="T933" s="28"/>
      <c r="U933" s="28"/>
      <c r="V933" s="28"/>
      <c r="W933" s="7"/>
    </row>
    <row r="934" spans="1:23" ht="15.75" customHeight="1">
      <c r="A934" s="9"/>
      <c r="B934" s="9"/>
      <c r="G934" s="24"/>
      <c r="H934" s="24"/>
      <c r="I934" s="24"/>
      <c r="J934" s="25"/>
      <c r="K934" s="26"/>
      <c r="L934" s="27"/>
      <c r="M934" s="7"/>
      <c r="N934" s="27"/>
      <c r="O934" s="7"/>
      <c r="P934" s="27"/>
      <c r="Q934" s="7"/>
      <c r="R934" s="7"/>
      <c r="S934" s="7"/>
      <c r="T934" s="28"/>
      <c r="U934" s="28"/>
      <c r="V934" s="28"/>
      <c r="W934" s="7"/>
    </row>
    <row r="935" spans="1:23" ht="15.75" customHeight="1">
      <c r="A935" s="9"/>
      <c r="B935" s="9"/>
      <c r="G935" s="24"/>
      <c r="H935" s="24"/>
      <c r="I935" s="24"/>
      <c r="J935" s="25"/>
      <c r="K935" s="26"/>
      <c r="L935" s="27"/>
      <c r="M935" s="7"/>
      <c r="N935" s="27"/>
      <c r="O935" s="7"/>
      <c r="P935" s="27"/>
      <c r="Q935" s="7"/>
      <c r="R935" s="7"/>
      <c r="S935" s="7"/>
      <c r="T935" s="28"/>
      <c r="U935" s="28"/>
      <c r="V935" s="28"/>
      <c r="W935" s="7"/>
    </row>
    <row r="936" spans="1:23" ht="15.75" customHeight="1">
      <c r="A936" s="9"/>
      <c r="B936" s="9"/>
      <c r="G936" s="24"/>
      <c r="H936" s="24"/>
      <c r="I936" s="24"/>
      <c r="J936" s="25"/>
      <c r="K936" s="26"/>
      <c r="L936" s="27"/>
      <c r="M936" s="7"/>
      <c r="N936" s="27"/>
      <c r="O936" s="7"/>
      <c r="P936" s="27"/>
      <c r="Q936" s="7"/>
      <c r="R936" s="7"/>
      <c r="S936" s="7"/>
      <c r="T936" s="28"/>
      <c r="U936" s="28"/>
      <c r="V936" s="28"/>
      <c r="W936" s="7"/>
    </row>
    <row r="937" spans="1:23" ht="15.75" customHeight="1">
      <c r="A937" s="9"/>
      <c r="B937" s="9"/>
      <c r="G937" s="24"/>
      <c r="H937" s="24"/>
      <c r="I937" s="24"/>
      <c r="J937" s="25"/>
      <c r="K937" s="26"/>
      <c r="L937" s="27"/>
      <c r="M937" s="7"/>
      <c r="N937" s="27"/>
      <c r="O937" s="7"/>
      <c r="P937" s="27"/>
      <c r="Q937" s="7"/>
      <c r="R937" s="7"/>
      <c r="S937" s="7"/>
      <c r="T937" s="28"/>
      <c r="U937" s="28"/>
      <c r="V937" s="28"/>
      <c r="W937" s="7"/>
    </row>
    <row r="938" spans="1:23" ht="15.75" customHeight="1">
      <c r="A938" s="9"/>
      <c r="B938" s="9"/>
      <c r="G938" s="24"/>
      <c r="H938" s="24"/>
      <c r="I938" s="24"/>
      <c r="J938" s="25"/>
      <c r="K938" s="26"/>
      <c r="L938" s="27"/>
      <c r="M938" s="7"/>
      <c r="N938" s="27"/>
      <c r="O938" s="7"/>
      <c r="P938" s="27"/>
      <c r="Q938" s="7"/>
      <c r="R938" s="7"/>
      <c r="S938" s="7"/>
      <c r="T938" s="28"/>
      <c r="U938" s="28"/>
      <c r="V938" s="28"/>
      <c r="W938" s="7"/>
    </row>
    <row r="939" spans="1:23" ht="15.75" customHeight="1">
      <c r="A939" s="9"/>
      <c r="B939" s="9"/>
      <c r="G939" s="24"/>
      <c r="H939" s="24"/>
      <c r="I939" s="24"/>
      <c r="J939" s="25"/>
      <c r="K939" s="26"/>
      <c r="L939" s="27"/>
      <c r="M939" s="7"/>
      <c r="N939" s="27"/>
      <c r="O939" s="7"/>
      <c r="P939" s="27"/>
      <c r="Q939" s="7"/>
      <c r="R939" s="7"/>
      <c r="S939" s="7"/>
      <c r="T939" s="28"/>
      <c r="U939" s="28"/>
      <c r="V939" s="28"/>
      <c r="W939" s="7"/>
    </row>
    <row r="940" spans="1:23" ht="15.75" customHeight="1">
      <c r="A940" s="9"/>
      <c r="B940" s="9"/>
      <c r="G940" s="24"/>
      <c r="H940" s="24"/>
      <c r="I940" s="24"/>
      <c r="J940" s="25"/>
      <c r="K940" s="26"/>
      <c r="L940" s="27"/>
      <c r="M940" s="7"/>
      <c r="N940" s="27"/>
      <c r="O940" s="7"/>
      <c r="P940" s="27"/>
      <c r="Q940" s="7"/>
      <c r="R940" s="7"/>
      <c r="S940" s="7"/>
      <c r="T940" s="28"/>
      <c r="U940" s="28"/>
      <c r="V940" s="28"/>
      <c r="W940" s="7"/>
    </row>
    <row r="941" spans="1:23" ht="15.75" customHeight="1">
      <c r="A941" s="9"/>
      <c r="B941" s="9"/>
      <c r="G941" s="24"/>
      <c r="H941" s="24"/>
      <c r="I941" s="24"/>
      <c r="J941" s="25"/>
      <c r="K941" s="26"/>
      <c r="L941" s="27"/>
      <c r="M941" s="7"/>
      <c r="N941" s="27"/>
      <c r="O941" s="7"/>
      <c r="P941" s="27"/>
      <c r="Q941" s="7"/>
      <c r="R941" s="7"/>
      <c r="S941" s="7"/>
      <c r="T941" s="28"/>
      <c r="U941" s="28"/>
      <c r="V941" s="28"/>
      <c r="W941" s="7"/>
    </row>
    <row r="942" spans="1:23" ht="15.75" customHeight="1">
      <c r="A942" s="9"/>
      <c r="B942" s="9"/>
      <c r="G942" s="24"/>
      <c r="H942" s="24"/>
      <c r="I942" s="24"/>
      <c r="J942" s="25"/>
      <c r="K942" s="26"/>
      <c r="L942" s="27"/>
      <c r="M942" s="7"/>
      <c r="N942" s="27"/>
      <c r="O942" s="7"/>
      <c r="P942" s="27"/>
      <c r="Q942" s="7"/>
      <c r="R942" s="7"/>
      <c r="S942" s="7"/>
      <c r="T942" s="28"/>
      <c r="U942" s="28"/>
      <c r="V942" s="28"/>
      <c r="W942" s="7"/>
    </row>
    <row r="943" spans="1:23" ht="15.75" customHeight="1">
      <c r="A943" s="9"/>
      <c r="B943" s="9"/>
      <c r="G943" s="24"/>
      <c r="H943" s="24"/>
      <c r="I943" s="24"/>
      <c r="J943" s="25"/>
      <c r="K943" s="26"/>
      <c r="L943" s="27"/>
      <c r="M943" s="7"/>
      <c r="N943" s="27"/>
      <c r="O943" s="7"/>
      <c r="P943" s="27"/>
      <c r="Q943" s="7"/>
      <c r="R943" s="7"/>
      <c r="S943" s="7"/>
      <c r="T943" s="28"/>
      <c r="U943" s="28"/>
      <c r="V943" s="28"/>
      <c r="W943" s="7"/>
    </row>
    <row r="944" spans="1:23" ht="15.75" customHeight="1">
      <c r="A944" s="9"/>
      <c r="B944" s="9"/>
      <c r="G944" s="24"/>
      <c r="H944" s="24"/>
      <c r="I944" s="24"/>
      <c r="J944" s="25"/>
      <c r="K944" s="26"/>
      <c r="L944" s="27"/>
      <c r="M944" s="7"/>
      <c r="N944" s="27"/>
      <c r="O944" s="7"/>
      <c r="P944" s="27"/>
      <c r="Q944" s="7"/>
      <c r="R944" s="7"/>
      <c r="S944" s="7"/>
      <c r="T944" s="28"/>
      <c r="U944" s="28"/>
      <c r="V944" s="28"/>
      <c r="W944" s="7"/>
    </row>
    <row r="945" spans="1:23" ht="15.75" customHeight="1">
      <c r="A945" s="9"/>
      <c r="B945" s="9"/>
      <c r="G945" s="24"/>
      <c r="H945" s="24"/>
      <c r="I945" s="24"/>
      <c r="J945" s="25"/>
      <c r="K945" s="26"/>
      <c r="L945" s="27"/>
      <c r="M945" s="7"/>
      <c r="N945" s="27"/>
      <c r="O945" s="7"/>
      <c r="P945" s="27"/>
      <c r="Q945" s="7"/>
      <c r="R945" s="7"/>
      <c r="S945" s="7"/>
      <c r="T945" s="28"/>
      <c r="U945" s="28"/>
      <c r="V945" s="28"/>
      <c r="W945" s="7"/>
    </row>
    <row r="946" spans="1:23" ht="15.75" customHeight="1">
      <c r="A946" s="9"/>
      <c r="B946" s="9"/>
      <c r="G946" s="24"/>
      <c r="H946" s="24"/>
      <c r="I946" s="24"/>
      <c r="J946" s="25"/>
      <c r="K946" s="26"/>
      <c r="L946" s="27"/>
      <c r="M946" s="7"/>
      <c r="N946" s="27"/>
      <c r="O946" s="7"/>
      <c r="P946" s="27"/>
      <c r="Q946" s="7"/>
      <c r="R946" s="7"/>
      <c r="S946" s="7"/>
      <c r="T946" s="28"/>
      <c r="U946" s="28"/>
      <c r="V946" s="28"/>
      <c r="W946" s="7"/>
    </row>
    <row r="947" spans="1:23" ht="15.75" customHeight="1">
      <c r="A947" s="9"/>
      <c r="B947" s="9"/>
      <c r="G947" s="24"/>
      <c r="H947" s="24"/>
      <c r="I947" s="24"/>
      <c r="J947" s="25"/>
      <c r="K947" s="26"/>
      <c r="L947" s="27"/>
      <c r="M947" s="7"/>
      <c r="N947" s="27"/>
      <c r="O947" s="7"/>
      <c r="P947" s="27"/>
      <c r="Q947" s="7"/>
      <c r="R947" s="7"/>
      <c r="S947" s="7"/>
      <c r="T947" s="28"/>
      <c r="U947" s="28"/>
      <c r="V947" s="28"/>
      <c r="W947" s="7"/>
    </row>
    <row r="948" spans="1:23" ht="15.75" customHeight="1">
      <c r="A948" s="9"/>
      <c r="B948" s="9"/>
      <c r="G948" s="24"/>
      <c r="H948" s="24"/>
      <c r="I948" s="24"/>
      <c r="J948" s="25"/>
      <c r="K948" s="26"/>
      <c r="L948" s="27"/>
      <c r="M948" s="7"/>
      <c r="N948" s="27"/>
      <c r="O948" s="7"/>
      <c r="P948" s="27"/>
      <c r="Q948" s="7"/>
      <c r="R948" s="7"/>
      <c r="S948" s="7"/>
      <c r="T948" s="28"/>
      <c r="U948" s="28"/>
      <c r="V948" s="28"/>
      <c r="W948" s="7"/>
    </row>
    <row r="949" spans="1:23" ht="15.75" customHeight="1">
      <c r="A949" s="9"/>
      <c r="B949" s="9"/>
      <c r="G949" s="24"/>
      <c r="H949" s="24"/>
      <c r="I949" s="24"/>
      <c r="J949" s="25"/>
      <c r="K949" s="26"/>
      <c r="L949" s="27"/>
      <c r="M949" s="7"/>
      <c r="N949" s="27"/>
      <c r="O949" s="7"/>
      <c r="P949" s="27"/>
      <c r="Q949" s="7"/>
      <c r="R949" s="7"/>
      <c r="S949" s="7"/>
      <c r="T949" s="28"/>
      <c r="U949" s="28"/>
      <c r="V949" s="28"/>
      <c r="W949" s="7"/>
    </row>
    <row r="950" spans="1:23" ht="15.75" customHeight="1">
      <c r="A950" s="9"/>
      <c r="B950" s="9"/>
      <c r="G950" s="24"/>
      <c r="H950" s="24"/>
      <c r="I950" s="24"/>
      <c r="J950" s="25"/>
      <c r="K950" s="26"/>
      <c r="L950" s="27"/>
      <c r="M950" s="7"/>
      <c r="N950" s="27"/>
      <c r="O950" s="7"/>
      <c r="P950" s="27"/>
      <c r="Q950" s="7"/>
      <c r="R950" s="7"/>
      <c r="S950" s="7"/>
      <c r="T950" s="28"/>
      <c r="U950" s="28"/>
      <c r="V950" s="28"/>
      <c r="W950" s="7"/>
    </row>
    <row r="951" spans="1:23" ht="15.75" customHeight="1">
      <c r="A951" s="9"/>
      <c r="B951" s="9"/>
      <c r="G951" s="24"/>
      <c r="H951" s="24"/>
      <c r="I951" s="24"/>
      <c r="J951" s="25"/>
      <c r="K951" s="26"/>
      <c r="L951" s="27"/>
      <c r="M951" s="7"/>
      <c r="N951" s="27"/>
      <c r="O951" s="7"/>
      <c r="P951" s="27"/>
      <c r="Q951" s="7"/>
      <c r="R951" s="7"/>
      <c r="S951" s="7"/>
      <c r="T951" s="28"/>
      <c r="U951" s="28"/>
      <c r="V951" s="28"/>
      <c r="W951" s="7"/>
    </row>
    <row r="952" spans="1:23" ht="15.75" customHeight="1">
      <c r="A952" s="9"/>
      <c r="B952" s="9"/>
      <c r="G952" s="24"/>
      <c r="H952" s="24"/>
      <c r="I952" s="24"/>
      <c r="J952" s="25"/>
      <c r="K952" s="26"/>
      <c r="L952" s="27"/>
      <c r="M952" s="7"/>
      <c r="N952" s="27"/>
      <c r="O952" s="7"/>
      <c r="P952" s="27"/>
      <c r="Q952" s="7"/>
      <c r="R952" s="7"/>
      <c r="S952" s="7"/>
      <c r="T952" s="28"/>
      <c r="U952" s="28"/>
      <c r="V952" s="28"/>
      <c r="W952" s="7"/>
    </row>
    <row r="953" spans="1:23" ht="15.75" customHeight="1">
      <c r="A953" s="9"/>
      <c r="B953" s="9"/>
      <c r="G953" s="24"/>
      <c r="H953" s="24"/>
      <c r="I953" s="24"/>
      <c r="J953" s="25"/>
      <c r="K953" s="26"/>
      <c r="L953" s="27"/>
      <c r="M953" s="7"/>
      <c r="N953" s="27"/>
      <c r="O953" s="7"/>
      <c r="P953" s="27"/>
      <c r="Q953" s="7"/>
      <c r="R953" s="7"/>
      <c r="S953" s="7"/>
      <c r="T953" s="28"/>
      <c r="U953" s="28"/>
      <c r="V953" s="28"/>
      <c r="W953" s="7"/>
    </row>
    <row r="954" spans="1:23" ht="15.75" customHeight="1">
      <c r="A954" s="9"/>
      <c r="B954" s="9"/>
      <c r="G954" s="24"/>
      <c r="H954" s="24"/>
      <c r="I954" s="24"/>
      <c r="J954" s="25"/>
      <c r="K954" s="26"/>
      <c r="L954" s="27"/>
      <c r="M954" s="7"/>
      <c r="N954" s="27"/>
      <c r="O954" s="7"/>
      <c r="P954" s="27"/>
      <c r="Q954" s="7"/>
      <c r="R954" s="7"/>
      <c r="S954" s="7"/>
      <c r="T954" s="28"/>
      <c r="U954" s="28"/>
      <c r="V954" s="28"/>
      <c r="W954" s="7"/>
    </row>
    <row r="955" spans="1:23" ht="15.75" customHeight="1">
      <c r="A955" s="9"/>
      <c r="B955" s="9"/>
      <c r="G955" s="24"/>
      <c r="H955" s="24"/>
      <c r="I955" s="24"/>
      <c r="J955" s="25"/>
      <c r="K955" s="26"/>
      <c r="L955" s="27"/>
      <c r="M955" s="7"/>
      <c r="N955" s="27"/>
      <c r="O955" s="7"/>
      <c r="P955" s="27"/>
      <c r="Q955" s="7"/>
      <c r="R955" s="7"/>
      <c r="S955" s="7"/>
      <c r="T955" s="28"/>
      <c r="U955" s="28"/>
      <c r="V955" s="28"/>
      <c r="W955" s="7"/>
    </row>
    <row r="956" spans="1:23" ht="15.75" customHeight="1">
      <c r="A956" s="9"/>
      <c r="B956" s="9"/>
      <c r="G956" s="24"/>
      <c r="H956" s="24"/>
      <c r="I956" s="24"/>
      <c r="J956" s="25"/>
      <c r="K956" s="26"/>
      <c r="L956" s="27"/>
      <c r="M956" s="7"/>
      <c r="N956" s="27"/>
      <c r="O956" s="7"/>
      <c r="P956" s="27"/>
      <c r="Q956" s="7"/>
      <c r="R956" s="7"/>
      <c r="S956" s="7"/>
      <c r="T956" s="28"/>
      <c r="U956" s="28"/>
      <c r="V956" s="28"/>
      <c r="W956" s="7"/>
    </row>
    <row r="957" spans="1:23" ht="15.75" customHeight="1">
      <c r="A957" s="9"/>
      <c r="B957" s="9"/>
      <c r="G957" s="24"/>
      <c r="H957" s="24"/>
      <c r="I957" s="24"/>
      <c r="J957" s="25"/>
      <c r="K957" s="26"/>
      <c r="L957" s="27"/>
      <c r="M957" s="7"/>
      <c r="N957" s="27"/>
      <c r="O957" s="7"/>
      <c r="P957" s="27"/>
      <c r="Q957" s="7"/>
      <c r="R957" s="7"/>
      <c r="S957" s="7"/>
      <c r="T957" s="28"/>
      <c r="U957" s="28"/>
      <c r="V957" s="28"/>
      <c r="W957" s="7"/>
    </row>
    <row r="958" spans="1:23" ht="15.75" customHeight="1">
      <c r="A958" s="9"/>
      <c r="B958" s="9"/>
      <c r="G958" s="24"/>
      <c r="H958" s="24"/>
      <c r="I958" s="24"/>
      <c r="J958" s="25"/>
      <c r="K958" s="26"/>
      <c r="L958" s="27"/>
      <c r="M958" s="7"/>
      <c r="N958" s="27"/>
      <c r="O958" s="7"/>
      <c r="P958" s="27"/>
      <c r="Q958" s="7"/>
      <c r="R958" s="7"/>
      <c r="S958" s="7"/>
      <c r="T958" s="28"/>
      <c r="U958" s="28"/>
      <c r="V958" s="28"/>
      <c r="W958" s="7"/>
    </row>
    <row r="959" spans="1:23" ht="15.75" customHeight="1">
      <c r="A959" s="9"/>
      <c r="B959" s="9"/>
      <c r="G959" s="24"/>
      <c r="H959" s="24"/>
      <c r="I959" s="24"/>
      <c r="J959" s="25"/>
      <c r="K959" s="26"/>
      <c r="L959" s="27"/>
      <c r="M959" s="7"/>
      <c r="N959" s="27"/>
      <c r="O959" s="7"/>
      <c r="P959" s="27"/>
      <c r="Q959" s="7"/>
      <c r="R959" s="7"/>
      <c r="S959" s="7"/>
      <c r="T959" s="28"/>
      <c r="U959" s="28"/>
      <c r="V959" s="28"/>
      <c r="W959" s="7"/>
    </row>
    <row r="960" spans="1:23" ht="15.75" customHeight="1">
      <c r="A960" s="9"/>
      <c r="B960" s="9"/>
      <c r="G960" s="24"/>
      <c r="H960" s="24"/>
      <c r="I960" s="24"/>
      <c r="J960" s="25"/>
      <c r="K960" s="26"/>
      <c r="L960" s="27"/>
      <c r="M960" s="7"/>
      <c r="N960" s="27"/>
      <c r="O960" s="7"/>
      <c r="P960" s="27"/>
      <c r="Q960" s="7"/>
      <c r="R960" s="7"/>
      <c r="S960" s="7"/>
      <c r="T960" s="28"/>
      <c r="U960" s="28"/>
      <c r="V960" s="28"/>
      <c r="W960" s="7"/>
    </row>
    <row r="961" spans="1:23" ht="15.75" customHeight="1">
      <c r="A961" s="9"/>
      <c r="B961" s="9"/>
      <c r="G961" s="24"/>
      <c r="H961" s="24"/>
      <c r="I961" s="24"/>
      <c r="J961" s="25"/>
      <c r="K961" s="26"/>
      <c r="L961" s="27"/>
      <c r="M961" s="7"/>
      <c r="N961" s="27"/>
      <c r="O961" s="7"/>
      <c r="P961" s="27"/>
      <c r="Q961" s="7"/>
      <c r="R961" s="7"/>
      <c r="S961" s="7"/>
      <c r="T961" s="28"/>
      <c r="U961" s="28"/>
      <c r="V961" s="28"/>
      <c r="W961" s="7"/>
    </row>
    <row r="962" spans="1:23" ht="15.75" customHeight="1">
      <c r="A962" s="9"/>
      <c r="B962" s="9"/>
      <c r="G962" s="24"/>
      <c r="H962" s="24"/>
      <c r="I962" s="24"/>
      <c r="J962" s="25"/>
      <c r="K962" s="26"/>
      <c r="L962" s="27"/>
      <c r="M962" s="7"/>
      <c r="N962" s="27"/>
      <c r="O962" s="7"/>
      <c r="P962" s="27"/>
      <c r="Q962" s="7"/>
      <c r="R962" s="7"/>
      <c r="S962" s="7"/>
      <c r="T962" s="28"/>
      <c r="U962" s="28"/>
      <c r="V962" s="28"/>
      <c r="W962" s="7"/>
    </row>
    <row r="963" spans="1:23" ht="15.75" customHeight="1">
      <c r="A963" s="9"/>
      <c r="B963" s="9"/>
      <c r="G963" s="24"/>
      <c r="H963" s="24"/>
      <c r="I963" s="24"/>
      <c r="J963" s="25"/>
      <c r="K963" s="26"/>
      <c r="L963" s="27"/>
      <c r="M963" s="7"/>
      <c r="N963" s="27"/>
      <c r="O963" s="7"/>
      <c r="P963" s="27"/>
      <c r="Q963" s="7"/>
      <c r="R963" s="7"/>
      <c r="S963" s="7"/>
      <c r="T963" s="28"/>
      <c r="U963" s="28"/>
      <c r="V963" s="28"/>
      <c r="W963" s="7"/>
    </row>
    <row r="964" spans="1:23" ht="15.75" customHeight="1">
      <c r="A964" s="9"/>
      <c r="B964" s="9"/>
      <c r="G964" s="24"/>
      <c r="H964" s="24"/>
      <c r="I964" s="24"/>
      <c r="J964" s="25"/>
      <c r="K964" s="26"/>
      <c r="L964" s="27"/>
      <c r="M964" s="7"/>
      <c r="N964" s="27"/>
      <c r="O964" s="7"/>
      <c r="P964" s="27"/>
      <c r="Q964" s="7"/>
      <c r="R964" s="7"/>
      <c r="S964" s="7"/>
      <c r="T964" s="28"/>
      <c r="U964" s="28"/>
      <c r="V964" s="28"/>
      <c r="W964" s="7"/>
    </row>
    <row r="965" spans="1:23" ht="15.75" customHeight="1">
      <c r="A965" s="9"/>
      <c r="B965" s="9"/>
      <c r="G965" s="24"/>
      <c r="H965" s="24"/>
      <c r="I965" s="24"/>
      <c r="J965" s="25"/>
      <c r="K965" s="26"/>
      <c r="L965" s="27"/>
      <c r="M965" s="7"/>
      <c r="N965" s="27"/>
      <c r="O965" s="7"/>
      <c r="P965" s="27"/>
      <c r="Q965" s="7"/>
      <c r="R965" s="7"/>
      <c r="S965" s="7"/>
      <c r="T965" s="28"/>
      <c r="U965" s="28"/>
      <c r="V965" s="28"/>
      <c r="W965" s="7"/>
    </row>
    <row r="966" spans="1:23" ht="15.75" customHeight="1">
      <c r="A966" s="9"/>
      <c r="B966" s="9"/>
      <c r="G966" s="24"/>
      <c r="H966" s="24"/>
      <c r="I966" s="24"/>
      <c r="J966" s="25"/>
      <c r="K966" s="26"/>
      <c r="L966" s="27"/>
      <c r="M966" s="7"/>
      <c r="N966" s="27"/>
      <c r="O966" s="7"/>
      <c r="P966" s="27"/>
      <c r="Q966" s="7"/>
      <c r="R966" s="7"/>
      <c r="S966" s="7"/>
      <c r="T966" s="28"/>
      <c r="U966" s="28"/>
      <c r="V966" s="28"/>
      <c r="W966" s="7"/>
    </row>
    <row r="967" spans="1:23" ht="15.75" customHeight="1">
      <c r="A967" s="9"/>
      <c r="B967" s="9"/>
      <c r="G967" s="24"/>
      <c r="H967" s="24"/>
      <c r="I967" s="24"/>
      <c r="J967" s="25"/>
      <c r="K967" s="26"/>
      <c r="L967" s="27"/>
      <c r="M967" s="7"/>
      <c r="N967" s="27"/>
      <c r="O967" s="7"/>
      <c r="P967" s="27"/>
      <c r="Q967" s="7"/>
      <c r="R967" s="7"/>
      <c r="S967" s="7"/>
      <c r="T967" s="28"/>
      <c r="U967" s="28"/>
      <c r="V967" s="28"/>
      <c r="W967" s="7"/>
    </row>
    <row r="968" spans="1:23" ht="15.75" customHeight="1">
      <c r="A968" s="9"/>
      <c r="B968" s="9"/>
      <c r="G968" s="24"/>
      <c r="H968" s="24"/>
      <c r="I968" s="24"/>
      <c r="J968" s="25"/>
      <c r="K968" s="26"/>
      <c r="L968" s="27"/>
      <c r="M968" s="7"/>
      <c r="N968" s="27"/>
      <c r="O968" s="7"/>
      <c r="P968" s="27"/>
      <c r="Q968" s="7"/>
      <c r="R968" s="7"/>
      <c r="S968" s="7"/>
      <c r="T968" s="28"/>
      <c r="U968" s="28"/>
      <c r="V968" s="28"/>
      <c r="W968" s="7"/>
    </row>
    <row r="969" spans="1:23" ht="15.75" customHeight="1">
      <c r="A969" s="9"/>
      <c r="B969" s="9"/>
      <c r="G969" s="24"/>
      <c r="H969" s="24"/>
      <c r="I969" s="24"/>
      <c r="J969" s="25"/>
      <c r="K969" s="26"/>
      <c r="L969" s="27"/>
      <c r="M969" s="7"/>
      <c r="N969" s="27"/>
      <c r="O969" s="7"/>
      <c r="P969" s="27"/>
      <c r="Q969" s="7"/>
      <c r="R969" s="7"/>
      <c r="S969" s="7"/>
      <c r="T969" s="28"/>
      <c r="U969" s="28"/>
      <c r="V969" s="28"/>
      <c r="W969" s="7"/>
    </row>
    <row r="970" spans="1:23" ht="15.75" customHeight="1">
      <c r="A970" s="9"/>
      <c r="B970" s="9"/>
      <c r="G970" s="24"/>
      <c r="H970" s="24"/>
      <c r="I970" s="24"/>
      <c r="J970" s="25"/>
      <c r="K970" s="26"/>
      <c r="L970" s="27"/>
      <c r="M970" s="7"/>
      <c r="N970" s="27"/>
      <c r="O970" s="7"/>
      <c r="P970" s="27"/>
      <c r="Q970" s="7"/>
      <c r="R970" s="7"/>
      <c r="S970" s="7"/>
      <c r="T970" s="28"/>
      <c r="U970" s="28"/>
      <c r="V970" s="28"/>
      <c r="W970" s="7"/>
    </row>
    <row r="971" spans="1:23" ht="15.75" customHeight="1">
      <c r="A971" s="9"/>
      <c r="B971" s="9"/>
      <c r="G971" s="24"/>
      <c r="H971" s="24"/>
      <c r="I971" s="24"/>
      <c r="J971" s="25"/>
      <c r="K971" s="26"/>
      <c r="L971" s="27"/>
      <c r="M971" s="7"/>
      <c r="N971" s="27"/>
      <c r="O971" s="7"/>
      <c r="P971" s="27"/>
      <c r="Q971" s="7"/>
      <c r="R971" s="7"/>
      <c r="S971" s="7"/>
      <c r="T971" s="28"/>
      <c r="U971" s="28"/>
      <c r="V971" s="28"/>
      <c r="W971" s="7"/>
    </row>
    <row r="972" spans="1:23" ht="15.75" customHeight="1">
      <c r="A972" s="9"/>
      <c r="B972" s="9"/>
      <c r="G972" s="24"/>
      <c r="H972" s="24"/>
      <c r="I972" s="24"/>
      <c r="J972" s="25"/>
      <c r="K972" s="26"/>
      <c r="L972" s="27"/>
      <c r="M972" s="7"/>
      <c r="N972" s="27"/>
      <c r="O972" s="7"/>
      <c r="P972" s="27"/>
      <c r="Q972" s="7"/>
      <c r="R972" s="7"/>
      <c r="S972" s="7"/>
      <c r="T972" s="28"/>
      <c r="U972" s="28"/>
      <c r="V972" s="28"/>
      <c r="W972" s="7"/>
    </row>
    <row r="973" spans="1:23" ht="15.75" customHeight="1">
      <c r="A973" s="9"/>
      <c r="B973" s="9"/>
      <c r="G973" s="24"/>
      <c r="H973" s="24"/>
      <c r="I973" s="24"/>
      <c r="J973" s="25"/>
      <c r="K973" s="26"/>
      <c r="L973" s="27"/>
      <c r="M973" s="7"/>
      <c r="N973" s="27"/>
      <c r="O973" s="7"/>
      <c r="P973" s="27"/>
      <c r="Q973" s="7"/>
      <c r="R973" s="7"/>
      <c r="S973" s="7"/>
      <c r="T973" s="28"/>
      <c r="U973" s="28"/>
      <c r="V973" s="28"/>
      <c r="W973" s="7"/>
    </row>
    <row r="974" spans="1:23" ht="15.75" customHeight="1">
      <c r="A974" s="9"/>
      <c r="B974" s="9"/>
      <c r="G974" s="24"/>
      <c r="H974" s="24"/>
      <c r="I974" s="24"/>
      <c r="J974" s="25"/>
      <c r="K974" s="26"/>
      <c r="L974" s="27"/>
      <c r="M974" s="7"/>
      <c r="N974" s="27"/>
      <c r="O974" s="7"/>
      <c r="P974" s="27"/>
      <c r="Q974" s="7"/>
      <c r="R974" s="7"/>
      <c r="S974" s="7"/>
      <c r="T974" s="28"/>
      <c r="U974" s="28"/>
      <c r="V974" s="28"/>
      <c r="W974" s="7"/>
    </row>
    <row r="975" spans="1:23" ht="15.75" customHeight="1">
      <c r="A975" s="9"/>
      <c r="B975" s="9"/>
      <c r="G975" s="24"/>
      <c r="H975" s="24"/>
      <c r="I975" s="24"/>
      <c r="J975" s="25"/>
      <c r="K975" s="26"/>
      <c r="L975" s="27"/>
      <c r="M975" s="7"/>
      <c r="N975" s="27"/>
      <c r="O975" s="7"/>
      <c r="P975" s="27"/>
      <c r="Q975" s="7"/>
      <c r="R975" s="7"/>
      <c r="S975" s="7"/>
      <c r="T975" s="28"/>
      <c r="U975" s="28"/>
      <c r="V975" s="28"/>
      <c r="W975" s="7"/>
    </row>
    <row r="976" spans="1:23" ht="15.75" customHeight="1">
      <c r="A976" s="9"/>
      <c r="B976" s="9"/>
      <c r="G976" s="24"/>
      <c r="H976" s="24"/>
      <c r="I976" s="24"/>
      <c r="J976" s="25"/>
      <c r="K976" s="26"/>
      <c r="L976" s="27"/>
      <c r="M976" s="7"/>
      <c r="N976" s="27"/>
      <c r="O976" s="7"/>
      <c r="P976" s="27"/>
      <c r="Q976" s="7"/>
      <c r="R976" s="7"/>
      <c r="S976" s="7"/>
      <c r="T976" s="28"/>
      <c r="U976" s="28"/>
      <c r="V976" s="28"/>
      <c r="W976" s="7"/>
    </row>
    <row r="977" spans="1:23" ht="15.75" customHeight="1">
      <c r="A977" s="9"/>
      <c r="B977" s="9"/>
      <c r="G977" s="24"/>
      <c r="H977" s="24"/>
      <c r="I977" s="24"/>
      <c r="J977" s="25"/>
      <c r="K977" s="26"/>
      <c r="L977" s="27"/>
      <c r="M977" s="7"/>
      <c r="N977" s="27"/>
      <c r="O977" s="7"/>
      <c r="P977" s="27"/>
      <c r="Q977" s="7"/>
      <c r="R977" s="7"/>
      <c r="S977" s="7"/>
      <c r="T977" s="28"/>
      <c r="U977" s="28"/>
      <c r="V977" s="28"/>
      <c r="W977" s="7"/>
    </row>
    <row r="978" spans="1:23" ht="15.75" customHeight="1">
      <c r="A978" s="9"/>
      <c r="B978" s="9"/>
      <c r="G978" s="24"/>
      <c r="H978" s="24"/>
      <c r="I978" s="24"/>
      <c r="J978" s="25"/>
      <c r="K978" s="26"/>
      <c r="L978" s="27"/>
      <c r="M978" s="7"/>
      <c r="N978" s="27"/>
      <c r="O978" s="7"/>
      <c r="P978" s="27"/>
      <c r="Q978" s="7"/>
      <c r="R978" s="7"/>
      <c r="S978" s="7"/>
      <c r="T978" s="28"/>
      <c r="U978" s="28"/>
      <c r="V978" s="28"/>
      <c r="W978" s="7"/>
    </row>
    <row r="979" spans="1:23" ht="15.75" customHeight="1">
      <c r="A979" s="9"/>
      <c r="B979" s="9"/>
      <c r="G979" s="24"/>
      <c r="H979" s="24"/>
      <c r="I979" s="24"/>
      <c r="J979" s="25"/>
      <c r="K979" s="26"/>
      <c r="L979" s="27"/>
      <c r="M979" s="7"/>
      <c r="N979" s="27"/>
      <c r="O979" s="7"/>
      <c r="P979" s="27"/>
      <c r="Q979" s="7"/>
      <c r="R979" s="7"/>
      <c r="S979" s="7"/>
      <c r="T979" s="28"/>
      <c r="U979" s="28"/>
      <c r="V979" s="28"/>
      <c r="W979" s="7"/>
    </row>
    <row r="980" spans="1:23" ht="15.75" customHeight="1">
      <c r="A980" s="9"/>
      <c r="B980" s="9"/>
      <c r="G980" s="24"/>
      <c r="H980" s="24"/>
      <c r="I980" s="24"/>
      <c r="J980" s="25"/>
      <c r="K980" s="26"/>
      <c r="L980" s="27"/>
      <c r="M980" s="7"/>
      <c r="N980" s="27"/>
      <c r="O980" s="7"/>
      <c r="P980" s="27"/>
      <c r="Q980" s="7"/>
      <c r="R980" s="7"/>
      <c r="S980" s="7"/>
      <c r="T980" s="28"/>
      <c r="U980" s="28"/>
      <c r="V980" s="28"/>
      <c r="W980" s="7"/>
    </row>
    <row r="981" spans="1:23" ht="15.75" customHeight="1">
      <c r="A981" s="9"/>
      <c r="B981" s="9"/>
      <c r="G981" s="24"/>
      <c r="H981" s="24"/>
      <c r="I981" s="24"/>
      <c r="J981" s="25"/>
      <c r="K981" s="26"/>
      <c r="L981" s="27"/>
      <c r="M981" s="7"/>
      <c r="N981" s="27"/>
      <c r="O981" s="7"/>
      <c r="P981" s="27"/>
      <c r="Q981" s="7"/>
      <c r="R981" s="7"/>
      <c r="S981" s="7"/>
      <c r="T981" s="28"/>
      <c r="U981" s="28"/>
      <c r="V981" s="28"/>
      <c r="W981" s="7"/>
    </row>
    <row r="982" spans="1:23" ht="15.75" customHeight="1">
      <c r="A982" s="9"/>
      <c r="B982" s="9"/>
      <c r="G982" s="24"/>
      <c r="H982" s="24"/>
      <c r="I982" s="24"/>
      <c r="J982" s="25"/>
      <c r="K982" s="26"/>
      <c r="L982" s="27"/>
      <c r="M982" s="7"/>
      <c r="N982" s="27"/>
      <c r="O982" s="7"/>
      <c r="P982" s="27"/>
      <c r="Q982" s="7"/>
      <c r="R982" s="7"/>
      <c r="S982" s="7"/>
      <c r="T982" s="28"/>
      <c r="U982" s="28"/>
      <c r="V982" s="28"/>
      <c r="W982" s="7"/>
    </row>
    <row r="983" spans="1:23" ht="15.75" customHeight="1">
      <c r="A983" s="9"/>
      <c r="B983" s="9"/>
      <c r="G983" s="24"/>
      <c r="H983" s="24"/>
      <c r="I983" s="24"/>
      <c r="J983" s="25"/>
      <c r="K983" s="26"/>
      <c r="L983" s="27"/>
      <c r="M983" s="7"/>
      <c r="N983" s="27"/>
      <c r="O983" s="7"/>
      <c r="P983" s="27"/>
      <c r="Q983" s="7"/>
      <c r="R983" s="7"/>
      <c r="S983" s="7"/>
      <c r="T983" s="28"/>
      <c r="U983" s="28"/>
      <c r="V983" s="28"/>
      <c r="W983" s="7"/>
    </row>
    <row r="984" spans="1:23" ht="15.75" customHeight="1">
      <c r="A984" s="9"/>
      <c r="B984" s="9"/>
      <c r="G984" s="24"/>
      <c r="H984" s="24"/>
      <c r="I984" s="24"/>
      <c r="J984" s="25"/>
      <c r="K984" s="26"/>
      <c r="L984" s="27"/>
      <c r="M984" s="7"/>
      <c r="N984" s="27"/>
      <c r="O984" s="7"/>
      <c r="P984" s="27"/>
      <c r="Q984" s="7"/>
      <c r="R984" s="7"/>
      <c r="S984" s="7"/>
      <c r="T984" s="28"/>
      <c r="U984" s="28"/>
      <c r="V984" s="28"/>
      <c r="W984" s="7"/>
    </row>
    <row r="985" spans="1:23" ht="15.75" customHeight="1">
      <c r="A985" s="9"/>
      <c r="B985" s="9"/>
      <c r="G985" s="24"/>
      <c r="H985" s="24"/>
      <c r="I985" s="24"/>
      <c r="J985" s="25"/>
      <c r="K985" s="26"/>
      <c r="L985" s="27"/>
      <c r="M985" s="7"/>
      <c r="N985" s="27"/>
      <c r="O985" s="7"/>
      <c r="P985" s="27"/>
      <c r="Q985" s="7"/>
      <c r="R985" s="7"/>
      <c r="S985" s="7"/>
      <c r="T985" s="28"/>
      <c r="U985" s="28"/>
      <c r="V985" s="28"/>
      <c r="W985" s="7"/>
    </row>
    <row r="986" spans="1:23" ht="15.75" customHeight="1">
      <c r="A986" s="9"/>
      <c r="B986" s="9"/>
      <c r="G986" s="24"/>
      <c r="H986" s="24"/>
      <c r="I986" s="24"/>
      <c r="J986" s="25"/>
      <c r="K986" s="26"/>
      <c r="L986" s="27"/>
      <c r="M986" s="7"/>
      <c r="N986" s="27"/>
      <c r="O986" s="7"/>
      <c r="P986" s="27"/>
      <c r="Q986" s="7"/>
      <c r="R986" s="7"/>
      <c r="S986" s="7"/>
      <c r="T986" s="28"/>
      <c r="U986" s="28"/>
      <c r="V986" s="28"/>
      <c r="W986" s="7"/>
    </row>
    <row r="987" spans="1:23" ht="15.75" customHeight="1">
      <c r="A987" s="9"/>
      <c r="B987" s="9"/>
      <c r="G987" s="24"/>
      <c r="H987" s="24"/>
      <c r="I987" s="24"/>
      <c r="J987" s="25"/>
      <c r="K987" s="26"/>
      <c r="L987" s="27"/>
      <c r="M987" s="7"/>
      <c r="N987" s="27"/>
      <c r="O987" s="7"/>
      <c r="P987" s="27"/>
      <c r="Q987" s="7"/>
      <c r="R987" s="7"/>
      <c r="S987" s="7"/>
      <c r="T987" s="28"/>
      <c r="U987" s="28"/>
      <c r="V987" s="28"/>
      <c r="W987" s="7"/>
    </row>
    <row r="988" spans="1:23" ht="15.75" customHeight="1">
      <c r="A988" s="9"/>
      <c r="B988" s="9"/>
      <c r="G988" s="24"/>
      <c r="H988" s="24"/>
      <c r="I988" s="24"/>
      <c r="J988" s="25"/>
      <c r="K988" s="26"/>
      <c r="L988" s="27"/>
      <c r="M988" s="7"/>
      <c r="N988" s="27"/>
      <c r="O988" s="7"/>
      <c r="P988" s="27"/>
      <c r="Q988" s="7"/>
      <c r="R988" s="7"/>
      <c r="S988" s="7"/>
      <c r="T988" s="28"/>
      <c r="U988" s="28"/>
      <c r="V988" s="28"/>
      <c r="W988" s="7"/>
    </row>
    <row r="989" spans="1:23" ht="15.75" customHeight="1">
      <c r="A989" s="9"/>
      <c r="B989" s="9"/>
      <c r="G989" s="24"/>
      <c r="H989" s="24"/>
      <c r="I989" s="24"/>
      <c r="J989" s="25"/>
      <c r="K989" s="26"/>
      <c r="L989" s="27"/>
      <c r="M989" s="7"/>
      <c r="N989" s="27"/>
      <c r="O989" s="7"/>
      <c r="P989" s="27"/>
      <c r="Q989" s="7"/>
      <c r="R989" s="7"/>
      <c r="S989" s="7"/>
      <c r="T989" s="28"/>
      <c r="U989" s="28"/>
      <c r="V989" s="28"/>
      <c r="W989" s="7"/>
    </row>
    <row r="990" spans="1:23" ht="15.75" customHeight="1">
      <c r="A990" s="9"/>
      <c r="B990" s="9"/>
      <c r="G990" s="24"/>
      <c r="H990" s="24"/>
      <c r="I990" s="24"/>
      <c r="J990" s="25"/>
      <c r="K990" s="26"/>
      <c r="L990" s="27"/>
      <c r="M990" s="7"/>
      <c r="N990" s="27"/>
      <c r="O990" s="7"/>
      <c r="P990" s="27"/>
      <c r="Q990" s="7"/>
      <c r="R990" s="7"/>
      <c r="S990" s="7"/>
      <c r="T990" s="28"/>
      <c r="U990" s="28"/>
      <c r="V990" s="28"/>
      <c r="W990" s="7"/>
    </row>
    <row r="991" spans="1:23" ht="15.75" customHeight="1">
      <c r="A991" s="9"/>
      <c r="B991" s="9"/>
      <c r="G991" s="24"/>
      <c r="H991" s="24"/>
      <c r="I991" s="24"/>
      <c r="J991" s="25"/>
      <c r="K991" s="26"/>
      <c r="L991" s="27"/>
      <c r="M991" s="7"/>
      <c r="N991" s="27"/>
      <c r="O991" s="7"/>
      <c r="P991" s="27"/>
      <c r="Q991" s="7"/>
      <c r="R991" s="7"/>
      <c r="S991" s="7"/>
      <c r="T991" s="28"/>
      <c r="U991" s="28"/>
      <c r="V991" s="28"/>
      <c r="W991" s="7"/>
    </row>
    <row r="992" spans="1:23" ht="15.75" customHeight="1">
      <c r="A992" s="9"/>
      <c r="B992" s="9"/>
      <c r="G992" s="24"/>
      <c r="H992" s="24"/>
      <c r="I992" s="24"/>
      <c r="J992" s="25"/>
      <c r="K992" s="26"/>
      <c r="L992" s="27"/>
      <c r="M992" s="7"/>
      <c r="N992" s="27"/>
      <c r="O992" s="7"/>
      <c r="P992" s="27"/>
      <c r="Q992" s="7"/>
      <c r="R992" s="7"/>
      <c r="S992" s="7"/>
      <c r="T992" s="28"/>
      <c r="U992" s="28"/>
      <c r="V992" s="28"/>
      <c r="W992" s="7"/>
    </row>
    <row r="993" spans="1:23" ht="15.75" customHeight="1">
      <c r="A993" s="9"/>
      <c r="B993" s="9"/>
      <c r="G993" s="24"/>
      <c r="H993" s="24"/>
      <c r="I993" s="24"/>
      <c r="J993" s="25"/>
      <c r="K993" s="26"/>
      <c r="L993" s="27"/>
      <c r="M993" s="7"/>
      <c r="N993" s="27"/>
      <c r="O993" s="7"/>
      <c r="P993" s="27"/>
      <c r="Q993" s="7"/>
      <c r="R993" s="7"/>
      <c r="S993" s="7"/>
      <c r="T993" s="28"/>
      <c r="U993" s="28"/>
      <c r="V993" s="28"/>
      <c r="W993" s="7"/>
    </row>
    <row r="994" spans="1:23" ht="15.75" customHeight="1">
      <c r="A994" s="9"/>
      <c r="B994" s="9"/>
      <c r="G994" s="24"/>
      <c r="H994" s="24"/>
      <c r="I994" s="24"/>
      <c r="J994" s="25"/>
      <c r="K994" s="26"/>
      <c r="L994" s="27"/>
      <c r="M994" s="7"/>
      <c r="N994" s="27"/>
      <c r="O994" s="7"/>
      <c r="P994" s="27"/>
      <c r="Q994" s="7"/>
      <c r="R994" s="7"/>
      <c r="S994" s="7"/>
      <c r="T994" s="28"/>
      <c r="U994" s="28"/>
      <c r="V994" s="28"/>
      <c r="W994" s="7"/>
    </row>
    <row r="995" spans="1:23" ht="15.75" customHeight="1">
      <c r="A995" s="9"/>
      <c r="B995" s="9"/>
      <c r="G995" s="24"/>
      <c r="H995" s="24"/>
      <c r="I995" s="24"/>
      <c r="J995" s="25"/>
      <c r="K995" s="26"/>
      <c r="L995" s="27"/>
      <c r="M995" s="7"/>
      <c r="N995" s="27"/>
      <c r="O995" s="7"/>
      <c r="P995" s="27"/>
      <c r="Q995" s="7"/>
      <c r="R995" s="7"/>
      <c r="S995" s="7"/>
      <c r="T995" s="28"/>
      <c r="U995" s="28"/>
      <c r="V995" s="28"/>
      <c r="W995" s="7"/>
    </row>
    <row r="996" spans="1:23" ht="15.75" customHeight="1">
      <c r="A996" s="9"/>
      <c r="B996" s="9"/>
      <c r="G996" s="24"/>
      <c r="H996" s="24"/>
      <c r="I996" s="24"/>
      <c r="J996" s="25"/>
      <c r="K996" s="26"/>
      <c r="L996" s="27"/>
      <c r="M996" s="7"/>
      <c r="N996" s="27"/>
      <c r="O996" s="7"/>
      <c r="P996" s="27"/>
      <c r="Q996" s="7"/>
      <c r="R996" s="7"/>
      <c r="S996" s="7"/>
      <c r="T996" s="28"/>
      <c r="U996" s="28"/>
      <c r="V996" s="28"/>
      <c r="W996" s="7"/>
    </row>
    <row r="997" spans="1:23" ht="15.75" customHeight="1">
      <c r="A997" s="9"/>
      <c r="B997" s="9"/>
      <c r="G997" s="24"/>
      <c r="H997" s="24"/>
      <c r="I997" s="24"/>
      <c r="J997" s="25"/>
      <c r="K997" s="26"/>
      <c r="L997" s="27"/>
      <c r="M997" s="7"/>
      <c r="N997" s="27"/>
      <c r="O997" s="7"/>
      <c r="P997" s="27"/>
      <c r="Q997" s="7"/>
      <c r="R997" s="7"/>
      <c r="S997" s="7"/>
      <c r="T997" s="28"/>
      <c r="U997" s="28"/>
      <c r="V997" s="28"/>
      <c r="W997" s="7"/>
    </row>
    <row r="998" spans="1:23" ht="15.75" customHeight="1">
      <c r="A998" s="9"/>
      <c r="B998" s="9"/>
      <c r="G998" s="24"/>
      <c r="H998" s="24"/>
      <c r="I998" s="24"/>
      <c r="J998" s="25"/>
      <c r="K998" s="26"/>
      <c r="L998" s="27"/>
      <c r="M998" s="7"/>
      <c r="N998" s="27"/>
      <c r="O998" s="7"/>
      <c r="P998" s="27"/>
      <c r="Q998" s="7"/>
      <c r="R998" s="7"/>
      <c r="S998" s="7"/>
      <c r="T998" s="28"/>
      <c r="U998" s="28"/>
      <c r="V998" s="28"/>
      <c r="W998" s="7"/>
    </row>
    <row r="999" spans="1:23" ht="15.75" customHeight="1">
      <c r="A999" s="9"/>
      <c r="B999" s="9"/>
      <c r="G999" s="24"/>
      <c r="H999" s="24"/>
      <c r="I999" s="24"/>
      <c r="J999" s="25"/>
      <c r="K999" s="26"/>
      <c r="L999" s="27"/>
      <c r="M999" s="7"/>
      <c r="N999" s="27"/>
      <c r="O999" s="7"/>
      <c r="P999" s="27"/>
      <c r="Q999" s="7"/>
      <c r="R999" s="7"/>
      <c r="S999" s="7"/>
      <c r="T999" s="28"/>
      <c r="U999" s="28"/>
      <c r="V999" s="28"/>
      <c r="W999" s="7"/>
    </row>
    <row r="1000" spans="1:23" ht="15.75" customHeight="1">
      <c r="A1000" s="9"/>
      <c r="B1000" s="9"/>
      <c r="G1000" s="24"/>
      <c r="H1000" s="24"/>
      <c r="I1000" s="24"/>
      <c r="J1000" s="25"/>
      <c r="K1000" s="26"/>
      <c r="L1000" s="27"/>
      <c r="M1000" s="7"/>
      <c r="N1000" s="27"/>
      <c r="O1000" s="7"/>
      <c r="P1000" s="27"/>
      <c r="Q1000" s="7"/>
      <c r="R1000" s="7"/>
      <c r="S1000" s="7"/>
      <c r="T1000" s="28"/>
      <c r="U1000" s="28"/>
      <c r="V1000" s="28"/>
      <c r="W1000" s="7"/>
    </row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1"/>
  <sheetViews>
    <sheetView workbookViewId="0">
      <selection activeCell="E13" sqref="E13"/>
    </sheetView>
  </sheetViews>
  <sheetFormatPr defaultColWidth="14.44140625" defaultRowHeight="15" customHeight="1"/>
  <cols>
    <col min="1" max="1" width="22.6640625" customWidth="1"/>
    <col min="2" max="2" width="17.44140625" customWidth="1"/>
    <col min="3" max="3" width="12.5546875" customWidth="1"/>
    <col min="4" max="5" width="14.33203125" customWidth="1"/>
    <col min="6" max="6" width="8.88671875" customWidth="1"/>
    <col min="7" max="26" width="8.6640625" customWidth="1"/>
  </cols>
  <sheetData>
    <row r="1" spans="1:26" ht="12.75" customHeight="1">
      <c r="A1" s="14"/>
      <c r="B1" s="14" t="s">
        <v>87</v>
      </c>
      <c r="C1" s="14" t="s">
        <v>88</v>
      </c>
      <c r="D1" s="14" t="s">
        <v>89</v>
      </c>
      <c r="E1" s="14"/>
      <c r="F1" s="14" t="s">
        <v>90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2.75" customHeight="1" thickBot="1">
      <c r="A2" s="14" t="s">
        <v>91</v>
      </c>
      <c r="B2" s="12">
        <v>-0.9165487970013636</v>
      </c>
      <c r="C2" s="12">
        <v>-2.2269520038735204</v>
      </c>
      <c r="D2" s="12">
        <v>3.0679424507341366</v>
      </c>
      <c r="E2" s="9"/>
    </row>
    <row r="3" spans="1:26" ht="12.75" customHeight="1" thickBot="1">
      <c r="A3" s="14" t="s">
        <v>385</v>
      </c>
      <c r="B3" s="37">
        <v>1.0742274970168899</v>
      </c>
      <c r="C3" s="37">
        <v>0.7915172882992505</v>
      </c>
      <c r="D3" s="37">
        <v>0.95808231982054215</v>
      </c>
      <c r="E3" s="9"/>
    </row>
    <row r="4" spans="1:26" ht="12.75" customHeight="1" thickBot="1">
      <c r="A4" s="14" t="s">
        <v>92</v>
      </c>
      <c r="B4" s="12">
        <v>-1.1705091949924</v>
      </c>
      <c r="C4" s="12">
        <v>21.433519338117058</v>
      </c>
      <c r="D4" s="12">
        <v>2.158060572593445</v>
      </c>
      <c r="E4" s="9"/>
    </row>
    <row r="5" spans="1:26" ht="12.75" customHeight="1">
      <c r="A5" s="14"/>
    </row>
    <row r="6" spans="1:26" ht="12.75" customHeight="1">
      <c r="A6" s="14" t="s">
        <v>93</v>
      </c>
      <c r="B6" s="2">
        <v>0.2965087342201555</v>
      </c>
      <c r="C6" s="2">
        <v>0.1674270760608419</v>
      </c>
      <c r="D6" s="2">
        <v>0.53606507166508621</v>
      </c>
      <c r="F6" s="2">
        <f t="shared" ref="F6:F7" si="0">B6+C6+D6</f>
        <v>1.0000008819460837</v>
      </c>
    </row>
    <row r="7" spans="1:26" ht="12.75" customHeight="1">
      <c r="A7" s="14" t="s">
        <v>95</v>
      </c>
      <c r="B7" s="2">
        <v>0.149379065289475</v>
      </c>
      <c r="C7" s="2">
        <v>-3.4284109135828772E-2</v>
      </c>
      <c r="D7" s="2">
        <v>0.88490504384629565</v>
      </c>
      <c r="F7" s="9">
        <f t="shared" si="0"/>
        <v>0.99999999999994182</v>
      </c>
    </row>
    <row r="8" spans="1:26" ht="12.75" customHeight="1">
      <c r="A8" s="14"/>
    </row>
    <row r="9" spans="1:26" ht="12.75" customHeight="1">
      <c r="A9" s="14" t="s">
        <v>96</v>
      </c>
      <c r="B9" s="9">
        <f>B6*B2+C6*C2+D6*D2</f>
        <v>1.0000000035308982</v>
      </c>
    </row>
    <row r="10" spans="1:26" ht="12.75" customHeight="1">
      <c r="A10" s="14" t="s">
        <v>98</v>
      </c>
      <c r="B10" s="9">
        <f t="shared" ref="B10" si="1">B7*B4+C7*C4+D7*D4</f>
        <v>1.0000000000001621</v>
      </c>
    </row>
    <row r="11" spans="1:26" ht="12.75" customHeight="1">
      <c r="A11" s="14"/>
    </row>
    <row r="12" spans="1:26" ht="12.75" customHeight="1">
      <c r="A12" s="14"/>
    </row>
    <row r="13" spans="1:26" ht="12.75" customHeight="1">
      <c r="A13" s="14" t="s">
        <v>99</v>
      </c>
      <c r="B13" s="7">
        <f t="shared" ref="B13:B14" si="2">$B$18*B6+$C$18*C6+$D$18*D6</f>
        <v>0.14867857835161064</v>
      </c>
    </row>
    <row r="14" spans="1:26" ht="12.75" customHeight="1">
      <c r="A14" s="14" t="s">
        <v>101</v>
      </c>
      <c r="B14" s="7">
        <f t="shared" si="2"/>
        <v>0.16054391367530571</v>
      </c>
    </row>
    <row r="15" spans="1:26" ht="12.75" customHeight="1">
      <c r="A15" s="14"/>
    </row>
    <row r="16" spans="1:26" ht="12.75" customHeight="1">
      <c r="A16" s="14" t="s">
        <v>102</v>
      </c>
      <c r="B16" s="7">
        <v>5.6500000000000002E-2</v>
      </c>
    </row>
    <row r="17" spans="1:5" ht="12.75" customHeight="1">
      <c r="A17" s="14"/>
      <c r="B17" s="7"/>
    </row>
    <row r="18" spans="1:5" ht="12.75" customHeight="1">
      <c r="A18" s="20" t="s">
        <v>103</v>
      </c>
      <c r="B18" s="7">
        <v>-0.11219057087224771</v>
      </c>
      <c r="C18" s="7">
        <v>0.39605567749233939</v>
      </c>
      <c r="D18" s="7">
        <v>0.21570817534029327</v>
      </c>
      <c r="E18" s="7"/>
    </row>
    <row r="19" spans="1:5" ht="12.75" customHeight="1">
      <c r="A19" s="14"/>
    </row>
    <row r="20" spans="1:5" ht="12.75" customHeight="1">
      <c r="A20" s="14"/>
    </row>
    <row r="21" spans="1:5" ht="12.75" customHeight="1">
      <c r="A21" s="14"/>
    </row>
    <row r="22" spans="1:5" ht="12.75" customHeight="1">
      <c r="A22" s="14"/>
    </row>
    <row r="23" spans="1:5" ht="12.75" customHeight="1">
      <c r="A23" s="14"/>
    </row>
    <row r="24" spans="1:5" ht="12.75" customHeight="1">
      <c r="A24" s="14"/>
    </row>
    <row r="25" spans="1:5" ht="12.75" customHeight="1">
      <c r="A25" s="14"/>
    </row>
    <row r="26" spans="1:5" ht="12.75" customHeight="1">
      <c r="A26" s="14"/>
    </row>
    <row r="27" spans="1:5" ht="12.75" customHeight="1">
      <c r="A27" s="14"/>
    </row>
    <row r="28" spans="1:5" ht="12.75" customHeight="1">
      <c r="A28" s="14"/>
    </row>
    <row r="29" spans="1:5" ht="12.75" customHeight="1">
      <c r="A29" s="14"/>
    </row>
    <row r="30" spans="1:5" ht="12.75" customHeight="1">
      <c r="A30" s="14"/>
    </row>
    <row r="31" spans="1:5" ht="12.75" customHeight="1">
      <c r="A31" s="14"/>
    </row>
    <row r="32" spans="1:5" ht="12.75" customHeight="1">
      <c r="A32" s="14"/>
    </row>
    <row r="33" spans="1:1" ht="12.75" customHeight="1">
      <c r="A33" s="14"/>
    </row>
    <row r="34" spans="1:1" ht="12.75" customHeight="1">
      <c r="A34" s="14"/>
    </row>
    <row r="35" spans="1:1" ht="12.75" customHeight="1">
      <c r="A35" s="14"/>
    </row>
    <row r="36" spans="1:1" ht="12.75" customHeight="1">
      <c r="A36" s="14"/>
    </row>
    <row r="37" spans="1:1" ht="12.75" customHeight="1">
      <c r="A37" s="14"/>
    </row>
    <row r="38" spans="1:1" ht="12.75" customHeight="1">
      <c r="A38" s="14"/>
    </row>
    <row r="39" spans="1:1" ht="12.75" customHeight="1">
      <c r="A39" s="14"/>
    </row>
    <row r="40" spans="1:1" ht="12.75" customHeight="1">
      <c r="A40" s="14"/>
    </row>
    <row r="41" spans="1:1" ht="12.75" customHeight="1">
      <c r="A41" s="14"/>
    </row>
    <row r="42" spans="1:1" ht="12.75" customHeight="1">
      <c r="A42" s="14"/>
    </row>
    <row r="43" spans="1:1" ht="12.75" customHeight="1">
      <c r="A43" s="14"/>
    </row>
    <row r="44" spans="1:1" ht="12.75" customHeight="1">
      <c r="A44" s="14"/>
    </row>
    <row r="45" spans="1:1" ht="12.75" customHeight="1">
      <c r="A45" s="14"/>
    </row>
    <row r="46" spans="1:1" ht="12.75" customHeight="1">
      <c r="A46" s="14"/>
    </row>
    <row r="47" spans="1:1" ht="12.75" customHeight="1">
      <c r="A47" s="14"/>
    </row>
    <row r="48" spans="1:1" ht="12.75" customHeight="1">
      <c r="A48" s="14"/>
    </row>
    <row r="49" spans="1:1" ht="12.75" customHeight="1">
      <c r="A49" s="14"/>
    </row>
    <row r="50" spans="1:1" ht="12.75" customHeight="1">
      <c r="A50" s="14"/>
    </row>
    <row r="51" spans="1:1" ht="12.75" customHeight="1">
      <c r="A51" s="14"/>
    </row>
    <row r="52" spans="1:1" ht="12.75" customHeight="1">
      <c r="A52" s="14"/>
    </row>
    <row r="53" spans="1:1" ht="12.75" customHeight="1">
      <c r="A53" s="14"/>
    </row>
    <row r="54" spans="1:1" ht="12.75" customHeight="1">
      <c r="A54" s="14"/>
    </row>
    <row r="55" spans="1:1" ht="12.75" customHeight="1">
      <c r="A55" s="14"/>
    </row>
    <row r="56" spans="1:1" ht="12.75" customHeight="1">
      <c r="A56" s="14"/>
    </row>
    <row r="57" spans="1:1" ht="12.75" customHeight="1">
      <c r="A57" s="14"/>
    </row>
    <row r="58" spans="1:1" ht="12.75" customHeight="1">
      <c r="A58" s="14"/>
    </row>
    <row r="59" spans="1:1" ht="12.75" customHeight="1">
      <c r="A59" s="14"/>
    </row>
    <row r="60" spans="1:1" ht="12.75" customHeight="1">
      <c r="A60" s="14"/>
    </row>
    <row r="61" spans="1:1" ht="12.75" customHeight="1">
      <c r="A61" s="14"/>
    </row>
    <row r="62" spans="1:1" ht="12.75" customHeight="1">
      <c r="A62" s="14"/>
    </row>
    <row r="63" spans="1:1" ht="12.75" customHeight="1">
      <c r="A63" s="14"/>
    </row>
    <row r="64" spans="1:1" ht="12.75" customHeight="1">
      <c r="A64" s="14"/>
    </row>
    <row r="65" spans="1:1" ht="12.75" customHeight="1">
      <c r="A65" s="14"/>
    </row>
    <row r="66" spans="1:1" ht="12.75" customHeight="1">
      <c r="A66" s="14"/>
    </row>
    <row r="67" spans="1:1" ht="12.75" customHeight="1">
      <c r="A67" s="14"/>
    </row>
    <row r="68" spans="1:1" ht="12.75" customHeight="1">
      <c r="A68" s="14"/>
    </row>
    <row r="69" spans="1:1" ht="12.75" customHeight="1">
      <c r="A69" s="14"/>
    </row>
    <row r="70" spans="1:1" ht="12.75" customHeight="1">
      <c r="A70" s="14"/>
    </row>
    <row r="71" spans="1:1" ht="12.75" customHeight="1">
      <c r="A71" s="14"/>
    </row>
    <row r="72" spans="1:1" ht="12.75" customHeight="1">
      <c r="A72" s="14"/>
    </row>
    <row r="73" spans="1:1" ht="12.75" customHeight="1">
      <c r="A73" s="14"/>
    </row>
    <row r="74" spans="1:1" ht="12.75" customHeight="1">
      <c r="A74" s="14"/>
    </row>
    <row r="75" spans="1:1" ht="12.75" customHeight="1">
      <c r="A75" s="14"/>
    </row>
    <row r="76" spans="1:1" ht="12.75" customHeight="1">
      <c r="A76" s="14"/>
    </row>
    <row r="77" spans="1:1" ht="12.75" customHeight="1">
      <c r="A77" s="14"/>
    </row>
    <row r="78" spans="1:1" ht="12.75" customHeight="1">
      <c r="A78" s="14"/>
    </row>
    <row r="79" spans="1:1" ht="12.75" customHeight="1">
      <c r="A79" s="14"/>
    </row>
    <row r="80" spans="1:1" ht="12.75" customHeight="1">
      <c r="A80" s="14"/>
    </row>
    <row r="81" spans="1:1" ht="12.75" customHeight="1">
      <c r="A81" s="14"/>
    </row>
    <row r="82" spans="1:1" ht="12.75" customHeight="1">
      <c r="A82" s="14"/>
    </row>
    <row r="83" spans="1:1" ht="12.75" customHeight="1">
      <c r="A83" s="14"/>
    </row>
    <row r="84" spans="1:1" ht="12.75" customHeight="1">
      <c r="A84" s="14"/>
    </row>
    <row r="85" spans="1:1" ht="12.75" customHeight="1">
      <c r="A85" s="14"/>
    </row>
    <row r="86" spans="1:1" ht="12.75" customHeight="1">
      <c r="A86" s="14"/>
    </row>
    <row r="87" spans="1:1" ht="12.75" customHeight="1">
      <c r="A87" s="14"/>
    </row>
    <row r="88" spans="1:1" ht="12.75" customHeight="1">
      <c r="A88" s="14"/>
    </row>
    <row r="89" spans="1:1" ht="12.75" customHeight="1">
      <c r="A89" s="14"/>
    </row>
    <row r="90" spans="1:1" ht="12.75" customHeight="1">
      <c r="A90" s="14"/>
    </row>
    <row r="91" spans="1:1" ht="12.75" customHeight="1">
      <c r="A91" s="14"/>
    </row>
    <row r="92" spans="1:1" ht="12.75" customHeight="1">
      <c r="A92" s="14"/>
    </row>
    <row r="93" spans="1:1" ht="12.75" customHeight="1">
      <c r="A93" s="14"/>
    </row>
    <row r="94" spans="1:1" ht="12.75" customHeight="1">
      <c r="A94" s="14"/>
    </row>
    <row r="95" spans="1:1" ht="12.75" customHeight="1">
      <c r="A95" s="14"/>
    </row>
    <row r="96" spans="1:1" ht="12.75" customHeight="1">
      <c r="A96" s="14"/>
    </row>
    <row r="97" spans="1:1" ht="12.75" customHeight="1">
      <c r="A97" s="14"/>
    </row>
    <row r="98" spans="1:1" ht="12.75" customHeight="1">
      <c r="A98" s="14"/>
    </row>
    <row r="99" spans="1:1" ht="12.75" customHeight="1">
      <c r="A99" s="14"/>
    </row>
    <row r="100" spans="1:1" ht="12.75" customHeight="1">
      <c r="A100" s="14"/>
    </row>
    <row r="101" spans="1:1" ht="12.75" customHeight="1">
      <c r="A101" s="14"/>
    </row>
    <row r="102" spans="1:1" ht="12.75" customHeight="1">
      <c r="A102" s="14"/>
    </row>
    <row r="103" spans="1:1" ht="12.75" customHeight="1">
      <c r="A103" s="14"/>
    </row>
    <row r="104" spans="1:1" ht="12.75" customHeight="1">
      <c r="A104" s="14"/>
    </row>
    <row r="105" spans="1:1" ht="12.75" customHeight="1">
      <c r="A105" s="14"/>
    </row>
    <row r="106" spans="1:1" ht="12.75" customHeight="1">
      <c r="A106" s="14"/>
    </row>
    <row r="107" spans="1:1" ht="12.75" customHeight="1">
      <c r="A107" s="14"/>
    </row>
    <row r="108" spans="1:1" ht="12.75" customHeight="1">
      <c r="A108" s="14"/>
    </row>
    <row r="109" spans="1:1" ht="12.75" customHeight="1">
      <c r="A109" s="14"/>
    </row>
    <row r="110" spans="1:1" ht="12.75" customHeight="1">
      <c r="A110" s="14"/>
    </row>
    <row r="111" spans="1:1" ht="12.75" customHeight="1">
      <c r="A111" s="14"/>
    </row>
    <row r="112" spans="1:1" ht="12.75" customHeight="1">
      <c r="A112" s="14"/>
    </row>
    <row r="113" spans="1:1" ht="12.75" customHeight="1">
      <c r="A113" s="14"/>
    </row>
    <row r="114" spans="1:1" ht="12.75" customHeight="1">
      <c r="A114" s="14"/>
    </row>
    <row r="115" spans="1:1" ht="12.75" customHeight="1">
      <c r="A115" s="14"/>
    </row>
    <row r="116" spans="1:1" ht="12.75" customHeight="1">
      <c r="A116" s="14"/>
    </row>
    <row r="117" spans="1:1" ht="12.75" customHeight="1">
      <c r="A117" s="14"/>
    </row>
    <row r="118" spans="1:1" ht="12.75" customHeight="1">
      <c r="A118" s="14"/>
    </row>
    <row r="119" spans="1:1" ht="12.75" customHeight="1">
      <c r="A119" s="14"/>
    </row>
    <row r="120" spans="1:1" ht="12.75" customHeight="1">
      <c r="A120" s="14"/>
    </row>
    <row r="121" spans="1:1" ht="12.75" customHeight="1">
      <c r="A121" s="14"/>
    </row>
    <row r="122" spans="1:1" ht="12.75" customHeight="1">
      <c r="A122" s="14"/>
    </row>
    <row r="123" spans="1:1" ht="12.75" customHeight="1">
      <c r="A123" s="14"/>
    </row>
    <row r="124" spans="1:1" ht="12.75" customHeight="1">
      <c r="A124" s="14"/>
    </row>
    <row r="125" spans="1:1" ht="12.75" customHeight="1">
      <c r="A125" s="14"/>
    </row>
    <row r="126" spans="1:1" ht="12.75" customHeight="1">
      <c r="A126" s="14"/>
    </row>
    <row r="127" spans="1:1" ht="12.75" customHeight="1">
      <c r="A127" s="14"/>
    </row>
    <row r="128" spans="1:1" ht="12.75" customHeight="1">
      <c r="A128" s="14"/>
    </row>
    <row r="129" spans="1:1" ht="12.75" customHeight="1">
      <c r="A129" s="14"/>
    </row>
    <row r="130" spans="1:1" ht="12.75" customHeight="1">
      <c r="A130" s="14"/>
    </row>
    <row r="131" spans="1:1" ht="12.75" customHeight="1">
      <c r="A131" s="14"/>
    </row>
    <row r="132" spans="1:1" ht="12.75" customHeight="1">
      <c r="A132" s="14"/>
    </row>
    <row r="133" spans="1:1" ht="12.75" customHeight="1">
      <c r="A133" s="14"/>
    </row>
    <row r="134" spans="1:1" ht="12.75" customHeight="1">
      <c r="A134" s="14"/>
    </row>
    <row r="135" spans="1:1" ht="12.75" customHeight="1">
      <c r="A135" s="14"/>
    </row>
    <row r="136" spans="1:1" ht="12.75" customHeight="1">
      <c r="A136" s="14"/>
    </row>
    <row r="137" spans="1:1" ht="12.75" customHeight="1">
      <c r="A137" s="14"/>
    </row>
    <row r="138" spans="1:1" ht="12.75" customHeight="1">
      <c r="A138" s="14"/>
    </row>
    <row r="139" spans="1:1" ht="12.75" customHeight="1">
      <c r="A139" s="14"/>
    </row>
    <row r="140" spans="1:1" ht="12.75" customHeight="1">
      <c r="A140" s="14"/>
    </row>
    <row r="141" spans="1:1" ht="12.75" customHeight="1">
      <c r="A141" s="14"/>
    </row>
    <row r="142" spans="1:1" ht="12.75" customHeight="1">
      <c r="A142" s="14"/>
    </row>
    <row r="143" spans="1:1" ht="12.75" customHeight="1">
      <c r="A143" s="14"/>
    </row>
    <row r="144" spans="1:1" ht="12.75" customHeight="1">
      <c r="A144" s="14"/>
    </row>
    <row r="145" spans="1:1" ht="12.75" customHeight="1">
      <c r="A145" s="14"/>
    </row>
    <row r="146" spans="1:1" ht="12.75" customHeight="1">
      <c r="A146" s="14"/>
    </row>
    <row r="147" spans="1:1" ht="12.75" customHeight="1">
      <c r="A147" s="14"/>
    </row>
    <row r="148" spans="1:1" ht="12.75" customHeight="1">
      <c r="A148" s="14"/>
    </row>
    <row r="149" spans="1:1" ht="12.75" customHeight="1">
      <c r="A149" s="14"/>
    </row>
    <row r="150" spans="1:1" ht="12.75" customHeight="1">
      <c r="A150" s="14"/>
    </row>
    <row r="151" spans="1:1" ht="12.75" customHeight="1">
      <c r="A151" s="14"/>
    </row>
    <row r="152" spans="1:1" ht="12.75" customHeight="1">
      <c r="A152" s="14"/>
    </row>
    <row r="153" spans="1:1" ht="12.75" customHeight="1">
      <c r="A153" s="14"/>
    </row>
    <row r="154" spans="1:1" ht="12.75" customHeight="1">
      <c r="A154" s="14"/>
    </row>
    <row r="155" spans="1:1" ht="12.75" customHeight="1">
      <c r="A155" s="14"/>
    </row>
    <row r="156" spans="1:1" ht="12.75" customHeight="1">
      <c r="A156" s="14"/>
    </row>
    <row r="157" spans="1:1" ht="12.75" customHeight="1">
      <c r="A157" s="14"/>
    </row>
    <row r="158" spans="1:1" ht="12.75" customHeight="1">
      <c r="A158" s="14"/>
    </row>
    <row r="159" spans="1:1" ht="12.75" customHeight="1">
      <c r="A159" s="14"/>
    </row>
    <row r="160" spans="1:1" ht="12.75" customHeight="1">
      <c r="A160" s="14"/>
    </row>
    <row r="161" spans="1:1" ht="12.75" customHeight="1">
      <c r="A161" s="14"/>
    </row>
    <row r="162" spans="1:1" ht="12.75" customHeight="1">
      <c r="A162" s="14"/>
    </row>
    <row r="163" spans="1:1" ht="12.75" customHeight="1">
      <c r="A163" s="14"/>
    </row>
    <row r="164" spans="1:1" ht="12.75" customHeight="1">
      <c r="A164" s="14"/>
    </row>
    <row r="165" spans="1:1" ht="12.75" customHeight="1">
      <c r="A165" s="14"/>
    </row>
    <row r="166" spans="1:1" ht="12.75" customHeight="1">
      <c r="A166" s="14"/>
    </row>
    <row r="167" spans="1:1" ht="12.75" customHeight="1">
      <c r="A167" s="14"/>
    </row>
    <row r="168" spans="1:1" ht="12.75" customHeight="1">
      <c r="A168" s="14"/>
    </row>
    <row r="169" spans="1:1" ht="12.75" customHeight="1">
      <c r="A169" s="14"/>
    </row>
    <row r="170" spans="1:1" ht="12.75" customHeight="1">
      <c r="A170" s="14"/>
    </row>
    <row r="171" spans="1:1" ht="12.75" customHeight="1">
      <c r="A171" s="14"/>
    </row>
    <row r="172" spans="1:1" ht="12.75" customHeight="1">
      <c r="A172" s="14"/>
    </row>
    <row r="173" spans="1:1" ht="12.75" customHeight="1">
      <c r="A173" s="14"/>
    </row>
    <row r="174" spans="1:1" ht="12.75" customHeight="1">
      <c r="A174" s="14"/>
    </row>
    <row r="175" spans="1:1" ht="12.75" customHeight="1">
      <c r="A175" s="14"/>
    </row>
    <row r="176" spans="1:1" ht="12.75" customHeight="1">
      <c r="A176" s="14"/>
    </row>
    <row r="177" spans="1:1" ht="12.75" customHeight="1">
      <c r="A177" s="14"/>
    </row>
    <row r="178" spans="1:1" ht="12.75" customHeight="1">
      <c r="A178" s="14"/>
    </row>
    <row r="179" spans="1:1" ht="12.75" customHeight="1">
      <c r="A179" s="14"/>
    </row>
    <row r="180" spans="1:1" ht="12.75" customHeight="1">
      <c r="A180" s="14"/>
    </row>
    <row r="181" spans="1:1" ht="12.75" customHeight="1">
      <c r="A181" s="14"/>
    </row>
    <row r="182" spans="1:1" ht="12.75" customHeight="1">
      <c r="A182" s="14"/>
    </row>
    <row r="183" spans="1:1" ht="12.75" customHeight="1">
      <c r="A183" s="14"/>
    </row>
    <row r="184" spans="1:1" ht="12.75" customHeight="1">
      <c r="A184" s="14"/>
    </row>
    <row r="185" spans="1:1" ht="12.75" customHeight="1">
      <c r="A185" s="14"/>
    </row>
    <row r="186" spans="1:1" ht="12.75" customHeight="1">
      <c r="A186" s="14"/>
    </row>
    <row r="187" spans="1:1" ht="12.75" customHeight="1">
      <c r="A187" s="14"/>
    </row>
    <row r="188" spans="1:1" ht="12.75" customHeight="1">
      <c r="A188" s="14"/>
    </row>
    <row r="189" spans="1:1" ht="12.75" customHeight="1">
      <c r="A189" s="14"/>
    </row>
    <row r="190" spans="1:1" ht="12.75" customHeight="1">
      <c r="A190" s="14"/>
    </row>
    <row r="191" spans="1:1" ht="12.75" customHeight="1">
      <c r="A191" s="14"/>
    </row>
    <row r="192" spans="1:1" ht="12.75" customHeight="1">
      <c r="A192" s="14"/>
    </row>
    <row r="193" spans="1:1" ht="12.75" customHeight="1">
      <c r="A193" s="14"/>
    </row>
    <row r="194" spans="1:1" ht="12.75" customHeight="1">
      <c r="A194" s="14"/>
    </row>
    <row r="195" spans="1:1" ht="12.75" customHeight="1">
      <c r="A195" s="14"/>
    </row>
    <row r="196" spans="1:1" ht="12.75" customHeight="1">
      <c r="A196" s="14"/>
    </row>
    <row r="197" spans="1:1" ht="12.75" customHeight="1">
      <c r="A197" s="14"/>
    </row>
    <row r="198" spans="1:1" ht="12.75" customHeight="1">
      <c r="A198" s="14"/>
    </row>
    <row r="199" spans="1:1" ht="12.75" customHeight="1">
      <c r="A199" s="14"/>
    </row>
    <row r="200" spans="1:1" ht="12.75" customHeight="1">
      <c r="A200" s="14"/>
    </row>
    <row r="201" spans="1:1" ht="12.75" customHeight="1">
      <c r="A201" s="14"/>
    </row>
    <row r="202" spans="1:1" ht="12.75" customHeight="1">
      <c r="A202" s="14"/>
    </row>
    <row r="203" spans="1:1" ht="12.75" customHeight="1">
      <c r="A203" s="14"/>
    </row>
    <row r="204" spans="1:1" ht="12.75" customHeight="1">
      <c r="A204" s="14"/>
    </row>
    <row r="205" spans="1:1" ht="12.75" customHeight="1">
      <c r="A205" s="14"/>
    </row>
    <row r="206" spans="1:1" ht="12.75" customHeight="1">
      <c r="A206" s="14"/>
    </row>
    <row r="207" spans="1:1" ht="12.75" customHeight="1">
      <c r="A207" s="14"/>
    </row>
    <row r="208" spans="1:1" ht="12.75" customHeight="1">
      <c r="A208" s="14"/>
    </row>
    <row r="209" spans="1:1" ht="12.75" customHeight="1">
      <c r="A209" s="14"/>
    </row>
    <row r="210" spans="1:1" ht="12.75" customHeight="1">
      <c r="A210" s="14"/>
    </row>
    <row r="211" spans="1:1" ht="12.75" customHeight="1">
      <c r="A211" s="14"/>
    </row>
    <row r="212" spans="1:1" ht="12.75" customHeight="1">
      <c r="A212" s="14"/>
    </row>
    <row r="213" spans="1:1" ht="12.75" customHeight="1">
      <c r="A213" s="14"/>
    </row>
    <row r="214" spans="1:1" ht="12.75" customHeight="1">
      <c r="A214" s="14"/>
    </row>
    <row r="215" spans="1:1" ht="12.75" customHeight="1">
      <c r="A215" s="14"/>
    </row>
    <row r="216" spans="1:1" ht="12.75" customHeight="1">
      <c r="A216" s="14"/>
    </row>
    <row r="217" spans="1:1" ht="12.75" customHeight="1">
      <c r="A217" s="14"/>
    </row>
    <row r="218" spans="1:1" ht="12.75" customHeight="1">
      <c r="A218" s="14"/>
    </row>
    <row r="219" spans="1:1" ht="12.75" customHeight="1">
      <c r="A219" s="14"/>
    </row>
    <row r="220" spans="1:1" ht="12.75" customHeight="1">
      <c r="A220" s="14"/>
    </row>
    <row r="221" spans="1:1" ht="12.75" customHeight="1">
      <c r="A221" s="14"/>
    </row>
    <row r="222" spans="1:1" ht="12.75" customHeight="1">
      <c r="A222" s="14"/>
    </row>
    <row r="223" spans="1:1" ht="12.75" customHeight="1">
      <c r="A223" s="14"/>
    </row>
    <row r="224" spans="1:1" ht="12.75" customHeight="1">
      <c r="A224" s="14"/>
    </row>
    <row r="225" spans="1:1" ht="12.75" customHeight="1">
      <c r="A225" s="14"/>
    </row>
    <row r="226" spans="1:1" ht="12.75" customHeight="1">
      <c r="A226" s="14"/>
    </row>
    <row r="227" spans="1:1" ht="12.75" customHeight="1">
      <c r="A227" s="14"/>
    </row>
    <row r="228" spans="1:1" ht="12.75" customHeight="1">
      <c r="A228" s="14"/>
    </row>
    <row r="229" spans="1:1" ht="12.75" customHeight="1">
      <c r="A229" s="14"/>
    </row>
    <row r="230" spans="1:1" ht="12.75" customHeight="1">
      <c r="A230" s="14"/>
    </row>
    <row r="231" spans="1:1" ht="12.75" customHeight="1">
      <c r="A231" s="14"/>
    </row>
    <row r="232" spans="1:1" ht="12.75" customHeight="1">
      <c r="A232" s="14"/>
    </row>
    <row r="233" spans="1:1" ht="12.75" customHeight="1">
      <c r="A233" s="14"/>
    </row>
    <row r="234" spans="1:1" ht="12.75" customHeight="1">
      <c r="A234" s="14"/>
    </row>
    <row r="235" spans="1:1" ht="12.75" customHeight="1">
      <c r="A235" s="14"/>
    </row>
    <row r="236" spans="1:1" ht="12.75" customHeight="1">
      <c r="A236" s="14"/>
    </row>
    <row r="237" spans="1:1" ht="12.75" customHeight="1">
      <c r="A237" s="14"/>
    </row>
    <row r="238" spans="1:1" ht="12.75" customHeight="1">
      <c r="A238" s="14"/>
    </row>
    <row r="239" spans="1:1" ht="12.75" customHeight="1">
      <c r="A239" s="14"/>
    </row>
    <row r="240" spans="1:1" ht="12.75" customHeight="1">
      <c r="A240" s="14"/>
    </row>
    <row r="241" spans="1:1" ht="12.75" customHeight="1">
      <c r="A241" s="14"/>
    </row>
    <row r="242" spans="1:1" ht="12.75" customHeight="1">
      <c r="A242" s="14"/>
    </row>
    <row r="243" spans="1:1" ht="12.75" customHeight="1">
      <c r="A243" s="14"/>
    </row>
    <row r="244" spans="1:1" ht="12.75" customHeight="1">
      <c r="A244" s="14"/>
    </row>
    <row r="245" spans="1:1" ht="12.75" customHeight="1">
      <c r="A245" s="14"/>
    </row>
    <row r="246" spans="1:1" ht="12.75" customHeight="1">
      <c r="A246" s="14"/>
    </row>
    <row r="247" spans="1:1" ht="12.75" customHeight="1">
      <c r="A247" s="14"/>
    </row>
    <row r="248" spans="1:1" ht="12.75" customHeight="1">
      <c r="A248" s="14"/>
    </row>
    <row r="249" spans="1:1" ht="12.75" customHeight="1">
      <c r="A249" s="14"/>
    </row>
    <row r="250" spans="1:1" ht="12.75" customHeight="1">
      <c r="A250" s="14"/>
    </row>
    <row r="251" spans="1:1" ht="12.75" customHeight="1">
      <c r="A251" s="14"/>
    </row>
    <row r="252" spans="1:1" ht="12.75" customHeight="1">
      <c r="A252" s="14"/>
    </row>
    <row r="253" spans="1:1" ht="12.75" customHeight="1">
      <c r="A253" s="14"/>
    </row>
    <row r="254" spans="1:1" ht="12.75" customHeight="1">
      <c r="A254" s="14"/>
    </row>
    <row r="255" spans="1:1" ht="12.75" customHeight="1">
      <c r="A255" s="14"/>
    </row>
    <row r="256" spans="1:1" ht="12.75" customHeight="1">
      <c r="A256" s="14"/>
    </row>
    <row r="257" spans="1:1" ht="12.75" customHeight="1">
      <c r="A257" s="14"/>
    </row>
    <row r="258" spans="1:1" ht="12.75" customHeight="1">
      <c r="A258" s="14"/>
    </row>
    <row r="259" spans="1:1" ht="12.75" customHeight="1">
      <c r="A259" s="14"/>
    </row>
    <row r="260" spans="1:1" ht="12.75" customHeight="1">
      <c r="A260" s="14"/>
    </row>
    <row r="261" spans="1:1" ht="12.75" customHeight="1">
      <c r="A261" s="14"/>
    </row>
    <row r="262" spans="1:1" ht="12.75" customHeight="1">
      <c r="A262" s="14"/>
    </row>
    <row r="263" spans="1:1" ht="12.75" customHeight="1">
      <c r="A263" s="14"/>
    </row>
    <row r="264" spans="1:1" ht="12.75" customHeight="1">
      <c r="A264" s="14"/>
    </row>
    <row r="265" spans="1:1" ht="12.75" customHeight="1">
      <c r="A265" s="14"/>
    </row>
    <row r="266" spans="1:1" ht="12.75" customHeight="1">
      <c r="A266" s="14"/>
    </row>
    <row r="267" spans="1:1" ht="12.75" customHeight="1">
      <c r="A267" s="14"/>
    </row>
    <row r="268" spans="1:1" ht="12.75" customHeight="1">
      <c r="A268" s="14"/>
    </row>
    <row r="269" spans="1:1" ht="12.75" customHeight="1">
      <c r="A269" s="14"/>
    </row>
    <row r="270" spans="1:1" ht="12.75" customHeight="1">
      <c r="A270" s="14"/>
    </row>
    <row r="271" spans="1:1" ht="12.75" customHeight="1">
      <c r="A271" s="14"/>
    </row>
    <row r="272" spans="1:1" ht="12.75" customHeight="1">
      <c r="A272" s="14"/>
    </row>
    <row r="273" spans="1:1" ht="12.75" customHeight="1">
      <c r="A273" s="14"/>
    </row>
    <row r="274" spans="1:1" ht="12.75" customHeight="1">
      <c r="A274" s="14"/>
    </row>
    <row r="275" spans="1:1" ht="12.75" customHeight="1">
      <c r="A275" s="14"/>
    </row>
    <row r="276" spans="1:1" ht="12.75" customHeight="1">
      <c r="A276" s="14"/>
    </row>
    <row r="277" spans="1:1" ht="12.75" customHeight="1">
      <c r="A277" s="14"/>
    </row>
    <row r="278" spans="1:1" ht="12.75" customHeight="1">
      <c r="A278" s="14"/>
    </row>
    <row r="279" spans="1:1" ht="12.75" customHeight="1">
      <c r="A279" s="14"/>
    </row>
    <row r="280" spans="1:1" ht="12.75" customHeight="1">
      <c r="A280" s="14"/>
    </row>
    <row r="281" spans="1:1" ht="12.75" customHeight="1">
      <c r="A281" s="14"/>
    </row>
    <row r="282" spans="1:1" ht="12.75" customHeight="1">
      <c r="A282" s="14"/>
    </row>
    <row r="283" spans="1:1" ht="12.75" customHeight="1">
      <c r="A283" s="14"/>
    </row>
    <row r="284" spans="1:1" ht="12.75" customHeight="1">
      <c r="A284" s="14"/>
    </row>
    <row r="285" spans="1:1" ht="12.75" customHeight="1">
      <c r="A285" s="14"/>
    </row>
    <row r="286" spans="1:1" ht="12.75" customHeight="1">
      <c r="A286" s="14"/>
    </row>
    <row r="287" spans="1:1" ht="12.75" customHeight="1">
      <c r="A287" s="14"/>
    </row>
    <row r="288" spans="1:1" ht="12.75" customHeight="1">
      <c r="A288" s="14"/>
    </row>
    <row r="289" spans="1:1" ht="12.75" customHeight="1">
      <c r="A289" s="14"/>
    </row>
    <row r="290" spans="1:1" ht="12.75" customHeight="1">
      <c r="A290" s="14"/>
    </row>
    <row r="291" spans="1:1" ht="12.75" customHeight="1">
      <c r="A291" s="14"/>
    </row>
    <row r="292" spans="1:1" ht="12.75" customHeight="1">
      <c r="A292" s="14"/>
    </row>
    <row r="293" spans="1:1" ht="12.75" customHeight="1">
      <c r="A293" s="14"/>
    </row>
    <row r="294" spans="1:1" ht="12.75" customHeight="1">
      <c r="A294" s="14"/>
    </row>
    <row r="295" spans="1:1" ht="12.75" customHeight="1">
      <c r="A295" s="14"/>
    </row>
    <row r="296" spans="1:1" ht="12.75" customHeight="1">
      <c r="A296" s="14"/>
    </row>
    <row r="297" spans="1:1" ht="12.75" customHeight="1">
      <c r="A297" s="14"/>
    </row>
    <row r="298" spans="1:1" ht="12.75" customHeight="1">
      <c r="A298" s="14"/>
    </row>
    <row r="299" spans="1:1" ht="12.75" customHeight="1">
      <c r="A299" s="14"/>
    </row>
    <row r="300" spans="1:1" ht="12.75" customHeight="1">
      <c r="A300" s="14"/>
    </row>
    <row r="301" spans="1:1" ht="12.75" customHeight="1">
      <c r="A301" s="14"/>
    </row>
    <row r="302" spans="1:1" ht="12.75" customHeight="1">
      <c r="A302" s="14"/>
    </row>
    <row r="303" spans="1:1" ht="12.75" customHeight="1">
      <c r="A303" s="14"/>
    </row>
    <row r="304" spans="1:1" ht="12.75" customHeight="1">
      <c r="A304" s="14"/>
    </row>
    <row r="305" spans="1:1" ht="12.75" customHeight="1">
      <c r="A305" s="14"/>
    </row>
    <row r="306" spans="1:1" ht="12.75" customHeight="1">
      <c r="A306" s="14"/>
    </row>
    <row r="307" spans="1:1" ht="12.75" customHeight="1">
      <c r="A307" s="14"/>
    </row>
    <row r="308" spans="1:1" ht="12.75" customHeight="1">
      <c r="A308" s="14"/>
    </row>
    <row r="309" spans="1:1" ht="12.75" customHeight="1">
      <c r="A309" s="14"/>
    </row>
    <row r="310" spans="1:1" ht="12.75" customHeight="1">
      <c r="A310" s="14"/>
    </row>
    <row r="311" spans="1:1" ht="12.75" customHeight="1">
      <c r="A311" s="14"/>
    </row>
    <row r="312" spans="1:1" ht="12.75" customHeight="1">
      <c r="A312" s="14"/>
    </row>
    <row r="313" spans="1:1" ht="12.75" customHeight="1">
      <c r="A313" s="14"/>
    </row>
    <row r="314" spans="1:1" ht="12.75" customHeight="1">
      <c r="A314" s="14"/>
    </row>
    <row r="315" spans="1:1" ht="12.75" customHeight="1">
      <c r="A315" s="14"/>
    </row>
    <row r="316" spans="1:1" ht="12.75" customHeight="1">
      <c r="A316" s="14"/>
    </row>
    <row r="317" spans="1:1" ht="12.75" customHeight="1">
      <c r="A317" s="14"/>
    </row>
    <row r="318" spans="1:1" ht="12.75" customHeight="1">
      <c r="A318" s="14"/>
    </row>
    <row r="319" spans="1:1" ht="12.75" customHeight="1">
      <c r="A319" s="14"/>
    </row>
    <row r="320" spans="1:1" ht="12.75" customHeight="1">
      <c r="A320" s="14"/>
    </row>
    <row r="321" spans="1:1" ht="12.75" customHeight="1">
      <c r="A321" s="14"/>
    </row>
    <row r="322" spans="1:1" ht="12.75" customHeight="1">
      <c r="A322" s="14"/>
    </row>
    <row r="323" spans="1:1" ht="12.75" customHeight="1">
      <c r="A323" s="14"/>
    </row>
    <row r="324" spans="1:1" ht="12.75" customHeight="1">
      <c r="A324" s="14"/>
    </row>
    <row r="325" spans="1:1" ht="12.75" customHeight="1">
      <c r="A325" s="14"/>
    </row>
    <row r="326" spans="1:1" ht="12.75" customHeight="1">
      <c r="A326" s="14"/>
    </row>
    <row r="327" spans="1:1" ht="12.75" customHeight="1">
      <c r="A327" s="14"/>
    </row>
    <row r="328" spans="1:1" ht="12.75" customHeight="1">
      <c r="A328" s="14"/>
    </row>
    <row r="329" spans="1:1" ht="12.75" customHeight="1">
      <c r="A329" s="14"/>
    </row>
    <row r="330" spans="1:1" ht="12.75" customHeight="1">
      <c r="A330" s="14"/>
    </row>
    <row r="331" spans="1:1" ht="12.75" customHeight="1">
      <c r="A331" s="14"/>
    </row>
    <row r="332" spans="1:1" ht="12.75" customHeight="1">
      <c r="A332" s="14"/>
    </row>
    <row r="333" spans="1:1" ht="12.75" customHeight="1">
      <c r="A333" s="14"/>
    </row>
    <row r="334" spans="1:1" ht="12.75" customHeight="1">
      <c r="A334" s="14"/>
    </row>
    <row r="335" spans="1:1" ht="12.75" customHeight="1">
      <c r="A335" s="14"/>
    </row>
    <row r="336" spans="1:1" ht="12.75" customHeight="1">
      <c r="A336" s="14"/>
    </row>
    <row r="337" spans="1:1" ht="12.75" customHeight="1">
      <c r="A337" s="14"/>
    </row>
    <row r="338" spans="1:1" ht="12.75" customHeight="1">
      <c r="A338" s="14"/>
    </row>
    <row r="339" spans="1:1" ht="12.75" customHeight="1">
      <c r="A339" s="14"/>
    </row>
    <row r="340" spans="1:1" ht="12.75" customHeight="1">
      <c r="A340" s="14"/>
    </row>
    <row r="341" spans="1:1" ht="12.75" customHeight="1">
      <c r="A341" s="14"/>
    </row>
    <row r="342" spans="1:1" ht="12.75" customHeight="1">
      <c r="A342" s="14"/>
    </row>
    <row r="343" spans="1:1" ht="12.75" customHeight="1">
      <c r="A343" s="14"/>
    </row>
    <row r="344" spans="1:1" ht="12.75" customHeight="1">
      <c r="A344" s="14"/>
    </row>
    <row r="345" spans="1:1" ht="12.75" customHeight="1">
      <c r="A345" s="14"/>
    </row>
    <row r="346" spans="1:1" ht="12.75" customHeight="1">
      <c r="A346" s="14"/>
    </row>
    <row r="347" spans="1:1" ht="12.75" customHeight="1">
      <c r="A347" s="14"/>
    </row>
    <row r="348" spans="1:1" ht="12.75" customHeight="1">
      <c r="A348" s="14"/>
    </row>
    <row r="349" spans="1:1" ht="12.75" customHeight="1">
      <c r="A349" s="14"/>
    </row>
    <row r="350" spans="1:1" ht="12.75" customHeight="1">
      <c r="A350" s="14"/>
    </row>
    <row r="351" spans="1:1" ht="12.75" customHeight="1">
      <c r="A351" s="14"/>
    </row>
    <row r="352" spans="1:1" ht="12.75" customHeight="1">
      <c r="A352" s="14"/>
    </row>
    <row r="353" spans="1:1" ht="12.75" customHeight="1">
      <c r="A353" s="14"/>
    </row>
    <row r="354" spans="1:1" ht="12.75" customHeight="1">
      <c r="A354" s="14"/>
    </row>
    <row r="355" spans="1:1" ht="12.75" customHeight="1">
      <c r="A355" s="14"/>
    </row>
    <row r="356" spans="1:1" ht="12.75" customHeight="1">
      <c r="A356" s="14"/>
    </row>
    <row r="357" spans="1:1" ht="12.75" customHeight="1">
      <c r="A357" s="14"/>
    </row>
    <row r="358" spans="1:1" ht="12.75" customHeight="1">
      <c r="A358" s="14"/>
    </row>
    <row r="359" spans="1:1" ht="12.75" customHeight="1">
      <c r="A359" s="14"/>
    </row>
    <row r="360" spans="1:1" ht="12.75" customHeight="1">
      <c r="A360" s="14"/>
    </row>
    <row r="361" spans="1:1" ht="12.75" customHeight="1">
      <c r="A361" s="14"/>
    </row>
    <row r="362" spans="1:1" ht="12.75" customHeight="1">
      <c r="A362" s="14"/>
    </row>
    <row r="363" spans="1:1" ht="12.75" customHeight="1">
      <c r="A363" s="14"/>
    </row>
    <row r="364" spans="1:1" ht="12.75" customHeight="1">
      <c r="A364" s="14"/>
    </row>
    <row r="365" spans="1:1" ht="12.75" customHeight="1">
      <c r="A365" s="14"/>
    </row>
    <row r="366" spans="1:1" ht="12.75" customHeight="1">
      <c r="A366" s="14"/>
    </row>
    <row r="367" spans="1:1" ht="12.75" customHeight="1">
      <c r="A367" s="14"/>
    </row>
    <row r="368" spans="1:1" ht="12.75" customHeight="1">
      <c r="A368" s="14"/>
    </row>
    <row r="369" spans="1:1" ht="12.75" customHeight="1">
      <c r="A369" s="14"/>
    </row>
    <row r="370" spans="1:1" ht="12.75" customHeight="1">
      <c r="A370" s="14"/>
    </row>
    <row r="371" spans="1:1" ht="12.75" customHeight="1">
      <c r="A371" s="14"/>
    </row>
    <row r="372" spans="1:1" ht="12.75" customHeight="1">
      <c r="A372" s="14"/>
    </row>
    <row r="373" spans="1:1" ht="12.75" customHeight="1">
      <c r="A373" s="14"/>
    </row>
    <row r="374" spans="1:1" ht="12.75" customHeight="1">
      <c r="A374" s="14"/>
    </row>
    <row r="375" spans="1:1" ht="12.75" customHeight="1">
      <c r="A375" s="14"/>
    </row>
    <row r="376" spans="1:1" ht="12.75" customHeight="1">
      <c r="A376" s="14"/>
    </row>
    <row r="377" spans="1:1" ht="12.75" customHeight="1">
      <c r="A377" s="14"/>
    </row>
    <row r="378" spans="1:1" ht="12.75" customHeight="1">
      <c r="A378" s="14"/>
    </row>
    <row r="379" spans="1:1" ht="12.75" customHeight="1">
      <c r="A379" s="14"/>
    </row>
    <row r="380" spans="1:1" ht="12.75" customHeight="1">
      <c r="A380" s="14"/>
    </row>
    <row r="381" spans="1:1" ht="12.75" customHeight="1">
      <c r="A381" s="14"/>
    </row>
    <row r="382" spans="1:1" ht="12.75" customHeight="1">
      <c r="A382" s="14"/>
    </row>
    <row r="383" spans="1:1" ht="12.75" customHeight="1">
      <c r="A383" s="14"/>
    </row>
    <row r="384" spans="1:1" ht="12.75" customHeight="1">
      <c r="A384" s="14"/>
    </row>
    <row r="385" spans="1:1" ht="12.75" customHeight="1">
      <c r="A385" s="14"/>
    </row>
    <row r="386" spans="1:1" ht="12.75" customHeight="1">
      <c r="A386" s="14"/>
    </row>
    <row r="387" spans="1:1" ht="12.75" customHeight="1">
      <c r="A387" s="14"/>
    </row>
    <row r="388" spans="1:1" ht="12.75" customHeight="1">
      <c r="A388" s="14"/>
    </row>
    <row r="389" spans="1:1" ht="12.75" customHeight="1">
      <c r="A389" s="14"/>
    </row>
    <row r="390" spans="1:1" ht="12.75" customHeight="1">
      <c r="A390" s="14"/>
    </row>
    <row r="391" spans="1:1" ht="12.75" customHeight="1">
      <c r="A391" s="14"/>
    </row>
    <row r="392" spans="1:1" ht="12.75" customHeight="1">
      <c r="A392" s="14"/>
    </row>
    <row r="393" spans="1:1" ht="12.75" customHeight="1">
      <c r="A393" s="14"/>
    </row>
    <row r="394" spans="1:1" ht="12.75" customHeight="1">
      <c r="A394" s="14"/>
    </row>
    <row r="395" spans="1:1" ht="12.75" customHeight="1">
      <c r="A395" s="14"/>
    </row>
    <row r="396" spans="1:1" ht="12.75" customHeight="1">
      <c r="A396" s="14"/>
    </row>
    <row r="397" spans="1:1" ht="12.75" customHeight="1">
      <c r="A397" s="14"/>
    </row>
    <row r="398" spans="1:1" ht="12.75" customHeight="1">
      <c r="A398" s="14"/>
    </row>
    <row r="399" spans="1:1" ht="12.75" customHeight="1">
      <c r="A399" s="14"/>
    </row>
    <row r="400" spans="1:1" ht="12.75" customHeight="1">
      <c r="A400" s="14"/>
    </row>
    <row r="401" spans="1:1" ht="12.75" customHeight="1">
      <c r="A401" s="14"/>
    </row>
    <row r="402" spans="1:1" ht="12.75" customHeight="1">
      <c r="A402" s="14"/>
    </row>
    <row r="403" spans="1:1" ht="12.75" customHeight="1">
      <c r="A403" s="14"/>
    </row>
    <row r="404" spans="1:1" ht="12.75" customHeight="1">
      <c r="A404" s="14"/>
    </row>
    <row r="405" spans="1:1" ht="12.75" customHeight="1">
      <c r="A405" s="14"/>
    </row>
    <row r="406" spans="1:1" ht="12.75" customHeight="1">
      <c r="A406" s="14"/>
    </row>
    <row r="407" spans="1:1" ht="12.75" customHeight="1">
      <c r="A407" s="14"/>
    </row>
    <row r="408" spans="1:1" ht="12.75" customHeight="1">
      <c r="A408" s="14"/>
    </row>
    <row r="409" spans="1:1" ht="12.75" customHeight="1">
      <c r="A409" s="14"/>
    </row>
    <row r="410" spans="1:1" ht="12.75" customHeight="1">
      <c r="A410" s="14"/>
    </row>
    <row r="411" spans="1:1" ht="12.75" customHeight="1">
      <c r="A411" s="14"/>
    </row>
    <row r="412" spans="1:1" ht="12.75" customHeight="1">
      <c r="A412" s="14"/>
    </row>
    <row r="413" spans="1:1" ht="12.75" customHeight="1">
      <c r="A413" s="14"/>
    </row>
    <row r="414" spans="1:1" ht="12.75" customHeight="1">
      <c r="A414" s="14"/>
    </row>
    <row r="415" spans="1:1" ht="12.75" customHeight="1">
      <c r="A415" s="14"/>
    </row>
    <row r="416" spans="1:1" ht="12.75" customHeight="1">
      <c r="A416" s="14"/>
    </row>
    <row r="417" spans="1:1" ht="12.75" customHeight="1">
      <c r="A417" s="14"/>
    </row>
    <row r="418" spans="1:1" ht="12.75" customHeight="1">
      <c r="A418" s="14"/>
    </row>
    <row r="419" spans="1:1" ht="12.75" customHeight="1">
      <c r="A419" s="14"/>
    </row>
    <row r="420" spans="1:1" ht="12.75" customHeight="1">
      <c r="A420" s="14"/>
    </row>
    <row r="421" spans="1:1" ht="12.75" customHeight="1">
      <c r="A421" s="14"/>
    </row>
    <row r="422" spans="1:1" ht="12.75" customHeight="1">
      <c r="A422" s="14"/>
    </row>
    <row r="423" spans="1:1" ht="12.75" customHeight="1">
      <c r="A423" s="14"/>
    </row>
    <row r="424" spans="1:1" ht="12.75" customHeight="1">
      <c r="A424" s="14"/>
    </row>
    <row r="425" spans="1:1" ht="12.75" customHeight="1">
      <c r="A425" s="14"/>
    </row>
    <row r="426" spans="1:1" ht="12.75" customHeight="1">
      <c r="A426" s="14"/>
    </row>
    <row r="427" spans="1:1" ht="12.75" customHeight="1">
      <c r="A427" s="14"/>
    </row>
    <row r="428" spans="1:1" ht="12.75" customHeight="1">
      <c r="A428" s="14"/>
    </row>
    <row r="429" spans="1:1" ht="12.75" customHeight="1">
      <c r="A429" s="14"/>
    </row>
    <row r="430" spans="1:1" ht="12.75" customHeight="1">
      <c r="A430" s="14"/>
    </row>
    <row r="431" spans="1:1" ht="12.75" customHeight="1">
      <c r="A431" s="14"/>
    </row>
    <row r="432" spans="1:1" ht="12.75" customHeight="1">
      <c r="A432" s="14"/>
    </row>
    <row r="433" spans="1:1" ht="12.75" customHeight="1">
      <c r="A433" s="14"/>
    </row>
    <row r="434" spans="1:1" ht="12.75" customHeight="1">
      <c r="A434" s="14"/>
    </row>
    <row r="435" spans="1:1" ht="12.75" customHeight="1">
      <c r="A435" s="14"/>
    </row>
    <row r="436" spans="1:1" ht="12.75" customHeight="1">
      <c r="A436" s="14"/>
    </row>
    <row r="437" spans="1:1" ht="12.75" customHeight="1">
      <c r="A437" s="14"/>
    </row>
    <row r="438" spans="1:1" ht="12.75" customHeight="1">
      <c r="A438" s="14"/>
    </row>
    <row r="439" spans="1:1" ht="12.75" customHeight="1">
      <c r="A439" s="14"/>
    </row>
    <row r="440" spans="1:1" ht="12.75" customHeight="1">
      <c r="A440" s="14"/>
    </row>
    <row r="441" spans="1:1" ht="12.75" customHeight="1">
      <c r="A441" s="14"/>
    </row>
    <row r="442" spans="1:1" ht="12.75" customHeight="1">
      <c r="A442" s="14"/>
    </row>
    <row r="443" spans="1:1" ht="12.75" customHeight="1">
      <c r="A443" s="14"/>
    </row>
    <row r="444" spans="1:1" ht="12.75" customHeight="1">
      <c r="A444" s="14"/>
    </row>
    <row r="445" spans="1:1" ht="12.75" customHeight="1">
      <c r="A445" s="14"/>
    </row>
    <row r="446" spans="1:1" ht="12.75" customHeight="1">
      <c r="A446" s="14"/>
    </row>
    <row r="447" spans="1:1" ht="12.75" customHeight="1">
      <c r="A447" s="14"/>
    </row>
    <row r="448" spans="1:1" ht="12.75" customHeight="1">
      <c r="A448" s="14"/>
    </row>
    <row r="449" spans="1:1" ht="12.75" customHeight="1">
      <c r="A449" s="14"/>
    </row>
    <row r="450" spans="1:1" ht="12.75" customHeight="1">
      <c r="A450" s="14"/>
    </row>
    <row r="451" spans="1:1" ht="12.75" customHeight="1">
      <c r="A451" s="14"/>
    </row>
    <row r="452" spans="1:1" ht="12.75" customHeight="1">
      <c r="A452" s="14"/>
    </row>
    <row r="453" spans="1:1" ht="12.75" customHeight="1">
      <c r="A453" s="14"/>
    </row>
    <row r="454" spans="1:1" ht="12.75" customHeight="1">
      <c r="A454" s="14"/>
    </row>
    <row r="455" spans="1:1" ht="12.75" customHeight="1">
      <c r="A455" s="14"/>
    </row>
    <row r="456" spans="1:1" ht="12.75" customHeight="1">
      <c r="A456" s="14"/>
    </row>
    <row r="457" spans="1:1" ht="12.75" customHeight="1">
      <c r="A457" s="14"/>
    </row>
    <row r="458" spans="1:1" ht="12.75" customHeight="1">
      <c r="A458" s="14"/>
    </row>
    <row r="459" spans="1:1" ht="12.75" customHeight="1">
      <c r="A459" s="14"/>
    </row>
    <row r="460" spans="1:1" ht="12.75" customHeight="1">
      <c r="A460" s="14"/>
    </row>
    <row r="461" spans="1:1" ht="12.75" customHeight="1">
      <c r="A461" s="14"/>
    </row>
    <row r="462" spans="1:1" ht="12.75" customHeight="1">
      <c r="A462" s="14"/>
    </row>
    <row r="463" spans="1:1" ht="12.75" customHeight="1">
      <c r="A463" s="14"/>
    </row>
    <row r="464" spans="1:1" ht="12.75" customHeight="1">
      <c r="A464" s="14"/>
    </row>
    <row r="465" spans="1:1" ht="12.75" customHeight="1">
      <c r="A465" s="14"/>
    </row>
    <row r="466" spans="1:1" ht="12.75" customHeight="1">
      <c r="A466" s="14"/>
    </row>
    <row r="467" spans="1:1" ht="12.75" customHeight="1">
      <c r="A467" s="14"/>
    </row>
    <row r="468" spans="1:1" ht="12.75" customHeight="1">
      <c r="A468" s="14"/>
    </row>
    <row r="469" spans="1:1" ht="12.75" customHeight="1">
      <c r="A469" s="14"/>
    </row>
    <row r="470" spans="1:1" ht="12.75" customHeight="1">
      <c r="A470" s="14"/>
    </row>
    <row r="471" spans="1:1" ht="12.75" customHeight="1">
      <c r="A471" s="14"/>
    </row>
    <row r="472" spans="1:1" ht="12.75" customHeight="1">
      <c r="A472" s="14"/>
    </row>
    <row r="473" spans="1:1" ht="12.75" customHeight="1">
      <c r="A473" s="14"/>
    </row>
    <row r="474" spans="1:1" ht="12.75" customHeight="1">
      <c r="A474" s="14"/>
    </row>
    <row r="475" spans="1:1" ht="12.75" customHeight="1">
      <c r="A475" s="14"/>
    </row>
    <row r="476" spans="1:1" ht="12.75" customHeight="1">
      <c r="A476" s="14"/>
    </row>
    <row r="477" spans="1:1" ht="12.75" customHeight="1">
      <c r="A477" s="14"/>
    </row>
    <row r="478" spans="1:1" ht="12.75" customHeight="1">
      <c r="A478" s="14"/>
    </row>
    <row r="479" spans="1:1" ht="12.75" customHeight="1">
      <c r="A479" s="14"/>
    </row>
    <row r="480" spans="1:1" ht="12.75" customHeight="1">
      <c r="A480" s="14"/>
    </row>
    <row r="481" spans="1:1" ht="12.75" customHeight="1">
      <c r="A481" s="14"/>
    </row>
    <row r="482" spans="1:1" ht="12.75" customHeight="1">
      <c r="A482" s="14"/>
    </row>
    <row r="483" spans="1:1" ht="12.75" customHeight="1">
      <c r="A483" s="14"/>
    </row>
    <row r="484" spans="1:1" ht="12.75" customHeight="1">
      <c r="A484" s="14"/>
    </row>
    <row r="485" spans="1:1" ht="12.75" customHeight="1">
      <c r="A485" s="14"/>
    </row>
    <row r="486" spans="1:1" ht="12.75" customHeight="1">
      <c r="A486" s="14"/>
    </row>
    <row r="487" spans="1:1" ht="12.75" customHeight="1">
      <c r="A487" s="14"/>
    </row>
    <row r="488" spans="1:1" ht="12.75" customHeight="1">
      <c r="A488" s="14"/>
    </row>
    <row r="489" spans="1:1" ht="12.75" customHeight="1">
      <c r="A489" s="14"/>
    </row>
    <row r="490" spans="1:1" ht="12.75" customHeight="1">
      <c r="A490" s="14"/>
    </row>
    <row r="491" spans="1:1" ht="12.75" customHeight="1">
      <c r="A491" s="14"/>
    </row>
    <row r="492" spans="1:1" ht="12.75" customHeight="1">
      <c r="A492" s="14"/>
    </row>
    <row r="493" spans="1:1" ht="12.75" customHeight="1">
      <c r="A493" s="14"/>
    </row>
    <row r="494" spans="1:1" ht="12.75" customHeight="1">
      <c r="A494" s="14"/>
    </row>
    <row r="495" spans="1:1" ht="12.75" customHeight="1">
      <c r="A495" s="14"/>
    </row>
    <row r="496" spans="1:1" ht="12.75" customHeight="1">
      <c r="A496" s="14"/>
    </row>
    <row r="497" spans="1:1" ht="12.75" customHeight="1">
      <c r="A497" s="14"/>
    </row>
    <row r="498" spans="1:1" ht="12.75" customHeight="1">
      <c r="A498" s="14"/>
    </row>
    <row r="499" spans="1:1" ht="12.75" customHeight="1">
      <c r="A499" s="14"/>
    </row>
    <row r="500" spans="1:1" ht="12.75" customHeight="1">
      <c r="A500" s="14"/>
    </row>
    <row r="501" spans="1:1" ht="12.75" customHeight="1">
      <c r="A501" s="14"/>
    </row>
    <row r="502" spans="1:1" ht="12.75" customHeight="1">
      <c r="A502" s="14"/>
    </row>
    <row r="503" spans="1:1" ht="12.75" customHeight="1">
      <c r="A503" s="14"/>
    </row>
    <row r="504" spans="1:1" ht="12.75" customHeight="1">
      <c r="A504" s="14"/>
    </row>
    <row r="505" spans="1:1" ht="12.75" customHeight="1">
      <c r="A505" s="14"/>
    </row>
    <row r="506" spans="1:1" ht="12.75" customHeight="1">
      <c r="A506" s="14"/>
    </row>
    <row r="507" spans="1:1" ht="12.75" customHeight="1">
      <c r="A507" s="14"/>
    </row>
    <row r="508" spans="1:1" ht="12.75" customHeight="1">
      <c r="A508" s="14"/>
    </row>
    <row r="509" spans="1:1" ht="12.75" customHeight="1">
      <c r="A509" s="14"/>
    </row>
    <row r="510" spans="1:1" ht="12.75" customHeight="1">
      <c r="A510" s="14"/>
    </row>
    <row r="511" spans="1:1" ht="12.75" customHeight="1">
      <c r="A511" s="14"/>
    </row>
    <row r="512" spans="1:1" ht="12.75" customHeight="1">
      <c r="A512" s="14"/>
    </row>
    <row r="513" spans="1:1" ht="12.75" customHeight="1">
      <c r="A513" s="14"/>
    </row>
    <row r="514" spans="1:1" ht="12.75" customHeight="1">
      <c r="A514" s="14"/>
    </row>
    <row r="515" spans="1:1" ht="12.75" customHeight="1">
      <c r="A515" s="14"/>
    </row>
    <row r="516" spans="1:1" ht="12.75" customHeight="1">
      <c r="A516" s="14"/>
    </row>
    <row r="517" spans="1:1" ht="12.75" customHeight="1">
      <c r="A517" s="14"/>
    </row>
    <row r="518" spans="1:1" ht="12.75" customHeight="1">
      <c r="A518" s="14"/>
    </row>
    <row r="519" spans="1:1" ht="12.75" customHeight="1">
      <c r="A519" s="14"/>
    </row>
    <row r="520" spans="1:1" ht="12.75" customHeight="1">
      <c r="A520" s="14"/>
    </row>
    <row r="521" spans="1:1" ht="12.75" customHeight="1">
      <c r="A521" s="14"/>
    </row>
    <row r="522" spans="1:1" ht="12.75" customHeight="1">
      <c r="A522" s="14"/>
    </row>
    <row r="523" spans="1:1" ht="12.75" customHeight="1">
      <c r="A523" s="14"/>
    </row>
    <row r="524" spans="1:1" ht="12.75" customHeight="1">
      <c r="A524" s="14"/>
    </row>
    <row r="525" spans="1:1" ht="12.75" customHeight="1">
      <c r="A525" s="14"/>
    </row>
    <row r="526" spans="1:1" ht="12.75" customHeight="1">
      <c r="A526" s="14"/>
    </row>
    <row r="527" spans="1:1" ht="12.75" customHeight="1">
      <c r="A527" s="14"/>
    </row>
    <row r="528" spans="1:1" ht="12.75" customHeight="1">
      <c r="A528" s="14"/>
    </row>
    <row r="529" spans="1:1" ht="12.75" customHeight="1">
      <c r="A529" s="14"/>
    </row>
    <row r="530" spans="1:1" ht="12.75" customHeight="1">
      <c r="A530" s="14"/>
    </row>
    <row r="531" spans="1:1" ht="12.75" customHeight="1">
      <c r="A531" s="14"/>
    </row>
    <row r="532" spans="1:1" ht="12.75" customHeight="1">
      <c r="A532" s="14"/>
    </row>
    <row r="533" spans="1:1" ht="12.75" customHeight="1">
      <c r="A533" s="14"/>
    </row>
    <row r="534" spans="1:1" ht="12.75" customHeight="1">
      <c r="A534" s="14"/>
    </row>
    <row r="535" spans="1:1" ht="12.75" customHeight="1">
      <c r="A535" s="14"/>
    </row>
    <row r="536" spans="1:1" ht="12.75" customHeight="1">
      <c r="A536" s="14"/>
    </row>
    <row r="537" spans="1:1" ht="12.75" customHeight="1">
      <c r="A537" s="14"/>
    </row>
    <row r="538" spans="1:1" ht="12.75" customHeight="1">
      <c r="A538" s="14"/>
    </row>
    <row r="539" spans="1:1" ht="12.75" customHeight="1">
      <c r="A539" s="14"/>
    </row>
    <row r="540" spans="1:1" ht="12.75" customHeight="1">
      <c r="A540" s="14"/>
    </row>
    <row r="541" spans="1:1" ht="12.75" customHeight="1">
      <c r="A541" s="14"/>
    </row>
    <row r="542" spans="1:1" ht="12.75" customHeight="1">
      <c r="A542" s="14"/>
    </row>
    <row r="543" spans="1:1" ht="12.75" customHeight="1">
      <c r="A543" s="14"/>
    </row>
    <row r="544" spans="1:1" ht="12.75" customHeight="1">
      <c r="A544" s="14"/>
    </row>
    <row r="545" spans="1:1" ht="12.75" customHeight="1">
      <c r="A545" s="14"/>
    </row>
    <row r="546" spans="1:1" ht="12.75" customHeight="1">
      <c r="A546" s="14"/>
    </row>
    <row r="547" spans="1:1" ht="12.75" customHeight="1">
      <c r="A547" s="14"/>
    </row>
    <row r="548" spans="1:1" ht="12.75" customHeight="1">
      <c r="A548" s="14"/>
    </row>
    <row r="549" spans="1:1" ht="12.75" customHeight="1">
      <c r="A549" s="14"/>
    </row>
    <row r="550" spans="1:1" ht="12.75" customHeight="1">
      <c r="A550" s="14"/>
    </row>
    <row r="551" spans="1:1" ht="12.75" customHeight="1">
      <c r="A551" s="14"/>
    </row>
    <row r="552" spans="1:1" ht="12.75" customHeight="1">
      <c r="A552" s="14"/>
    </row>
    <row r="553" spans="1:1" ht="12.75" customHeight="1">
      <c r="A553" s="14"/>
    </row>
    <row r="554" spans="1:1" ht="12.75" customHeight="1">
      <c r="A554" s="14"/>
    </row>
    <row r="555" spans="1:1" ht="12.75" customHeight="1">
      <c r="A555" s="14"/>
    </row>
    <row r="556" spans="1:1" ht="12.75" customHeight="1">
      <c r="A556" s="14"/>
    </row>
    <row r="557" spans="1:1" ht="12.75" customHeight="1">
      <c r="A557" s="14"/>
    </row>
    <row r="558" spans="1:1" ht="12.75" customHeight="1">
      <c r="A558" s="14"/>
    </row>
    <row r="559" spans="1:1" ht="12.75" customHeight="1">
      <c r="A559" s="14"/>
    </row>
    <row r="560" spans="1:1" ht="12.75" customHeight="1">
      <c r="A560" s="14"/>
    </row>
    <row r="561" spans="1:1" ht="12.75" customHeight="1">
      <c r="A561" s="14"/>
    </row>
    <row r="562" spans="1:1" ht="12.75" customHeight="1">
      <c r="A562" s="14"/>
    </row>
    <row r="563" spans="1:1" ht="12.75" customHeight="1">
      <c r="A563" s="14"/>
    </row>
    <row r="564" spans="1:1" ht="12.75" customHeight="1">
      <c r="A564" s="14"/>
    </row>
    <row r="565" spans="1:1" ht="12.75" customHeight="1">
      <c r="A565" s="14"/>
    </row>
    <row r="566" spans="1:1" ht="12.75" customHeight="1">
      <c r="A566" s="14"/>
    </row>
    <row r="567" spans="1:1" ht="12.75" customHeight="1">
      <c r="A567" s="14"/>
    </row>
    <row r="568" spans="1:1" ht="12.75" customHeight="1">
      <c r="A568" s="14"/>
    </row>
    <row r="569" spans="1:1" ht="12.75" customHeight="1">
      <c r="A569" s="14"/>
    </row>
    <row r="570" spans="1:1" ht="12.75" customHeight="1">
      <c r="A570" s="14"/>
    </row>
    <row r="571" spans="1:1" ht="12.75" customHeight="1">
      <c r="A571" s="14"/>
    </row>
    <row r="572" spans="1:1" ht="12.75" customHeight="1">
      <c r="A572" s="14"/>
    </row>
    <row r="573" spans="1:1" ht="12.75" customHeight="1">
      <c r="A573" s="14"/>
    </row>
    <row r="574" spans="1:1" ht="12.75" customHeight="1">
      <c r="A574" s="14"/>
    </row>
    <row r="575" spans="1:1" ht="12.75" customHeight="1">
      <c r="A575" s="14"/>
    </row>
    <row r="576" spans="1:1" ht="12.75" customHeight="1">
      <c r="A576" s="14"/>
    </row>
    <row r="577" spans="1:1" ht="12.75" customHeight="1">
      <c r="A577" s="14"/>
    </row>
    <row r="578" spans="1:1" ht="12.75" customHeight="1">
      <c r="A578" s="14"/>
    </row>
    <row r="579" spans="1:1" ht="12.75" customHeight="1">
      <c r="A579" s="14"/>
    </row>
    <row r="580" spans="1:1" ht="12.75" customHeight="1">
      <c r="A580" s="14"/>
    </row>
    <row r="581" spans="1:1" ht="12.75" customHeight="1">
      <c r="A581" s="14"/>
    </row>
    <row r="582" spans="1:1" ht="12.75" customHeight="1">
      <c r="A582" s="14"/>
    </row>
    <row r="583" spans="1:1" ht="12.75" customHeight="1">
      <c r="A583" s="14"/>
    </row>
    <row r="584" spans="1:1" ht="12.75" customHeight="1">
      <c r="A584" s="14"/>
    </row>
    <row r="585" spans="1:1" ht="12.75" customHeight="1">
      <c r="A585" s="14"/>
    </row>
    <row r="586" spans="1:1" ht="12.75" customHeight="1">
      <c r="A586" s="14"/>
    </row>
    <row r="587" spans="1:1" ht="12.75" customHeight="1">
      <c r="A587" s="14"/>
    </row>
    <row r="588" spans="1:1" ht="12.75" customHeight="1">
      <c r="A588" s="14"/>
    </row>
    <row r="589" spans="1:1" ht="12.75" customHeight="1">
      <c r="A589" s="14"/>
    </row>
    <row r="590" spans="1:1" ht="12.75" customHeight="1">
      <c r="A590" s="14"/>
    </row>
    <row r="591" spans="1:1" ht="12.75" customHeight="1">
      <c r="A591" s="14"/>
    </row>
    <row r="592" spans="1:1" ht="12.75" customHeight="1">
      <c r="A592" s="14"/>
    </row>
    <row r="593" spans="1:1" ht="12.75" customHeight="1">
      <c r="A593" s="14"/>
    </row>
    <row r="594" spans="1:1" ht="12.75" customHeight="1">
      <c r="A594" s="14"/>
    </row>
    <row r="595" spans="1:1" ht="12.75" customHeight="1">
      <c r="A595" s="14"/>
    </row>
    <row r="596" spans="1:1" ht="12.75" customHeight="1">
      <c r="A596" s="14"/>
    </row>
    <row r="597" spans="1:1" ht="12.75" customHeight="1">
      <c r="A597" s="14"/>
    </row>
    <row r="598" spans="1:1" ht="12.75" customHeight="1">
      <c r="A598" s="14"/>
    </row>
    <row r="599" spans="1:1" ht="12.75" customHeight="1">
      <c r="A599" s="14"/>
    </row>
    <row r="600" spans="1:1" ht="12.75" customHeight="1">
      <c r="A600" s="14"/>
    </row>
    <row r="601" spans="1:1" ht="12.75" customHeight="1">
      <c r="A601" s="14"/>
    </row>
    <row r="602" spans="1:1" ht="12.75" customHeight="1">
      <c r="A602" s="14"/>
    </row>
    <row r="603" spans="1:1" ht="12.75" customHeight="1">
      <c r="A603" s="14"/>
    </row>
    <row r="604" spans="1:1" ht="12.75" customHeight="1">
      <c r="A604" s="14"/>
    </row>
    <row r="605" spans="1:1" ht="12.75" customHeight="1">
      <c r="A605" s="14"/>
    </row>
    <row r="606" spans="1:1" ht="12.75" customHeight="1">
      <c r="A606" s="14"/>
    </row>
    <row r="607" spans="1:1" ht="12.75" customHeight="1">
      <c r="A607" s="14"/>
    </row>
    <row r="608" spans="1:1" ht="12.75" customHeight="1">
      <c r="A608" s="14"/>
    </row>
    <row r="609" spans="1:1" ht="12.75" customHeight="1">
      <c r="A609" s="14"/>
    </row>
    <row r="610" spans="1:1" ht="12.75" customHeight="1">
      <c r="A610" s="14"/>
    </row>
    <row r="611" spans="1:1" ht="12.75" customHeight="1">
      <c r="A611" s="14"/>
    </row>
    <row r="612" spans="1:1" ht="12.75" customHeight="1">
      <c r="A612" s="14"/>
    </row>
    <row r="613" spans="1:1" ht="12.75" customHeight="1">
      <c r="A613" s="14"/>
    </row>
    <row r="614" spans="1:1" ht="12.75" customHeight="1">
      <c r="A614" s="14"/>
    </row>
    <row r="615" spans="1:1" ht="12.75" customHeight="1">
      <c r="A615" s="14"/>
    </row>
    <row r="616" spans="1:1" ht="12.75" customHeight="1">
      <c r="A616" s="14"/>
    </row>
    <row r="617" spans="1:1" ht="12.75" customHeight="1">
      <c r="A617" s="14"/>
    </row>
    <row r="618" spans="1:1" ht="12.75" customHeight="1">
      <c r="A618" s="14"/>
    </row>
    <row r="619" spans="1:1" ht="12.75" customHeight="1">
      <c r="A619" s="14"/>
    </row>
    <row r="620" spans="1:1" ht="12.75" customHeight="1">
      <c r="A620" s="14"/>
    </row>
    <row r="621" spans="1:1" ht="12.75" customHeight="1">
      <c r="A621" s="14"/>
    </row>
    <row r="622" spans="1:1" ht="12.75" customHeight="1">
      <c r="A622" s="14"/>
    </row>
    <row r="623" spans="1:1" ht="12.75" customHeight="1">
      <c r="A623" s="14"/>
    </row>
    <row r="624" spans="1:1" ht="12.75" customHeight="1">
      <c r="A624" s="14"/>
    </row>
    <row r="625" spans="1:1" ht="12.75" customHeight="1">
      <c r="A625" s="14"/>
    </row>
    <row r="626" spans="1:1" ht="12.75" customHeight="1">
      <c r="A626" s="14"/>
    </row>
    <row r="627" spans="1:1" ht="12.75" customHeight="1">
      <c r="A627" s="14"/>
    </row>
    <row r="628" spans="1:1" ht="12.75" customHeight="1">
      <c r="A628" s="14"/>
    </row>
    <row r="629" spans="1:1" ht="12.75" customHeight="1">
      <c r="A629" s="14"/>
    </row>
    <row r="630" spans="1:1" ht="12.75" customHeight="1">
      <c r="A630" s="14"/>
    </row>
    <row r="631" spans="1:1" ht="12.75" customHeight="1">
      <c r="A631" s="14"/>
    </row>
    <row r="632" spans="1:1" ht="12.75" customHeight="1">
      <c r="A632" s="14"/>
    </row>
    <row r="633" spans="1:1" ht="12.75" customHeight="1">
      <c r="A633" s="14"/>
    </row>
    <row r="634" spans="1:1" ht="12.75" customHeight="1">
      <c r="A634" s="14"/>
    </row>
    <row r="635" spans="1:1" ht="12.75" customHeight="1">
      <c r="A635" s="14"/>
    </row>
    <row r="636" spans="1:1" ht="12.75" customHeight="1">
      <c r="A636" s="14"/>
    </row>
    <row r="637" spans="1:1" ht="12.75" customHeight="1">
      <c r="A637" s="14"/>
    </row>
    <row r="638" spans="1:1" ht="12.75" customHeight="1">
      <c r="A638" s="14"/>
    </row>
    <row r="639" spans="1:1" ht="12.75" customHeight="1">
      <c r="A639" s="14"/>
    </row>
    <row r="640" spans="1:1" ht="12.75" customHeight="1">
      <c r="A640" s="14"/>
    </row>
    <row r="641" spans="1:1" ht="12.75" customHeight="1">
      <c r="A641" s="14"/>
    </row>
    <row r="642" spans="1:1" ht="12.75" customHeight="1">
      <c r="A642" s="14"/>
    </row>
    <row r="643" spans="1:1" ht="12.75" customHeight="1">
      <c r="A643" s="14"/>
    </row>
    <row r="644" spans="1:1" ht="12.75" customHeight="1">
      <c r="A644" s="14"/>
    </row>
    <row r="645" spans="1:1" ht="12.75" customHeight="1">
      <c r="A645" s="14"/>
    </row>
    <row r="646" spans="1:1" ht="12.75" customHeight="1">
      <c r="A646" s="14"/>
    </row>
    <row r="647" spans="1:1" ht="12.75" customHeight="1">
      <c r="A647" s="14"/>
    </row>
    <row r="648" spans="1:1" ht="12.75" customHeight="1">
      <c r="A648" s="14"/>
    </row>
    <row r="649" spans="1:1" ht="12.75" customHeight="1">
      <c r="A649" s="14"/>
    </row>
    <row r="650" spans="1:1" ht="12.75" customHeight="1">
      <c r="A650" s="14"/>
    </row>
    <row r="651" spans="1:1" ht="12.75" customHeight="1">
      <c r="A651" s="14"/>
    </row>
    <row r="652" spans="1:1" ht="12.75" customHeight="1">
      <c r="A652" s="14"/>
    </row>
    <row r="653" spans="1:1" ht="12.75" customHeight="1">
      <c r="A653" s="14"/>
    </row>
    <row r="654" spans="1:1" ht="12.75" customHeight="1">
      <c r="A654" s="14"/>
    </row>
    <row r="655" spans="1:1" ht="12.75" customHeight="1">
      <c r="A655" s="14"/>
    </row>
    <row r="656" spans="1:1" ht="12.75" customHeight="1">
      <c r="A656" s="14"/>
    </row>
    <row r="657" spans="1:1" ht="12.75" customHeight="1">
      <c r="A657" s="14"/>
    </row>
    <row r="658" spans="1:1" ht="12.75" customHeight="1">
      <c r="A658" s="14"/>
    </row>
    <row r="659" spans="1:1" ht="12.75" customHeight="1">
      <c r="A659" s="14"/>
    </row>
    <row r="660" spans="1:1" ht="12.75" customHeight="1">
      <c r="A660" s="14"/>
    </row>
    <row r="661" spans="1:1" ht="12.75" customHeight="1">
      <c r="A661" s="14"/>
    </row>
    <row r="662" spans="1:1" ht="12.75" customHeight="1">
      <c r="A662" s="14"/>
    </row>
    <row r="663" spans="1:1" ht="12.75" customHeight="1">
      <c r="A663" s="14"/>
    </row>
    <row r="664" spans="1:1" ht="12.75" customHeight="1">
      <c r="A664" s="14"/>
    </row>
    <row r="665" spans="1:1" ht="12.75" customHeight="1">
      <c r="A665" s="14"/>
    </row>
    <row r="666" spans="1:1" ht="12.75" customHeight="1">
      <c r="A666" s="14"/>
    </row>
    <row r="667" spans="1:1" ht="12.75" customHeight="1">
      <c r="A667" s="14"/>
    </row>
    <row r="668" spans="1:1" ht="12.75" customHeight="1">
      <c r="A668" s="14"/>
    </row>
    <row r="669" spans="1:1" ht="12.75" customHeight="1">
      <c r="A669" s="14"/>
    </row>
    <row r="670" spans="1:1" ht="12.75" customHeight="1">
      <c r="A670" s="14"/>
    </row>
    <row r="671" spans="1:1" ht="12.75" customHeight="1">
      <c r="A671" s="14"/>
    </row>
    <row r="672" spans="1:1" ht="12.75" customHeight="1">
      <c r="A672" s="14"/>
    </row>
    <row r="673" spans="1:1" ht="12.75" customHeight="1">
      <c r="A673" s="14"/>
    </row>
    <row r="674" spans="1:1" ht="12.75" customHeight="1">
      <c r="A674" s="14"/>
    </row>
    <row r="675" spans="1:1" ht="12.75" customHeight="1">
      <c r="A675" s="14"/>
    </row>
    <row r="676" spans="1:1" ht="12.75" customHeight="1">
      <c r="A676" s="14"/>
    </row>
    <row r="677" spans="1:1" ht="12.75" customHeight="1">
      <c r="A677" s="14"/>
    </row>
    <row r="678" spans="1:1" ht="12.75" customHeight="1">
      <c r="A678" s="14"/>
    </row>
    <row r="679" spans="1:1" ht="12.75" customHeight="1">
      <c r="A679" s="14"/>
    </row>
    <row r="680" spans="1:1" ht="12.75" customHeight="1">
      <c r="A680" s="14"/>
    </row>
    <row r="681" spans="1:1" ht="12.75" customHeight="1">
      <c r="A681" s="14"/>
    </row>
    <row r="682" spans="1:1" ht="12.75" customHeight="1">
      <c r="A682" s="14"/>
    </row>
    <row r="683" spans="1:1" ht="12.75" customHeight="1">
      <c r="A683" s="14"/>
    </row>
    <row r="684" spans="1:1" ht="12.75" customHeight="1">
      <c r="A684" s="14"/>
    </row>
    <row r="685" spans="1:1" ht="12.75" customHeight="1">
      <c r="A685" s="14"/>
    </row>
    <row r="686" spans="1:1" ht="12.75" customHeight="1">
      <c r="A686" s="14"/>
    </row>
    <row r="687" spans="1:1" ht="12.75" customHeight="1">
      <c r="A687" s="14"/>
    </row>
    <row r="688" spans="1:1" ht="12.75" customHeight="1">
      <c r="A688" s="14"/>
    </row>
    <row r="689" spans="1:1" ht="12.75" customHeight="1">
      <c r="A689" s="14"/>
    </row>
    <row r="690" spans="1:1" ht="12.75" customHeight="1">
      <c r="A690" s="14"/>
    </row>
    <row r="691" spans="1:1" ht="12.75" customHeight="1">
      <c r="A691" s="14"/>
    </row>
    <row r="692" spans="1:1" ht="12.75" customHeight="1">
      <c r="A692" s="14"/>
    </row>
    <row r="693" spans="1:1" ht="12.75" customHeight="1">
      <c r="A693" s="14"/>
    </row>
    <row r="694" spans="1:1" ht="12.75" customHeight="1">
      <c r="A694" s="14"/>
    </row>
    <row r="695" spans="1:1" ht="12.75" customHeight="1">
      <c r="A695" s="14"/>
    </row>
    <row r="696" spans="1:1" ht="12.75" customHeight="1">
      <c r="A696" s="14"/>
    </row>
    <row r="697" spans="1:1" ht="12.75" customHeight="1">
      <c r="A697" s="14"/>
    </row>
    <row r="698" spans="1:1" ht="12.75" customHeight="1">
      <c r="A698" s="14"/>
    </row>
    <row r="699" spans="1:1" ht="12.75" customHeight="1">
      <c r="A699" s="14"/>
    </row>
    <row r="700" spans="1:1" ht="12.75" customHeight="1">
      <c r="A700" s="14"/>
    </row>
    <row r="701" spans="1:1" ht="12.75" customHeight="1">
      <c r="A701" s="14"/>
    </row>
    <row r="702" spans="1:1" ht="12.75" customHeight="1">
      <c r="A702" s="14"/>
    </row>
    <row r="703" spans="1:1" ht="12.75" customHeight="1">
      <c r="A703" s="14"/>
    </row>
    <row r="704" spans="1:1" ht="12.75" customHeight="1">
      <c r="A704" s="14"/>
    </row>
    <row r="705" spans="1:1" ht="12.75" customHeight="1">
      <c r="A705" s="14"/>
    </row>
    <row r="706" spans="1:1" ht="12.75" customHeight="1">
      <c r="A706" s="14"/>
    </row>
    <row r="707" spans="1:1" ht="12.75" customHeight="1">
      <c r="A707" s="14"/>
    </row>
    <row r="708" spans="1:1" ht="12.75" customHeight="1">
      <c r="A708" s="14"/>
    </row>
    <row r="709" spans="1:1" ht="12.75" customHeight="1">
      <c r="A709" s="14"/>
    </row>
    <row r="710" spans="1:1" ht="12.75" customHeight="1">
      <c r="A710" s="14"/>
    </row>
    <row r="711" spans="1:1" ht="12.75" customHeight="1">
      <c r="A711" s="14"/>
    </row>
    <row r="712" spans="1:1" ht="12.75" customHeight="1">
      <c r="A712" s="14"/>
    </row>
    <row r="713" spans="1:1" ht="12.75" customHeight="1">
      <c r="A713" s="14"/>
    </row>
    <row r="714" spans="1:1" ht="12.75" customHeight="1">
      <c r="A714" s="14"/>
    </row>
    <row r="715" spans="1:1" ht="12.75" customHeight="1">
      <c r="A715" s="14"/>
    </row>
    <row r="716" spans="1:1" ht="12.75" customHeight="1">
      <c r="A716" s="14"/>
    </row>
    <row r="717" spans="1:1" ht="12.75" customHeight="1">
      <c r="A717" s="14"/>
    </row>
    <row r="718" spans="1:1" ht="12.75" customHeight="1">
      <c r="A718" s="14"/>
    </row>
    <row r="719" spans="1:1" ht="12.75" customHeight="1">
      <c r="A719" s="14"/>
    </row>
    <row r="720" spans="1:1" ht="12.75" customHeight="1">
      <c r="A720" s="14"/>
    </row>
    <row r="721" spans="1:1" ht="12.75" customHeight="1">
      <c r="A721" s="14"/>
    </row>
    <row r="722" spans="1:1" ht="12.75" customHeight="1">
      <c r="A722" s="14"/>
    </row>
    <row r="723" spans="1:1" ht="12.75" customHeight="1">
      <c r="A723" s="14"/>
    </row>
    <row r="724" spans="1:1" ht="12.75" customHeight="1">
      <c r="A724" s="14"/>
    </row>
    <row r="725" spans="1:1" ht="12.75" customHeight="1">
      <c r="A725" s="14"/>
    </row>
    <row r="726" spans="1:1" ht="12.75" customHeight="1">
      <c r="A726" s="14"/>
    </row>
    <row r="727" spans="1:1" ht="12.75" customHeight="1">
      <c r="A727" s="14"/>
    </row>
    <row r="728" spans="1:1" ht="12.75" customHeight="1">
      <c r="A728" s="14"/>
    </row>
    <row r="729" spans="1:1" ht="12.75" customHeight="1">
      <c r="A729" s="14"/>
    </row>
    <row r="730" spans="1:1" ht="12.75" customHeight="1">
      <c r="A730" s="14"/>
    </row>
    <row r="731" spans="1:1" ht="12.75" customHeight="1">
      <c r="A731" s="14"/>
    </row>
    <row r="732" spans="1:1" ht="12.75" customHeight="1">
      <c r="A732" s="14"/>
    </row>
    <row r="733" spans="1:1" ht="12.75" customHeight="1">
      <c r="A733" s="14"/>
    </row>
    <row r="734" spans="1:1" ht="12.75" customHeight="1">
      <c r="A734" s="14"/>
    </row>
    <row r="735" spans="1:1" ht="12.75" customHeight="1">
      <c r="A735" s="14"/>
    </row>
    <row r="736" spans="1:1" ht="12.75" customHeight="1">
      <c r="A736" s="14"/>
    </row>
    <row r="737" spans="1:1" ht="12.75" customHeight="1">
      <c r="A737" s="14"/>
    </row>
    <row r="738" spans="1:1" ht="12.75" customHeight="1">
      <c r="A738" s="14"/>
    </row>
    <row r="739" spans="1:1" ht="12.75" customHeight="1">
      <c r="A739" s="14"/>
    </row>
    <row r="740" spans="1:1" ht="12.75" customHeight="1">
      <c r="A740" s="14"/>
    </row>
    <row r="741" spans="1:1" ht="12.75" customHeight="1">
      <c r="A741" s="14"/>
    </row>
    <row r="742" spans="1:1" ht="12.75" customHeight="1">
      <c r="A742" s="14"/>
    </row>
    <row r="743" spans="1:1" ht="12.75" customHeight="1">
      <c r="A743" s="14"/>
    </row>
    <row r="744" spans="1:1" ht="12.75" customHeight="1">
      <c r="A744" s="14"/>
    </row>
    <row r="745" spans="1:1" ht="12.75" customHeight="1">
      <c r="A745" s="14"/>
    </row>
    <row r="746" spans="1:1" ht="12.75" customHeight="1">
      <c r="A746" s="14"/>
    </row>
    <row r="747" spans="1:1" ht="12.75" customHeight="1">
      <c r="A747" s="14"/>
    </row>
    <row r="748" spans="1:1" ht="12.75" customHeight="1">
      <c r="A748" s="14"/>
    </row>
    <row r="749" spans="1:1" ht="12.75" customHeight="1">
      <c r="A749" s="14"/>
    </row>
    <row r="750" spans="1:1" ht="12.75" customHeight="1">
      <c r="A750" s="14"/>
    </row>
    <row r="751" spans="1:1" ht="12.75" customHeight="1">
      <c r="A751" s="14"/>
    </row>
    <row r="752" spans="1:1" ht="12.75" customHeight="1">
      <c r="A752" s="14"/>
    </row>
    <row r="753" spans="1:1" ht="12.75" customHeight="1">
      <c r="A753" s="14"/>
    </row>
    <row r="754" spans="1:1" ht="12.75" customHeight="1">
      <c r="A754" s="14"/>
    </row>
    <row r="755" spans="1:1" ht="12.75" customHeight="1">
      <c r="A755" s="14"/>
    </row>
    <row r="756" spans="1:1" ht="12.75" customHeight="1">
      <c r="A756" s="14"/>
    </row>
    <row r="757" spans="1:1" ht="12.75" customHeight="1">
      <c r="A757" s="14"/>
    </row>
    <row r="758" spans="1:1" ht="12.75" customHeight="1">
      <c r="A758" s="14"/>
    </row>
    <row r="759" spans="1:1" ht="12.75" customHeight="1">
      <c r="A759" s="14"/>
    </row>
    <row r="760" spans="1:1" ht="12.75" customHeight="1">
      <c r="A760" s="14"/>
    </row>
    <row r="761" spans="1:1" ht="12.75" customHeight="1">
      <c r="A761" s="14"/>
    </row>
    <row r="762" spans="1:1" ht="12.75" customHeight="1">
      <c r="A762" s="14"/>
    </row>
    <row r="763" spans="1:1" ht="12.75" customHeight="1">
      <c r="A763" s="14"/>
    </row>
    <row r="764" spans="1:1" ht="12.75" customHeight="1">
      <c r="A764" s="14"/>
    </row>
    <row r="765" spans="1:1" ht="12.75" customHeight="1">
      <c r="A765" s="14"/>
    </row>
    <row r="766" spans="1:1" ht="12.75" customHeight="1">
      <c r="A766" s="14"/>
    </row>
    <row r="767" spans="1:1" ht="12.75" customHeight="1">
      <c r="A767" s="14"/>
    </row>
    <row r="768" spans="1:1" ht="12.75" customHeight="1">
      <c r="A768" s="14"/>
    </row>
    <row r="769" spans="1:1" ht="12.75" customHeight="1">
      <c r="A769" s="14"/>
    </row>
    <row r="770" spans="1:1" ht="12.75" customHeight="1">
      <c r="A770" s="14"/>
    </row>
    <row r="771" spans="1:1" ht="12.75" customHeight="1">
      <c r="A771" s="14"/>
    </row>
    <row r="772" spans="1:1" ht="12.75" customHeight="1">
      <c r="A772" s="14"/>
    </row>
    <row r="773" spans="1:1" ht="12.75" customHeight="1">
      <c r="A773" s="14"/>
    </row>
    <row r="774" spans="1:1" ht="12.75" customHeight="1">
      <c r="A774" s="14"/>
    </row>
    <row r="775" spans="1:1" ht="12.75" customHeight="1">
      <c r="A775" s="14"/>
    </row>
    <row r="776" spans="1:1" ht="12.75" customHeight="1">
      <c r="A776" s="14"/>
    </row>
    <row r="777" spans="1:1" ht="12.75" customHeight="1">
      <c r="A777" s="14"/>
    </row>
    <row r="778" spans="1:1" ht="12.75" customHeight="1">
      <c r="A778" s="14"/>
    </row>
    <row r="779" spans="1:1" ht="12.75" customHeight="1">
      <c r="A779" s="14"/>
    </row>
    <row r="780" spans="1:1" ht="12.75" customHeight="1">
      <c r="A780" s="14"/>
    </row>
    <row r="781" spans="1:1" ht="12.75" customHeight="1">
      <c r="A781" s="14"/>
    </row>
    <row r="782" spans="1:1" ht="12.75" customHeight="1">
      <c r="A782" s="14"/>
    </row>
    <row r="783" spans="1:1" ht="12.75" customHeight="1">
      <c r="A783" s="14"/>
    </row>
    <row r="784" spans="1:1" ht="12.75" customHeight="1">
      <c r="A784" s="14"/>
    </row>
    <row r="785" spans="1:1" ht="12.75" customHeight="1">
      <c r="A785" s="14"/>
    </row>
    <row r="786" spans="1:1" ht="12.75" customHeight="1">
      <c r="A786" s="14"/>
    </row>
    <row r="787" spans="1:1" ht="12.75" customHeight="1">
      <c r="A787" s="14"/>
    </row>
    <row r="788" spans="1:1" ht="12.75" customHeight="1">
      <c r="A788" s="14"/>
    </row>
    <row r="789" spans="1:1" ht="12.75" customHeight="1">
      <c r="A789" s="14"/>
    </row>
    <row r="790" spans="1:1" ht="12.75" customHeight="1">
      <c r="A790" s="14"/>
    </row>
    <row r="791" spans="1:1" ht="12.75" customHeight="1">
      <c r="A791" s="14"/>
    </row>
    <row r="792" spans="1:1" ht="12.75" customHeight="1">
      <c r="A792" s="14"/>
    </row>
    <row r="793" spans="1:1" ht="12.75" customHeight="1">
      <c r="A793" s="14"/>
    </row>
    <row r="794" spans="1:1" ht="12.75" customHeight="1">
      <c r="A794" s="14"/>
    </row>
    <row r="795" spans="1:1" ht="12.75" customHeight="1">
      <c r="A795" s="14"/>
    </row>
    <row r="796" spans="1:1" ht="12.75" customHeight="1">
      <c r="A796" s="14"/>
    </row>
    <row r="797" spans="1:1" ht="12.75" customHeight="1">
      <c r="A797" s="14"/>
    </row>
    <row r="798" spans="1:1" ht="12.75" customHeight="1">
      <c r="A798" s="14"/>
    </row>
    <row r="799" spans="1:1" ht="12.75" customHeight="1">
      <c r="A799" s="14"/>
    </row>
    <row r="800" spans="1:1" ht="12.75" customHeight="1">
      <c r="A800" s="14"/>
    </row>
    <row r="801" spans="1:1" ht="12.75" customHeight="1">
      <c r="A801" s="14"/>
    </row>
    <row r="802" spans="1:1" ht="12.75" customHeight="1">
      <c r="A802" s="14"/>
    </row>
    <row r="803" spans="1:1" ht="12.75" customHeight="1">
      <c r="A803" s="14"/>
    </row>
    <row r="804" spans="1:1" ht="12.75" customHeight="1">
      <c r="A804" s="14"/>
    </row>
    <row r="805" spans="1:1" ht="12.75" customHeight="1">
      <c r="A805" s="14"/>
    </row>
    <row r="806" spans="1:1" ht="12.75" customHeight="1">
      <c r="A806" s="14"/>
    </row>
    <row r="807" spans="1:1" ht="12.75" customHeight="1">
      <c r="A807" s="14"/>
    </row>
    <row r="808" spans="1:1" ht="12.75" customHeight="1">
      <c r="A808" s="14"/>
    </row>
    <row r="809" spans="1:1" ht="12.75" customHeight="1">
      <c r="A809" s="14"/>
    </row>
    <row r="810" spans="1:1" ht="12.75" customHeight="1">
      <c r="A810" s="14"/>
    </row>
    <row r="811" spans="1:1" ht="12.75" customHeight="1">
      <c r="A811" s="14"/>
    </row>
    <row r="812" spans="1:1" ht="12.75" customHeight="1">
      <c r="A812" s="14"/>
    </row>
    <row r="813" spans="1:1" ht="12.75" customHeight="1">
      <c r="A813" s="14"/>
    </row>
    <row r="814" spans="1:1" ht="12.75" customHeight="1">
      <c r="A814" s="14"/>
    </row>
    <row r="815" spans="1:1" ht="12.75" customHeight="1">
      <c r="A815" s="14"/>
    </row>
    <row r="816" spans="1:1" ht="12.75" customHeight="1">
      <c r="A816" s="14"/>
    </row>
    <row r="817" spans="1:1" ht="12.75" customHeight="1">
      <c r="A817" s="14"/>
    </row>
    <row r="818" spans="1:1" ht="12.75" customHeight="1">
      <c r="A818" s="14"/>
    </row>
    <row r="819" spans="1:1" ht="12.75" customHeight="1">
      <c r="A819" s="14"/>
    </row>
    <row r="820" spans="1:1" ht="12.75" customHeight="1">
      <c r="A820" s="14"/>
    </row>
    <row r="821" spans="1:1" ht="12.75" customHeight="1">
      <c r="A821" s="14"/>
    </row>
    <row r="822" spans="1:1" ht="12.75" customHeight="1">
      <c r="A822" s="14"/>
    </row>
    <row r="823" spans="1:1" ht="12.75" customHeight="1">
      <c r="A823" s="14"/>
    </row>
    <row r="824" spans="1:1" ht="12.75" customHeight="1">
      <c r="A824" s="14"/>
    </row>
    <row r="825" spans="1:1" ht="12.75" customHeight="1">
      <c r="A825" s="14"/>
    </row>
    <row r="826" spans="1:1" ht="12.75" customHeight="1">
      <c r="A826" s="14"/>
    </row>
    <row r="827" spans="1:1" ht="12.75" customHeight="1">
      <c r="A827" s="14"/>
    </row>
    <row r="828" spans="1:1" ht="12.75" customHeight="1">
      <c r="A828" s="14"/>
    </row>
    <row r="829" spans="1:1" ht="12.75" customHeight="1">
      <c r="A829" s="14"/>
    </row>
    <row r="830" spans="1:1" ht="12.75" customHeight="1">
      <c r="A830" s="14"/>
    </row>
    <row r="831" spans="1:1" ht="12.75" customHeight="1">
      <c r="A831" s="14"/>
    </row>
    <row r="832" spans="1:1" ht="12.75" customHeight="1">
      <c r="A832" s="14"/>
    </row>
    <row r="833" spans="1:1" ht="12.75" customHeight="1">
      <c r="A833" s="14"/>
    </row>
    <row r="834" spans="1:1" ht="12.75" customHeight="1">
      <c r="A834" s="14"/>
    </row>
    <row r="835" spans="1:1" ht="12.75" customHeight="1">
      <c r="A835" s="14"/>
    </row>
    <row r="836" spans="1:1" ht="12.75" customHeight="1">
      <c r="A836" s="14"/>
    </row>
    <row r="837" spans="1:1" ht="12.75" customHeight="1">
      <c r="A837" s="14"/>
    </row>
    <row r="838" spans="1:1" ht="12.75" customHeight="1">
      <c r="A838" s="14"/>
    </row>
    <row r="839" spans="1:1" ht="12.75" customHeight="1">
      <c r="A839" s="14"/>
    </row>
    <row r="840" spans="1:1" ht="12.75" customHeight="1">
      <c r="A840" s="14"/>
    </row>
    <row r="841" spans="1:1" ht="12.75" customHeight="1">
      <c r="A841" s="14"/>
    </row>
    <row r="842" spans="1:1" ht="12.75" customHeight="1">
      <c r="A842" s="14"/>
    </row>
    <row r="843" spans="1:1" ht="12.75" customHeight="1">
      <c r="A843" s="14"/>
    </row>
    <row r="844" spans="1:1" ht="12.75" customHeight="1">
      <c r="A844" s="14"/>
    </row>
    <row r="845" spans="1:1" ht="12.75" customHeight="1">
      <c r="A845" s="14"/>
    </row>
    <row r="846" spans="1:1" ht="12.75" customHeight="1">
      <c r="A846" s="14"/>
    </row>
    <row r="847" spans="1:1" ht="12.75" customHeight="1">
      <c r="A847" s="14"/>
    </row>
    <row r="848" spans="1:1" ht="12.75" customHeight="1">
      <c r="A848" s="14"/>
    </row>
    <row r="849" spans="1:1" ht="12.75" customHeight="1">
      <c r="A849" s="14"/>
    </row>
    <row r="850" spans="1:1" ht="12.75" customHeight="1">
      <c r="A850" s="14"/>
    </row>
    <row r="851" spans="1:1" ht="12.75" customHeight="1">
      <c r="A851" s="14"/>
    </row>
    <row r="852" spans="1:1" ht="12.75" customHeight="1">
      <c r="A852" s="14"/>
    </row>
    <row r="853" spans="1:1" ht="12.75" customHeight="1">
      <c r="A853" s="14"/>
    </row>
    <row r="854" spans="1:1" ht="12.75" customHeight="1">
      <c r="A854" s="14"/>
    </row>
    <row r="855" spans="1:1" ht="12.75" customHeight="1">
      <c r="A855" s="14"/>
    </row>
    <row r="856" spans="1:1" ht="12.75" customHeight="1">
      <c r="A856" s="14"/>
    </row>
    <row r="857" spans="1:1" ht="12.75" customHeight="1">
      <c r="A857" s="14"/>
    </row>
    <row r="858" spans="1:1" ht="12.75" customHeight="1">
      <c r="A858" s="14"/>
    </row>
    <row r="859" spans="1:1" ht="12.75" customHeight="1">
      <c r="A859" s="14"/>
    </row>
    <row r="860" spans="1:1" ht="12.75" customHeight="1">
      <c r="A860" s="14"/>
    </row>
    <row r="861" spans="1:1" ht="12.75" customHeight="1">
      <c r="A861" s="14"/>
    </row>
    <row r="862" spans="1:1" ht="12.75" customHeight="1">
      <c r="A862" s="14"/>
    </row>
    <row r="863" spans="1:1" ht="12.75" customHeight="1">
      <c r="A863" s="14"/>
    </row>
    <row r="864" spans="1:1" ht="12.75" customHeight="1">
      <c r="A864" s="14"/>
    </row>
    <row r="865" spans="1:1" ht="12.75" customHeight="1">
      <c r="A865" s="14"/>
    </row>
    <row r="866" spans="1:1" ht="12.75" customHeight="1">
      <c r="A866" s="14"/>
    </row>
    <row r="867" spans="1:1" ht="12.75" customHeight="1">
      <c r="A867" s="14"/>
    </row>
    <row r="868" spans="1:1" ht="12.75" customHeight="1">
      <c r="A868" s="14"/>
    </row>
    <row r="869" spans="1:1" ht="12.75" customHeight="1">
      <c r="A869" s="14"/>
    </row>
    <row r="870" spans="1:1" ht="12.75" customHeight="1">
      <c r="A870" s="14"/>
    </row>
    <row r="871" spans="1:1" ht="12.75" customHeight="1">
      <c r="A871" s="14"/>
    </row>
    <row r="872" spans="1:1" ht="12.75" customHeight="1">
      <c r="A872" s="14"/>
    </row>
    <row r="873" spans="1:1" ht="12.75" customHeight="1">
      <c r="A873" s="14"/>
    </row>
    <row r="874" spans="1:1" ht="12.75" customHeight="1">
      <c r="A874" s="14"/>
    </row>
    <row r="875" spans="1:1" ht="12.75" customHeight="1">
      <c r="A875" s="14"/>
    </row>
    <row r="876" spans="1:1" ht="12.75" customHeight="1">
      <c r="A876" s="14"/>
    </row>
    <row r="877" spans="1:1" ht="12.75" customHeight="1">
      <c r="A877" s="14"/>
    </row>
    <row r="878" spans="1:1" ht="12.75" customHeight="1">
      <c r="A878" s="14"/>
    </row>
    <row r="879" spans="1:1" ht="12.75" customHeight="1">
      <c r="A879" s="14"/>
    </row>
    <row r="880" spans="1:1" ht="12.75" customHeight="1">
      <c r="A880" s="14"/>
    </row>
    <row r="881" spans="1:1" ht="12.75" customHeight="1">
      <c r="A881" s="14"/>
    </row>
    <row r="882" spans="1:1" ht="12.75" customHeight="1">
      <c r="A882" s="14"/>
    </row>
    <row r="883" spans="1:1" ht="12.75" customHeight="1">
      <c r="A883" s="14"/>
    </row>
    <row r="884" spans="1:1" ht="12.75" customHeight="1">
      <c r="A884" s="14"/>
    </row>
    <row r="885" spans="1:1" ht="12.75" customHeight="1">
      <c r="A885" s="14"/>
    </row>
    <row r="886" spans="1:1" ht="12.75" customHeight="1">
      <c r="A886" s="14"/>
    </row>
    <row r="887" spans="1:1" ht="12.75" customHeight="1">
      <c r="A887" s="14"/>
    </row>
    <row r="888" spans="1:1" ht="12.75" customHeight="1">
      <c r="A888" s="14"/>
    </row>
    <row r="889" spans="1:1" ht="12.75" customHeight="1">
      <c r="A889" s="14"/>
    </row>
    <row r="890" spans="1:1" ht="12.75" customHeight="1">
      <c r="A890" s="14"/>
    </row>
    <row r="891" spans="1:1" ht="12.75" customHeight="1">
      <c r="A891" s="14"/>
    </row>
    <row r="892" spans="1:1" ht="12.75" customHeight="1">
      <c r="A892" s="14"/>
    </row>
    <row r="893" spans="1:1" ht="12.75" customHeight="1">
      <c r="A893" s="14"/>
    </row>
    <row r="894" spans="1:1" ht="12.75" customHeight="1">
      <c r="A894" s="14"/>
    </row>
    <row r="895" spans="1:1" ht="12.75" customHeight="1">
      <c r="A895" s="14"/>
    </row>
    <row r="896" spans="1:1" ht="12.75" customHeight="1">
      <c r="A896" s="14"/>
    </row>
    <row r="897" spans="1:1" ht="12.75" customHeight="1">
      <c r="A897" s="14"/>
    </row>
    <row r="898" spans="1:1" ht="12.75" customHeight="1">
      <c r="A898" s="14"/>
    </row>
    <row r="899" spans="1:1" ht="12.75" customHeight="1">
      <c r="A899" s="14"/>
    </row>
    <row r="900" spans="1:1" ht="12.75" customHeight="1">
      <c r="A900" s="14"/>
    </row>
    <row r="901" spans="1:1" ht="12.75" customHeight="1">
      <c r="A901" s="14"/>
    </row>
    <row r="902" spans="1:1" ht="12.75" customHeight="1">
      <c r="A902" s="14"/>
    </row>
    <row r="903" spans="1:1" ht="12.75" customHeight="1">
      <c r="A903" s="14"/>
    </row>
    <row r="904" spans="1:1" ht="12.75" customHeight="1">
      <c r="A904" s="14"/>
    </row>
    <row r="905" spans="1:1" ht="12.75" customHeight="1">
      <c r="A905" s="14"/>
    </row>
    <row r="906" spans="1:1" ht="12.75" customHeight="1">
      <c r="A906" s="14"/>
    </row>
    <row r="907" spans="1:1" ht="12.75" customHeight="1">
      <c r="A907" s="14"/>
    </row>
    <row r="908" spans="1:1" ht="12.75" customHeight="1">
      <c r="A908" s="14"/>
    </row>
    <row r="909" spans="1:1" ht="12.75" customHeight="1">
      <c r="A909" s="14"/>
    </row>
    <row r="910" spans="1:1" ht="12.75" customHeight="1">
      <c r="A910" s="14"/>
    </row>
    <row r="911" spans="1:1" ht="12.75" customHeight="1">
      <c r="A911" s="14"/>
    </row>
    <row r="912" spans="1:1" ht="12.75" customHeight="1">
      <c r="A912" s="14"/>
    </row>
    <row r="913" spans="1:1" ht="12.75" customHeight="1">
      <c r="A913" s="14"/>
    </row>
    <row r="914" spans="1:1" ht="12.75" customHeight="1">
      <c r="A914" s="14"/>
    </row>
    <row r="915" spans="1:1" ht="12.75" customHeight="1">
      <c r="A915" s="14"/>
    </row>
    <row r="916" spans="1:1" ht="12.75" customHeight="1">
      <c r="A916" s="14"/>
    </row>
    <row r="917" spans="1:1" ht="12.75" customHeight="1">
      <c r="A917" s="14"/>
    </row>
    <row r="918" spans="1:1" ht="12.75" customHeight="1">
      <c r="A918" s="14"/>
    </row>
    <row r="919" spans="1:1" ht="12.75" customHeight="1">
      <c r="A919" s="14"/>
    </row>
    <row r="920" spans="1:1" ht="12.75" customHeight="1">
      <c r="A920" s="14"/>
    </row>
    <row r="921" spans="1:1" ht="12.75" customHeight="1">
      <c r="A921" s="14"/>
    </row>
    <row r="922" spans="1:1" ht="12.75" customHeight="1">
      <c r="A922" s="14"/>
    </row>
    <row r="923" spans="1:1" ht="12.75" customHeight="1">
      <c r="A923" s="14"/>
    </row>
    <row r="924" spans="1:1" ht="12.75" customHeight="1">
      <c r="A924" s="14"/>
    </row>
    <row r="925" spans="1:1" ht="12.75" customHeight="1">
      <c r="A925" s="14"/>
    </row>
    <row r="926" spans="1:1" ht="12.75" customHeight="1">
      <c r="A926" s="14"/>
    </row>
    <row r="927" spans="1:1" ht="12.75" customHeight="1">
      <c r="A927" s="14"/>
    </row>
    <row r="928" spans="1:1" ht="12.75" customHeight="1">
      <c r="A928" s="14"/>
    </row>
    <row r="929" spans="1:1" ht="12.75" customHeight="1">
      <c r="A929" s="14"/>
    </row>
    <row r="930" spans="1:1" ht="12.75" customHeight="1">
      <c r="A930" s="14"/>
    </row>
    <row r="931" spans="1:1" ht="12.75" customHeight="1">
      <c r="A931" s="14"/>
    </row>
    <row r="932" spans="1:1" ht="12.75" customHeight="1">
      <c r="A932" s="14"/>
    </row>
    <row r="933" spans="1:1" ht="12.75" customHeight="1">
      <c r="A933" s="14"/>
    </row>
    <row r="934" spans="1:1" ht="12.75" customHeight="1">
      <c r="A934" s="14"/>
    </row>
    <row r="935" spans="1:1" ht="12.75" customHeight="1">
      <c r="A935" s="14"/>
    </row>
    <row r="936" spans="1:1" ht="12.75" customHeight="1">
      <c r="A936" s="14"/>
    </row>
    <row r="937" spans="1:1" ht="12.75" customHeight="1">
      <c r="A937" s="14"/>
    </row>
    <row r="938" spans="1:1" ht="12.75" customHeight="1">
      <c r="A938" s="14"/>
    </row>
    <row r="939" spans="1:1" ht="12.75" customHeight="1">
      <c r="A939" s="14"/>
    </row>
    <row r="940" spans="1:1" ht="12.75" customHeight="1">
      <c r="A940" s="14"/>
    </row>
    <row r="941" spans="1:1" ht="12.75" customHeight="1">
      <c r="A941" s="14"/>
    </row>
    <row r="942" spans="1:1" ht="12.75" customHeight="1">
      <c r="A942" s="14"/>
    </row>
    <row r="943" spans="1:1" ht="12.75" customHeight="1">
      <c r="A943" s="14"/>
    </row>
    <row r="944" spans="1:1" ht="12.75" customHeight="1">
      <c r="A944" s="14"/>
    </row>
    <row r="945" spans="1:1" ht="12.75" customHeight="1">
      <c r="A945" s="14"/>
    </row>
    <row r="946" spans="1:1" ht="12.75" customHeight="1">
      <c r="A946" s="14"/>
    </row>
    <row r="947" spans="1:1" ht="12.75" customHeight="1">
      <c r="A947" s="14"/>
    </row>
    <row r="948" spans="1:1" ht="12.75" customHeight="1">
      <c r="A948" s="14"/>
    </row>
    <row r="949" spans="1:1" ht="12.75" customHeight="1">
      <c r="A949" s="14"/>
    </row>
    <row r="950" spans="1:1" ht="12.75" customHeight="1">
      <c r="A950" s="14"/>
    </row>
    <row r="951" spans="1:1" ht="12.75" customHeight="1">
      <c r="A951" s="14"/>
    </row>
    <row r="952" spans="1:1" ht="12.75" customHeight="1">
      <c r="A952" s="14"/>
    </row>
    <row r="953" spans="1:1" ht="12.75" customHeight="1">
      <c r="A953" s="14"/>
    </row>
    <row r="954" spans="1:1" ht="12.75" customHeight="1">
      <c r="A954" s="14"/>
    </row>
    <row r="955" spans="1:1" ht="12.75" customHeight="1">
      <c r="A955" s="14"/>
    </row>
    <row r="956" spans="1:1" ht="12.75" customHeight="1">
      <c r="A956" s="14"/>
    </row>
    <row r="957" spans="1:1" ht="12.75" customHeight="1">
      <c r="A957" s="14"/>
    </row>
    <row r="958" spans="1:1" ht="12.75" customHeight="1">
      <c r="A958" s="14"/>
    </row>
    <row r="959" spans="1:1" ht="12.75" customHeight="1">
      <c r="A959" s="14"/>
    </row>
    <row r="960" spans="1:1" ht="12.75" customHeight="1">
      <c r="A960" s="14"/>
    </row>
    <row r="961" spans="1:1" ht="12.75" customHeight="1">
      <c r="A961" s="14"/>
    </row>
    <row r="962" spans="1:1" ht="12.75" customHeight="1">
      <c r="A962" s="14"/>
    </row>
    <row r="963" spans="1:1" ht="12.75" customHeight="1">
      <c r="A963" s="14"/>
    </row>
    <row r="964" spans="1:1" ht="12.75" customHeight="1">
      <c r="A964" s="14"/>
    </row>
    <row r="965" spans="1:1" ht="12.75" customHeight="1">
      <c r="A965" s="14"/>
    </row>
    <row r="966" spans="1:1" ht="12.75" customHeight="1">
      <c r="A966" s="14"/>
    </row>
    <row r="967" spans="1:1" ht="12.75" customHeight="1">
      <c r="A967" s="14"/>
    </row>
    <row r="968" spans="1:1" ht="12.75" customHeight="1">
      <c r="A968" s="14"/>
    </row>
    <row r="969" spans="1:1" ht="12.75" customHeight="1">
      <c r="A969" s="14"/>
    </row>
    <row r="970" spans="1:1" ht="12.75" customHeight="1">
      <c r="A970" s="14"/>
    </row>
    <row r="971" spans="1:1" ht="12.75" customHeight="1">
      <c r="A971" s="14"/>
    </row>
    <row r="972" spans="1:1" ht="12.75" customHeight="1">
      <c r="A972" s="14"/>
    </row>
    <row r="973" spans="1:1" ht="12.75" customHeight="1">
      <c r="A973" s="14"/>
    </row>
    <row r="974" spans="1:1" ht="12.75" customHeight="1">
      <c r="A974" s="14"/>
    </row>
    <row r="975" spans="1:1" ht="12.75" customHeight="1">
      <c r="A975" s="14"/>
    </row>
    <row r="976" spans="1:1" ht="12.75" customHeight="1">
      <c r="A976" s="14"/>
    </row>
    <row r="977" spans="1:1" ht="12.75" customHeight="1">
      <c r="A977" s="14"/>
    </row>
    <row r="978" spans="1:1" ht="12.75" customHeight="1">
      <c r="A978" s="14"/>
    </row>
    <row r="979" spans="1:1" ht="12.75" customHeight="1">
      <c r="A979" s="14"/>
    </row>
    <row r="980" spans="1:1" ht="12.75" customHeight="1">
      <c r="A980" s="14"/>
    </row>
    <row r="981" spans="1:1" ht="12.75" customHeight="1">
      <c r="A981" s="14"/>
    </row>
    <row r="982" spans="1:1" ht="12.75" customHeight="1">
      <c r="A982" s="14"/>
    </row>
    <row r="983" spans="1:1" ht="12.75" customHeight="1">
      <c r="A983" s="14"/>
    </row>
    <row r="984" spans="1:1" ht="12.75" customHeight="1">
      <c r="A984" s="14"/>
    </row>
    <row r="985" spans="1:1" ht="12.75" customHeight="1">
      <c r="A985" s="14"/>
    </row>
    <row r="986" spans="1:1" ht="12.75" customHeight="1">
      <c r="A986" s="14"/>
    </row>
    <row r="987" spans="1:1" ht="12.75" customHeight="1">
      <c r="A987" s="14"/>
    </row>
    <row r="988" spans="1:1" ht="12.75" customHeight="1">
      <c r="A988" s="14"/>
    </row>
    <row r="989" spans="1:1" ht="12.75" customHeight="1">
      <c r="A989" s="14"/>
    </row>
    <row r="990" spans="1:1" ht="12.75" customHeight="1">
      <c r="A990" s="14"/>
    </row>
    <row r="991" spans="1:1" ht="12.75" customHeight="1">
      <c r="A991" s="14"/>
    </row>
    <row r="992" spans="1:1" ht="12.75" customHeight="1">
      <c r="A992" s="14"/>
    </row>
    <row r="993" spans="1:1" ht="12.75" customHeight="1">
      <c r="A993" s="14"/>
    </row>
    <row r="994" spans="1:1" ht="12.75" customHeight="1">
      <c r="A994" s="14"/>
    </row>
    <row r="995" spans="1:1" ht="12.75" customHeight="1">
      <c r="A995" s="14"/>
    </row>
    <row r="996" spans="1:1" ht="12.75" customHeight="1">
      <c r="A996" s="14"/>
    </row>
    <row r="997" spans="1:1" ht="12.75" customHeight="1">
      <c r="A997" s="14"/>
    </row>
    <row r="998" spans="1:1" ht="12.75" customHeight="1">
      <c r="A998" s="14"/>
    </row>
    <row r="999" spans="1:1" ht="12.75" customHeight="1">
      <c r="A999" s="14"/>
    </row>
    <row r="1000" spans="1:1" ht="12.75" customHeight="1">
      <c r="A1000" s="14"/>
    </row>
    <row r="1001" spans="1:1" ht="12.75" customHeight="1">
      <c r="A1001" s="14"/>
    </row>
  </sheetData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CFCB-E119-40B3-A81C-26E839016080}">
  <dimension ref="A1:K249"/>
  <sheetViews>
    <sheetView workbookViewId="0">
      <selection activeCell="H20" sqref="H20"/>
    </sheetView>
  </sheetViews>
  <sheetFormatPr defaultRowHeight="13.2"/>
  <cols>
    <col min="1" max="1" width="20.33203125" style="45" customWidth="1"/>
    <col min="2" max="2" width="12.5546875" style="45" customWidth="1"/>
    <col min="3" max="3" width="19.77734375" style="45" customWidth="1"/>
    <col min="4" max="4" width="8.88671875" style="45"/>
    <col min="5" max="5" width="16.5546875" style="146" customWidth="1"/>
    <col min="6" max="6" width="16.77734375" style="147" customWidth="1"/>
    <col min="7" max="16384" width="8.88671875" style="45"/>
  </cols>
  <sheetData>
    <row r="1" spans="1:11" ht="13.8">
      <c r="A1" s="145" t="s">
        <v>508</v>
      </c>
      <c r="B1" s="145" t="s">
        <v>509</v>
      </c>
      <c r="C1" s="45" t="s">
        <v>510</v>
      </c>
      <c r="D1" s="45" t="s">
        <v>511</v>
      </c>
    </row>
    <row r="2" spans="1:11">
      <c r="A2" s="45">
        <v>11058.45</v>
      </c>
      <c r="C2" s="45">
        <v>10211.799805000001</v>
      </c>
      <c r="D2" s="45">
        <v>8728.8720699999994</v>
      </c>
    </row>
    <row r="3" spans="1:11">
      <c r="A3" s="45">
        <v>11153.45</v>
      </c>
      <c r="B3" s="148">
        <f>(A3-A2)/A2</f>
        <v>8.5907156970461505E-3</v>
      </c>
      <c r="C3" s="45">
        <v>10245</v>
      </c>
      <c r="D3" s="45">
        <v>8746.5556639999995</v>
      </c>
      <c r="E3" s="148">
        <f>(C3-C2)/C2</f>
        <v>3.2511599947096141E-3</v>
      </c>
      <c r="F3" s="147">
        <f>(D3-D2)/D2</f>
        <v>2.0258738881941346E-3</v>
      </c>
    </row>
    <row r="4" spans="1:11">
      <c r="A4" s="45">
        <v>11198.05</v>
      </c>
      <c r="B4" s="148">
        <f t="shared" ref="B4:B67" si="0">(A4-A3)/A3</f>
        <v>3.9987627146755977E-3</v>
      </c>
      <c r="C4" s="45">
        <v>10128.400390999999</v>
      </c>
      <c r="D4" s="45">
        <v>8734.0068360000005</v>
      </c>
      <c r="E4" s="148">
        <f t="shared" ref="E4:F67" si="1">(C4-C3)/C3</f>
        <v>-1.1381123377257276E-2</v>
      </c>
      <c r="F4" s="147">
        <f t="shared" si="1"/>
        <v>-1.4347165309481586E-3</v>
      </c>
    </row>
    <row r="5" spans="1:11">
      <c r="A5" s="45">
        <v>11406.15</v>
      </c>
      <c r="B5" s="148">
        <f t="shared" si="0"/>
        <v>1.8583592679082554E-2</v>
      </c>
      <c r="C5" s="45">
        <v>10325.150390999999</v>
      </c>
      <c r="D5" s="45">
        <v>8849.4140630000002</v>
      </c>
      <c r="E5" s="148">
        <f t="shared" si="1"/>
        <v>1.9425574859267037E-2</v>
      </c>
      <c r="F5" s="147">
        <f t="shared" si="1"/>
        <v>1.3213548966358936E-2</v>
      </c>
    </row>
    <row r="6" spans="1:11">
      <c r="A6" s="45">
        <v>11444.15</v>
      </c>
      <c r="B6" s="148">
        <f t="shared" si="0"/>
        <v>3.3315360573024201E-3</v>
      </c>
      <c r="C6" s="45">
        <v>10331.599609000001</v>
      </c>
      <c r="D6" s="45">
        <v>8920.7324219999991</v>
      </c>
      <c r="E6" s="148">
        <f t="shared" si="1"/>
        <v>6.2461250013588938E-4</v>
      </c>
      <c r="F6" s="147">
        <f t="shared" si="1"/>
        <v>8.0591052121954439E-3</v>
      </c>
    </row>
    <row r="7" spans="1:11">
      <c r="A7" s="45">
        <v>11472.35</v>
      </c>
      <c r="B7" s="148">
        <f t="shared" si="0"/>
        <v>2.4641410677071454E-3</v>
      </c>
      <c r="C7" s="45">
        <v>10379.349609000001</v>
      </c>
      <c r="D7" s="45">
        <v>9004.5019530000009</v>
      </c>
      <c r="E7" s="148">
        <f t="shared" si="1"/>
        <v>4.6217431769620945E-3</v>
      </c>
      <c r="F7" s="147">
        <f t="shared" si="1"/>
        <v>9.3904319776941456E-3</v>
      </c>
      <c r="G7" s="45" t="s">
        <v>512</v>
      </c>
    </row>
    <row r="8" spans="1:11">
      <c r="A8" s="45">
        <v>11386.65</v>
      </c>
      <c r="B8" s="148">
        <f t="shared" si="0"/>
        <v>-7.4701347152066246E-3</v>
      </c>
      <c r="C8" s="45">
        <v>10402.25</v>
      </c>
      <c r="D8" s="45">
        <v>8985.8964840000008</v>
      </c>
      <c r="E8" s="148">
        <f t="shared" si="1"/>
        <v>2.2063416170259977E-3</v>
      </c>
      <c r="F8" s="147">
        <f t="shared" si="1"/>
        <v>-2.0662407645768081E-3</v>
      </c>
      <c r="G8" s="45" t="s">
        <v>513</v>
      </c>
      <c r="H8" s="149">
        <f>(C248-C2)/C2</f>
        <v>0.14271241248642932</v>
      </c>
    </row>
    <row r="9" spans="1:11" ht="13.8">
      <c r="A9" s="45">
        <v>11453.6</v>
      </c>
      <c r="B9" s="148">
        <f t="shared" si="0"/>
        <v>5.8796924468566903E-3</v>
      </c>
      <c r="C9" s="45">
        <v>10417.150390999999</v>
      </c>
      <c r="D9" s="45">
        <v>9014.046875</v>
      </c>
      <c r="E9" s="148">
        <f t="shared" si="1"/>
        <v>1.4324200052872424E-3</v>
      </c>
      <c r="F9" s="147">
        <f t="shared" si="1"/>
        <v>3.1327303903536949E-3</v>
      </c>
      <c r="J9" s="145" t="s">
        <v>514</v>
      </c>
      <c r="K9" s="145" t="s">
        <v>515</v>
      </c>
    </row>
    <row r="10" spans="1:11">
      <c r="A10" s="45">
        <v>11459.55</v>
      </c>
      <c r="B10" s="148">
        <f t="shared" si="0"/>
        <v>5.1948732276305338E-4</v>
      </c>
      <c r="C10" s="45">
        <v>10458.650390999999</v>
      </c>
      <c r="D10" s="45">
        <v>8919.0361329999996</v>
      </c>
      <c r="E10" s="148">
        <f t="shared" si="1"/>
        <v>3.9838150014474532E-3</v>
      </c>
      <c r="F10" s="147">
        <f t="shared" si="1"/>
        <v>-1.0540298194311353E-2</v>
      </c>
    </row>
    <row r="11" spans="1:11">
      <c r="A11" s="45">
        <v>11465.3</v>
      </c>
      <c r="B11" s="148">
        <f t="shared" si="0"/>
        <v>5.017649035084275E-4</v>
      </c>
      <c r="C11" s="45">
        <v>10480.599609000001</v>
      </c>
      <c r="D11" s="45">
        <v>8841.0322269999997</v>
      </c>
      <c r="E11" s="148">
        <f t="shared" si="1"/>
        <v>2.0986663842296098E-3</v>
      </c>
      <c r="F11" s="147">
        <f t="shared" si="1"/>
        <v>-8.7457775522838451E-3</v>
      </c>
    </row>
    <row r="12" spans="1:11">
      <c r="A12" s="45">
        <v>11504.95</v>
      </c>
      <c r="B12" s="148">
        <f t="shared" si="0"/>
        <v>3.4582610136674537E-3</v>
      </c>
      <c r="C12" s="45">
        <v>10528.349609000001</v>
      </c>
      <c r="D12" s="45">
        <v>8945.7314449999994</v>
      </c>
      <c r="E12" s="148">
        <f t="shared" si="1"/>
        <v>4.5560370380904221E-3</v>
      </c>
      <c r="F12" s="147">
        <f t="shared" si="1"/>
        <v>1.1842420128302939E-2</v>
      </c>
    </row>
    <row r="13" spans="1:11">
      <c r="A13" s="45">
        <v>11472.35</v>
      </c>
      <c r="B13" s="148">
        <f t="shared" si="0"/>
        <v>-2.833562944645597E-3</v>
      </c>
      <c r="C13" s="45">
        <v>10548.700194999999</v>
      </c>
      <c r="D13" s="45">
        <v>8876.3037110000005</v>
      </c>
      <c r="E13" s="148">
        <f t="shared" si="1"/>
        <v>1.9329322026504767E-3</v>
      </c>
      <c r="F13" s="147">
        <f t="shared" si="1"/>
        <v>-7.7609901914509095E-3</v>
      </c>
    </row>
    <row r="14" spans="1:11">
      <c r="A14" s="45">
        <v>11411.8</v>
      </c>
      <c r="B14" s="148">
        <f t="shared" si="0"/>
        <v>-5.2779073162866445E-3</v>
      </c>
      <c r="C14" s="45">
        <v>10526.200194999999</v>
      </c>
      <c r="D14" s="45">
        <v>8838.6582030000009</v>
      </c>
      <c r="E14" s="148">
        <f t="shared" si="1"/>
        <v>-2.132964212089829E-3</v>
      </c>
      <c r="F14" s="147">
        <f t="shared" si="1"/>
        <v>-4.2411243717750714E-3</v>
      </c>
    </row>
    <row r="15" spans="1:11">
      <c r="A15" s="45">
        <v>11431.65</v>
      </c>
      <c r="B15" s="148">
        <f t="shared" si="0"/>
        <v>1.7394276100177329E-3</v>
      </c>
      <c r="C15" s="45">
        <v>10565.299805000001</v>
      </c>
      <c r="D15" s="45">
        <v>8796.1689449999994</v>
      </c>
      <c r="E15" s="148">
        <f t="shared" si="1"/>
        <v>3.7145037407300728E-3</v>
      </c>
      <c r="F15" s="147">
        <f t="shared" si="1"/>
        <v>-4.8072068207796297E-3</v>
      </c>
    </row>
    <row r="16" spans="1:11">
      <c r="A16" s="45">
        <v>11440.1</v>
      </c>
      <c r="B16" s="148">
        <f t="shared" si="0"/>
        <v>7.3917588449617748E-4</v>
      </c>
      <c r="C16" s="45">
        <v>10564.049805000001</v>
      </c>
      <c r="D16" s="45">
        <v>8745.1503909999992</v>
      </c>
      <c r="E16" s="148">
        <f t="shared" si="1"/>
        <v>-1.1831183431334725E-4</v>
      </c>
      <c r="F16" s="147">
        <f t="shared" si="1"/>
        <v>-5.8000880063815352E-3</v>
      </c>
    </row>
    <row r="17" spans="1:6">
      <c r="A17" s="45">
        <v>11497.2</v>
      </c>
      <c r="B17" s="148">
        <f t="shared" si="0"/>
        <v>4.9912151117560474E-3</v>
      </c>
      <c r="C17" s="45">
        <v>10584.700194999999</v>
      </c>
      <c r="D17" s="45">
        <v>8783.7646480000003</v>
      </c>
      <c r="E17" s="148">
        <f t="shared" si="1"/>
        <v>1.9547796897194654E-3</v>
      </c>
      <c r="F17" s="147">
        <f t="shared" si="1"/>
        <v>4.4155051969993154E-3</v>
      </c>
    </row>
    <row r="18" spans="1:6">
      <c r="A18" s="45">
        <v>11522.6</v>
      </c>
      <c r="B18" s="148">
        <f t="shared" si="0"/>
        <v>2.2092335525171029E-3</v>
      </c>
      <c r="C18" s="45">
        <v>10614.349609000001</v>
      </c>
      <c r="D18" s="45">
        <v>8783.5703130000002</v>
      </c>
      <c r="E18" s="148">
        <f t="shared" si="1"/>
        <v>2.8011576571632265E-3</v>
      </c>
      <c r="F18" s="147">
        <f t="shared" si="1"/>
        <v>-2.21243405063666E-5</v>
      </c>
    </row>
    <row r="19" spans="1:6">
      <c r="A19" s="45">
        <v>11503.5</v>
      </c>
      <c r="B19" s="148">
        <f t="shared" si="0"/>
        <v>-1.6576119972923093E-3</v>
      </c>
      <c r="C19" s="45">
        <v>10570.549805000001</v>
      </c>
      <c r="D19" s="45">
        <v>8657.5527340000008</v>
      </c>
      <c r="E19" s="148">
        <f t="shared" si="1"/>
        <v>-4.126470826141055E-3</v>
      </c>
      <c r="F19" s="147">
        <f t="shared" si="1"/>
        <v>-1.4346965357980778E-2</v>
      </c>
    </row>
    <row r="20" spans="1:6">
      <c r="A20" s="45">
        <v>11534.8</v>
      </c>
      <c r="B20" s="148">
        <f t="shared" si="0"/>
        <v>2.7209110270786517E-3</v>
      </c>
      <c r="C20" s="45">
        <v>10617.799805000001</v>
      </c>
      <c r="D20" s="45">
        <v>8669.0361329999996</v>
      </c>
      <c r="E20" s="148">
        <f t="shared" si="1"/>
        <v>4.4699661674788352E-3</v>
      </c>
      <c r="F20" s="147">
        <f t="shared" si="1"/>
        <v>1.3264024318213094E-3</v>
      </c>
    </row>
    <row r="21" spans="1:6">
      <c r="A21" s="45">
        <v>11581.8</v>
      </c>
      <c r="B21" s="148">
        <f t="shared" si="0"/>
        <v>4.0746263480944626E-3</v>
      </c>
      <c r="C21" s="45">
        <v>10692.299805000001</v>
      </c>
      <c r="D21" s="45">
        <v>8510.9941409999992</v>
      </c>
      <c r="E21" s="148">
        <f t="shared" si="1"/>
        <v>7.0165195584981173E-3</v>
      </c>
      <c r="F21" s="147">
        <f t="shared" si="1"/>
        <v>-1.8230630207940836E-2</v>
      </c>
    </row>
    <row r="22" spans="1:6">
      <c r="A22" s="45">
        <v>11625.75</v>
      </c>
      <c r="B22" s="148">
        <f t="shared" si="0"/>
        <v>3.7947469305289962E-3</v>
      </c>
      <c r="C22" s="45">
        <v>10739.349609000001</v>
      </c>
      <c r="D22" s="45">
        <v>8541.6132809999999</v>
      </c>
      <c r="E22" s="148">
        <f t="shared" si="1"/>
        <v>4.4003446272614334E-3</v>
      </c>
      <c r="F22" s="147">
        <f t="shared" si="1"/>
        <v>3.5975985287663589E-3</v>
      </c>
    </row>
    <row r="23" spans="1:6">
      <c r="A23" s="45">
        <v>11508.2</v>
      </c>
      <c r="B23" s="148">
        <f t="shared" si="0"/>
        <v>-1.0111175623078018E-2</v>
      </c>
      <c r="C23" s="45">
        <v>10718.049805000001</v>
      </c>
      <c r="D23" s="45">
        <v>8473.3476559999999</v>
      </c>
      <c r="E23" s="148">
        <f t="shared" si="1"/>
        <v>-1.9833420808044225E-3</v>
      </c>
      <c r="F23" s="147">
        <f t="shared" si="1"/>
        <v>-7.9921231217351344E-3</v>
      </c>
    </row>
    <row r="24" spans="1:6">
      <c r="A24" s="45">
        <v>11451.65</v>
      </c>
      <c r="B24" s="148">
        <f t="shared" si="0"/>
        <v>-4.9138874889210378E-3</v>
      </c>
      <c r="C24" s="45">
        <v>10679.650390999999</v>
      </c>
      <c r="D24" s="45">
        <v>8484.4433590000008</v>
      </c>
      <c r="E24" s="148">
        <f t="shared" si="1"/>
        <v>-3.58268665462703E-3</v>
      </c>
      <c r="F24" s="147">
        <f t="shared" si="1"/>
        <v>1.3094827983534904E-3</v>
      </c>
    </row>
    <row r="25" spans="1:6">
      <c r="A25" s="45">
        <v>11323.7</v>
      </c>
      <c r="B25" s="148">
        <f t="shared" si="0"/>
        <v>-1.1173062397121717E-2</v>
      </c>
      <c r="C25" s="45">
        <v>10618.25</v>
      </c>
      <c r="D25" s="45">
        <v>8409.1044920000004</v>
      </c>
      <c r="E25" s="148">
        <f t="shared" si="1"/>
        <v>-5.7492884834266502E-3</v>
      </c>
      <c r="F25" s="147">
        <f t="shared" si="1"/>
        <v>-8.8796475870256773E-3</v>
      </c>
    </row>
    <row r="26" spans="1:6">
      <c r="A26" s="45">
        <v>11489.6</v>
      </c>
      <c r="B26" s="148">
        <f t="shared" si="0"/>
        <v>1.4650688379239968E-2</v>
      </c>
      <c r="C26" s="45">
        <v>10715.5</v>
      </c>
      <c r="D26" s="45">
        <v>8472.5722659999992</v>
      </c>
      <c r="E26" s="148">
        <f t="shared" si="1"/>
        <v>9.1587596826219007E-3</v>
      </c>
      <c r="F26" s="147">
        <f t="shared" si="1"/>
        <v>7.547506879047451E-3</v>
      </c>
    </row>
    <row r="27" spans="1:6">
      <c r="A27" s="45">
        <v>11437.2</v>
      </c>
      <c r="B27" s="148">
        <f t="shared" si="0"/>
        <v>-4.560646149561311E-3</v>
      </c>
      <c r="C27" s="45">
        <v>10717.799805000001</v>
      </c>
      <c r="D27" s="45">
        <v>8503.0966800000006</v>
      </c>
      <c r="E27" s="148">
        <f t="shared" si="1"/>
        <v>2.1462414259722462E-4</v>
      </c>
      <c r="F27" s="147">
        <f t="shared" si="1"/>
        <v>3.6027327996356268E-3</v>
      </c>
    </row>
    <row r="28" spans="1:6">
      <c r="A28" s="45">
        <v>11419.75</v>
      </c>
      <c r="B28" s="148">
        <f t="shared" si="0"/>
        <v>-1.5257230790753616E-3</v>
      </c>
      <c r="C28" s="45">
        <v>10741.700194999999</v>
      </c>
      <c r="D28" s="45">
        <v>8448.0087889999995</v>
      </c>
      <c r="E28" s="148">
        <f t="shared" si="1"/>
        <v>2.2299716765421407E-3</v>
      </c>
      <c r="F28" s="147">
        <f t="shared" si="1"/>
        <v>-6.4785681114942978E-3</v>
      </c>
    </row>
    <row r="29" spans="1:6">
      <c r="A29" s="45">
        <v>11346.4</v>
      </c>
      <c r="B29" s="148">
        <f t="shared" si="0"/>
        <v>-6.4230828170494421E-3</v>
      </c>
      <c r="C29" s="45">
        <v>10716.549805000001</v>
      </c>
      <c r="D29" s="45">
        <v>8435.0253909999992</v>
      </c>
      <c r="E29" s="148">
        <f t="shared" si="1"/>
        <v>-2.3413788826191382E-3</v>
      </c>
      <c r="F29" s="147">
        <f t="shared" si="1"/>
        <v>-1.5368589598185262E-3</v>
      </c>
    </row>
    <row r="30" spans="1:6">
      <c r="A30" s="45">
        <v>11373.2</v>
      </c>
      <c r="B30" s="148">
        <f t="shared" si="0"/>
        <v>2.3619826552916424E-3</v>
      </c>
      <c r="C30" s="45">
        <v>10806.5</v>
      </c>
      <c r="D30" s="45">
        <v>8478.9677730000003</v>
      </c>
      <c r="E30" s="148">
        <f t="shared" si="1"/>
        <v>8.3935778433121781E-3</v>
      </c>
      <c r="F30" s="147">
        <f t="shared" si="1"/>
        <v>5.2095138974788055E-3</v>
      </c>
    </row>
    <row r="31" spans="1:6">
      <c r="A31" s="45">
        <v>11273.75</v>
      </c>
      <c r="B31" s="148">
        <f t="shared" si="0"/>
        <v>-8.74424084690331E-3</v>
      </c>
      <c r="C31" s="45">
        <v>10806.599609000001</v>
      </c>
      <c r="D31" s="45">
        <v>8437.0107420000004</v>
      </c>
      <c r="E31" s="148">
        <f t="shared" si="1"/>
        <v>9.2175079813799607E-6</v>
      </c>
      <c r="F31" s="147">
        <f t="shared" si="1"/>
        <v>-4.9483654288209212E-3</v>
      </c>
    </row>
    <row r="32" spans="1:6">
      <c r="A32" s="45">
        <v>11186.8</v>
      </c>
      <c r="B32" s="148">
        <f t="shared" si="0"/>
        <v>-7.7126067191485292E-3</v>
      </c>
      <c r="C32" s="45">
        <v>10801.849609000001</v>
      </c>
      <c r="D32" s="45">
        <v>8456.0029300000006</v>
      </c>
      <c r="E32" s="148">
        <f t="shared" si="1"/>
        <v>-4.3954621914964664E-4</v>
      </c>
      <c r="F32" s="147">
        <f t="shared" si="1"/>
        <v>2.2510565152484394E-3</v>
      </c>
    </row>
    <row r="33" spans="1:6">
      <c r="A33" s="45">
        <v>11164.7</v>
      </c>
      <c r="B33" s="148">
        <f t="shared" si="0"/>
        <v>-1.9755426037829002E-3</v>
      </c>
      <c r="C33" s="45">
        <v>10741.099609000001</v>
      </c>
      <c r="D33" s="45">
        <v>8425.9648440000001</v>
      </c>
      <c r="E33" s="148">
        <f t="shared" si="1"/>
        <v>-5.6240368269322751E-3</v>
      </c>
      <c r="F33" s="147">
        <f t="shared" si="1"/>
        <v>-3.5522795165351811E-3</v>
      </c>
    </row>
    <row r="34" spans="1:6">
      <c r="A34" s="45">
        <v>11154.8</v>
      </c>
      <c r="B34" s="148">
        <f t="shared" si="0"/>
        <v>-8.8672333336331966E-4</v>
      </c>
      <c r="C34" s="45">
        <v>10682.700194999999</v>
      </c>
      <c r="D34" s="45">
        <v>8427.8066409999992</v>
      </c>
      <c r="E34" s="148">
        <f t="shared" si="1"/>
        <v>-5.4370051601670549E-3</v>
      </c>
      <c r="F34" s="147">
        <f t="shared" si="1"/>
        <v>2.1858588708812952E-4</v>
      </c>
    </row>
    <row r="35" spans="1:6">
      <c r="A35" s="45">
        <v>10962.75</v>
      </c>
      <c r="B35" s="148">
        <f t="shared" si="0"/>
        <v>-1.7216803528525771E-2</v>
      </c>
      <c r="C35" s="45">
        <v>10596.400390999999</v>
      </c>
      <c r="D35" s="45">
        <v>8247.0410159999992</v>
      </c>
      <c r="E35" s="148">
        <f t="shared" si="1"/>
        <v>-8.078463536811839E-3</v>
      </c>
      <c r="F35" s="147">
        <f t="shared" si="1"/>
        <v>-2.1448715270780263E-2</v>
      </c>
    </row>
    <row r="36" spans="1:6">
      <c r="A36" s="45">
        <v>10732.9</v>
      </c>
      <c r="B36" s="148">
        <f t="shared" si="0"/>
        <v>-2.0966454584844165E-2</v>
      </c>
      <c r="C36" s="45">
        <v>10516.700194999999</v>
      </c>
      <c r="D36" s="45">
        <v>8167.1474609999996</v>
      </c>
      <c r="E36" s="148">
        <f t="shared" si="1"/>
        <v>-7.5214405891733524E-3</v>
      </c>
      <c r="F36" s="147">
        <f t="shared" si="1"/>
        <v>-9.6875418522836231E-3</v>
      </c>
    </row>
    <row r="37" spans="1:6">
      <c r="A37" s="45">
        <v>10913.45</v>
      </c>
      <c r="B37" s="148">
        <f t="shared" si="0"/>
        <v>1.6822107724846137E-2</v>
      </c>
      <c r="C37" s="45">
        <v>10536.700194999999</v>
      </c>
      <c r="D37" s="45">
        <v>8295.1992190000001</v>
      </c>
      <c r="E37" s="148">
        <f t="shared" si="1"/>
        <v>1.901737201704075E-3</v>
      </c>
      <c r="F37" s="147">
        <f t="shared" si="1"/>
        <v>1.567888404262039E-2</v>
      </c>
    </row>
    <row r="38" spans="1:6">
      <c r="A38" s="45">
        <v>10860.6</v>
      </c>
      <c r="B38" s="148">
        <f t="shared" si="0"/>
        <v>-4.8426482917867733E-3</v>
      </c>
      <c r="C38" s="45">
        <v>10430.349609000001</v>
      </c>
      <c r="D38" s="45">
        <v>8233.9111329999996</v>
      </c>
      <c r="E38" s="148">
        <f t="shared" si="1"/>
        <v>-1.0093348394829095E-2</v>
      </c>
      <c r="F38" s="147">
        <f t="shared" si="1"/>
        <v>-7.3883802404192114E-3</v>
      </c>
    </row>
    <row r="39" spans="1:6">
      <c r="A39" s="45">
        <v>10681.6</v>
      </c>
      <c r="B39" s="148">
        <f t="shared" si="0"/>
        <v>-1.6481594018746663E-2</v>
      </c>
      <c r="C39" s="45">
        <v>10513.849609000001</v>
      </c>
      <c r="D39" s="45">
        <v>8149.9477539999998</v>
      </c>
      <c r="E39" s="148">
        <f t="shared" si="1"/>
        <v>8.0054842963222083E-3</v>
      </c>
      <c r="F39" s="147">
        <f t="shared" si="1"/>
        <v>-1.0197265630362471E-2</v>
      </c>
    </row>
    <row r="40" spans="1:6">
      <c r="A40" s="45">
        <v>10883</v>
      </c>
      <c r="B40" s="148">
        <f t="shared" si="0"/>
        <v>1.8854853205512247E-2</v>
      </c>
      <c r="C40" s="45">
        <v>10605.150390999999</v>
      </c>
      <c r="D40" s="45">
        <v>8283.0869139999995</v>
      </c>
      <c r="E40" s="148">
        <f t="shared" si="1"/>
        <v>8.6838584719571895E-3</v>
      </c>
      <c r="F40" s="147">
        <f t="shared" si="1"/>
        <v>1.6336197975582719E-2</v>
      </c>
    </row>
    <row r="41" spans="1:6">
      <c r="A41" s="45">
        <v>11007.15</v>
      </c>
      <c r="B41" s="148">
        <f t="shared" si="0"/>
        <v>1.1407700082697753E-2</v>
      </c>
      <c r="C41" s="45">
        <v>10688.650390999999</v>
      </c>
      <c r="D41" s="45">
        <v>8439.2402340000008</v>
      </c>
      <c r="E41" s="148">
        <f t="shared" si="1"/>
        <v>7.8735328516285636E-3</v>
      </c>
      <c r="F41" s="147">
        <f t="shared" si="1"/>
        <v>1.8852068271319515E-2</v>
      </c>
    </row>
    <row r="42" spans="1:6">
      <c r="A42" s="45">
        <v>11051.15</v>
      </c>
      <c r="B42" s="148">
        <f t="shared" si="0"/>
        <v>3.9974016889022133E-3</v>
      </c>
      <c r="C42" s="45">
        <v>10633.299805000001</v>
      </c>
      <c r="D42" s="45">
        <v>8444.6669920000004</v>
      </c>
      <c r="E42" s="148">
        <f t="shared" si="1"/>
        <v>-5.1784447966045054E-3</v>
      </c>
      <c r="F42" s="147">
        <f t="shared" si="1"/>
        <v>6.4303869181686439E-4</v>
      </c>
    </row>
    <row r="43" spans="1:6">
      <c r="A43" s="45">
        <v>11024.15</v>
      </c>
      <c r="B43" s="148">
        <f t="shared" si="0"/>
        <v>-2.4431846459418254E-3</v>
      </c>
      <c r="C43" s="45">
        <v>10614.349609000001</v>
      </c>
      <c r="D43" s="45">
        <v>8321.8955079999996</v>
      </c>
      <c r="E43" s="148">
        <f t="shared" si="1"/>
        <v>-1.7821557134210585E-3</v>
      </c>
      <c r="F43" s="147">
        <f t="shared" si="1"/>
        <v>-1.4538345220280153E-2</v>
      </c>
    </row>
    <row r="44" spans="1:6" ht="15.6" customHeight="1">
      <c r="A44" s="45">
        <v>10994.45</v>
      </c>
      <c r="B44" s="148">
        <f t="shared" si="0"/>
        <v>-2.6940852582737814E-3</v>
      </c>
      <c r="C44" s="45">
        <v>10736.150390999999</v>
      </c>
      <c r="D44" s="45">
        <v>8272.4765630000002</v>
      </c>
      <c r="E44" s="148">
        <f t="shared" si="1"/>
        <v>1.1475105539836607E-2</v>
      </c>
      <c r="F44" s="147">
        <f t="shared" si="1"/>
        <v>-5.9384241189392546E-3</v>
      </c>
    </row>
    <row r="45" spans="1:6">
      <c r="A45" s="45">
        <v>11076.55</v>
      </c>
      <c r="B45" s="148">
        <f t="shared" si="0"/>
        <v>7.4674040083859165E-3</v>
      </c>
      <c r="C45" s="45">
        <v>10696.200194999999</v>
      </c>
      <c r="D45" s="45">
        <v>8535.703125</v>
      </c>
      <c r="E45" s="148">
        <f t="shared" si="1"/>
        <v>-3.7210913171903406E-3</v>
      </c>
      <c r="F45" s="147">
        <f t="shared" si="1"/>
        <v>3.1819559716533198E-2</v>
      </c>
    </row>
    <row r="46" spans="1:6">
      <c r="A46" s="45">
        <v>11023.25</v>
      </c>
      <c r="B46" s="148">
        <f t="shared" si="0"/>
        <v>-4.8119676252984253E-3</v>
      </c>
      <c r="C46" s="45">
        <v>10628.5</v>
      </c>
      <c r="D46" s="45">
        <v>8478.53125</v>
      </c>
      <c r="E46" s="148">
        <f t="shared" si="1"/>
        <v>-6.3293687258813916E-3</v>
      </c>
      <c r="F46" s="147">
        <f t="shared" si="1"/>
        <v>-6.6979690088506917E-3</v>
      </c>
    </row>
    <row r="47" spans="1:6">
      <c r="A47" s="45">
        <v>10986.95</v>
      </c>
      <c r="B47" s="148">
        <f t="shared" si="0"/>
        <v>-3.293039711518769E-3</v>
      </c>
      <c r="C47" s="45">
        <v>10593.150390999999</v>
      </c>
      <c r="D47" s="45">
        <v>8537.2050780000009</v>
      </c>
      <c r="E47" s="148">
        <f t="shared" si="1"/>
        <v>-3.3259264242367957E-3</v>
      </c>
      <c r="F47" s="147">
        <f t="shared" si="1"/>
        <v>6.9202820948499619E-3</v>
      </c>
    </row>
    <row r="48" spans="1:6">
      <c r="A48" s="45">
        <v>11155.85</v>
      </c>
      <c r="B48" s="148">
        <f t="shared" si="0"/>
        <v>1.5372783165482653E-2</v>
      </c>
      <c r="C48" s="45">
        <v>10684.650390999999</v>
      </c>
      <c r="D48" s="45">
        <v>8568.1630860000005</v>
      </c>
      <c r="E48" s="148">
        <f t="shared" si="1"/>
        <v>8.6376570352233381E-3</v>
      </c>
      <c r="F48" s="147">
        <f t="shared" si="1"/>
        <v>3.6262462617627665E-3</v>
      </c>
    </row>
    <row r="49" spans="1:6">
      <c r="A49" s="45">
        <v>11236</v>
      </c>
      <c r="B49" s="148">
        <f t="shared" si="0"/>
        <v>7.1845713235656299E-3</v>
      </c>
      <c r="C49" s="45">
        <v>10768.349609000001</v>
      </c>
      <c r="D49" s="45">
        <v>8634.9277340000008</v>
      </c>
      <c r="E49" s="148">
        <f t="shared" si="1"/>
        <v>7.8335944497073973E-3</v>
      </c>
      <c r="F49" s="147">
        <f t="shared" si="1"/>
        <v>7.7921775449268449E-3</v>
      </c>
    </row>
    <row r="50" spans="1:6">
      <c r="A50" s="45">
        <v>11226.1</v>
      </c>
      <c r="B50" s="148">
        <f t="shared" si="0"/>
        <v>-8.8109647561406522E-4</v>
      </c>
      <c r="C50" s="45">
        <v>10767.650390999999</v>
      </c>
      <c r="D50" s="45">
        <v>8655.4707030000009</v>
      </c>
      <c r="E50" s="148">
        <f t="shared" si="1"/>
        <v>-6.4932698639090503E-5</v>
      </c>
      <c r="F50" s="147">
        <f t="shared" si="1"/>
        <v>2.3790551157842595E-3</v>
      </c>
    </row>
    <row r="51" spans="1:6">
      <c r="A51" s="45">
        <v>11239.7</v>
      </c>
      <c r="B51" s="148">
        <f t="shared" si="0"/>
        <v>1.2114625738235329E-3</v>
      </c>
      <c r="C51" s="45">
        <v>10786.950194999999</v>
      </c>
      <c r="D51" s="45">
        <v>8742.8740230000003</v>
      </c>
      <c r="E51" s="148">
        <f t="shared" si="1"/>
        <v>1.7923876889736048E-3</v>
      </c>
      <c r="F51" s="147">
        <f t="shared" si="1"/>
        <v>1.009804353791011E-2</v>
      </c>
    </row>
    <row r="52" spans="1:6">
      <c r="A52" s="45">
        <v>11243.4</v>
      </c>
      <c r="B52" s="148">
        <f t="shared" si="0"/>
        <v>3.291902808792858E-4</v>
      </c>
      <c r="C52" s="45">
        <v>10842.849609000001</v>
      </c>
      <c r="D52" s="45">
        <v>8737.15625</v>
      </c>
      <c r="E52" s="148">
        <f t="shared" si="1"/>
        <v>5.1821333175258392E-3</v>
      </c>
      <c r="F52" s="147">
        <f t="shared" si="1"/>
        <v>-6.539923811047124E-4</v>
      </c>
    </row>
    <row r="53" spans="1:6">
      <c r="A53" s="45">
        <v>11236.2</v>
      </c>
      <c r="B53" s="148">
        <f t="shared" si="0"/>
        <v>-6.4037568706965052E-4</v>
      </c>
      <c r="C53" s="45">
        <v>10856.700194999999</v>
      </c>
      <c r="D53" s="45">
        <v>8689.2880860000005</v>
      </c>
      <c r="E53" s="148">
        <f t="shared" si="1"/>
        <v>1.2773935357825229E-3</v>
      </c>
      <c r="F53" s="147">
        <f t="shared" si="1"/>
        <v>-5.478689247430996E-3</v>
      </c>
    </row>
    <row r="54" spans="1:6">
      <c r="A54" s="45">
        <v>11243</v>
      </c>
      <c r="B54" s="148">
        <f t="shared" si="0"/>
        <v>6.0518680692754417E-4</v>
      </c>
      <c r="C54" s="45">
        <v>10808.049805000001</v>
      </c>
      <c r="D54" s="45">
        <v>8680.2275389999995</v>
      </c>
      <c r="E54" s="148">
        <f t="shared" si="1"/>
        <v>-4.4811396765293918E-3</v>
      </c>
      <c r="F54" s="147">
        <f t="shared" si="1"/>
        <v>-1.042726045025382E-3</v>
      </c>
    </row>
    <row r="55" spans="1:6">
      <c r="A55" s="45">
        <v>11173.05</v>
      </c>
      <c r="B55" s="148">
        <f t="shared" si="0"/>
        <v>-6.2216490260607249E-3</v>
      </c>
      <c r="C55" s="45">
        <v>10817.700194999999</v>
      </c>
      <c r="D55" s="45">
        <v>8674.0253909999992</v>
      </c>
      <c r="E55" s="148">
        <f t="shared" si="1"/>
        <v>8.9288911266252981E-4</v>
      </c>
      <c r="F55" s="147">
        <f t="shared" si="1"/>
        <v>-7.1451444931993355E-4</v>
      </c>
    </row>
    <row r="56" spans="1:6">
      <c r="A56" s="45">
        <v>11203.45</v>
      </c>
      <c r="B56" s="148">
        <f t="shared" si="0"/>
        <v>2.7208327180135647E-3</v>
      </c>
      <c r="C56" s="45">
        <v>10799.849609000001</v>
      </c>
      <c r="D56" s="45">
        <v>8695.1992190000001</v>
      </c>
      <c r="E56" s="148">
        <f t="shared" si="1"/>
        <v>-1.6501276314025875E-3</v>
      </c>
      <c r="F56" s="147">
        <f t="shared" si="1"/>
        <v>2.4410613349103659E-3</v>
      </c>
    </row>
    <row r="57" spans="1:6">
      <c r="A57" s="45">
        <v>11080.35</v>
      </c>
      <c r="B57" s="148">
        <f t="shared" si="0"/>
        <v>-1.0987686828610862E-2</v>
      </c>
      <c r="C57" s="45">
        <v>10710.450194999999</v>
      </c>
      <c r="D57" s="45">
        <v>8587.7861329999996</v>
      </c>
      <c r="E57" s="148">
        <f t="shared" si="1"/>
        <v>-8.2778387881902345E-3</v>
      </c>
      <c r="F57" s="147">
        <f t="shared" si="1"/>
        <v>-1.2353148363212963E-2</v>
      </c>
    </row>
    <row r="58" spans="1:6">
      <c r="A58" s="45">
        <v>11137.35</v>
      </c>
      <c r="B58" s="148">
        <f t="shared" si="0"/>
        <v>5.1442418335160894E-3</v>
      </c>
      <c r="C58" s="45">
        <v>10772.049805000001</v>
      </c>
      <c r="D58" s="45">
        <v>8670.8291019999997</v>
      </c>
      <c r="E58" s="148">
        <f t="shared" si="1"/>
        <v>5.7513558140401891E-3</v>
      </c>
      <c r="F58" s="147">
        <f t="shared" si="1"/>
        <v>9.669892532709173E-3</v>
      </c>
    </row>
    <row r="59" spans="1:6">
      <c r="A59" s="45">
        <v>11033.2</v>
      </c>
      <c r="B59" s="148">
        <f t="shared" si="0"/>
        <v>-9.3514166296290984E-3</v>
      </c>
      <c r="C59" s="45">
        <v>10741.099609000001</v>
      </c>
      <c r="D59" s="45">
        <v>8588.2226559999999</v>
      </c>
      <c r="E59" s="148">
        <f t="shared" si="1"/>
        <v>-2.8731946621369875E-3</v>
      </c>
      <c r="F59" s="147">
        <f t="shared" si="1"/>
        <v>-9.5269373929819361E-3</v>
      </c>
    </row>
    <row r="60" spans="1:6">
      <c r="A60" s="45">
        <v>11088.5</v>
      </c>
      <c r="B60" s="148">
        <f t="shared" si="0"/>
        <v>5.0121451618750021E-3</v>
      </c>
      <c r="C60" s="45">
        <v>10821.849609000001</v>
      </c>
      <c r="D60" s="45">
        <v>8599.7050780000009</v>
      </c>
      <c r="E60" s="148">
        <f t="shared" si="1"/>
        <v>7.5178522627552327E-3</v>
      </c>
      <c r="F60" s="147">
        <f t="shared" si="1"/>
        <v>1.3369963099383519E-3</v>
      </c>
    </row>
    <row r="61" spans="1:6">
      <c r="A61" s="45">
        <v>10910.45</v>
      </c>
      <c r="B61" s="148">
        <f t="shared" si="0"/>
        <v>-1.6057176353880081E-2</v>
      </c>
      <c r="C61" s="45">
        <v>10762.450194999999</v>
      </c>
      <c r="D61" s="45">
        <v>8520.3447269999997</v>
      </c>
      <c r="E61" s="148">
        <f t="shared" si="1"/>
        <v>-5.4888412005468798E-3</v>
      </c>
      <c r="F61" s="147">
        <f t="shared" si="1"/>
        <v>-9.2282642579247249E-3</v>
      </c>
    </row>
    <row r="62" spans="1:6">
      <c r="A62" s="45">
        <v>10852.1</v>
      </c>
      <c r="B62" s="148">
        <f t="shared" si="0"/>
        <v>-5.3480837179035109E-3</v>
      </c>
      <c r="C62" s="45">
        <v>10769.150390999999</v>
      </c>
      <c r="D62" s="45">
        <v>8654.4033199999994</v>
      </c>
      <c r="E62" s="148">
        <f t="shared" si="1"/>
        <v>6.2255303193993353E-4</v>
      </c>
      <c r="F62" s="147">
        <f t="shared" si="1"/>
        <v>1.5733940033574388E-2</v>
      </c>
    </row>
    <row r="63" spans="1:6">
      <c r="A63" s="45">
        <v>10716.2</v>
      </c>
      <c r="B63" s="148">
        <f t="shared" si="0"/>
        <v>-1.2522921830797692E-2</v>
      </c>
      <c r="C63" s="45">
        <v>10671.400390999999</v>
      </c>
      <c r="D63" s="45">
        <v>8622.3789059999999</v>
      </c>
      <c r="E63" s="148">
        <f t="shared" si="1"/>
        <v>-9.0768534611320589E-3</v>
      </c>
      <c r="F63" s="147">
        <f t="shared" si="1"/>
        <v>-3.7003607084028904E-3</v>
      </c>
    </row>
    <row r="64" spans="1:6">
      <c r="A64" s="45">
        <v>10632.6</v>
      </c>
      <c r="B64" s="148">
        <f t="shared" si="0"/>
        <v>-7.8012728392527538E-3</v>
      </c>
      <c r="C64" s="45">
        <v>10589.099609000001</v>
      </c>
      <c r="D64" s="45">
        <v>8499.3173829999996</v>
      </c>
      <c r="E64" s="148">
        <f t="shared" si="1"/>
        <v>-7.7122757074515654E-3</v>
      </c>
      <c r="F64" s="147">
        <f t="shared" si="1"/>
        <v>-1.4272339958797944E-2</v>
      </c>
    </row>
    <row r="65" spans="1:6">
      <c r="A65" s="45">
        <v>10709.05</v>
      </c>
      <c r="B65" s="148">
        <f t="shared" si="0"/>
        <v>7.1901510448995455E-3</v>
      </c>
      <c r="C65" s="45">
        <v>10714.299805000001</v>
      </c>
      <c r="D65" s="45">
        <v>8551.9335940000001</v>
      </c>
      <c r="E65" s="148">
        <f t="shared" si="1"/>
        <v>1.1823497806516835E-2</v>
      </c>
      <c r="F65" s="147">
        <f t="shared" si="1"/>
        <v>6.1906396277472062E-3</v>
      </c>
    </row>
    <row r="66" spans="1:6">
      <c r="A66" s="45">
        <v>10665.8</v>
      </c>
      <c r="B66" s="148">
        <f t="shared" si="0"/>
        <v>-4.0386402155186503E-3</v>
      </c>
      <c r="C66" s="45">
        <v>10657.299805000001</v>
      </c>
      <c r="D66" s="45">
        <v>8547.5244139999995</v>
      </c>
      <c r="E66" s="148">
        <f t="shared" si="1"/>
        <v>-5.3199930034998674E-3</v>
      </c>
      <c r="F66" s="147">
        <f t="shared" si="1"/>
        <v>-5.1557696882656131E-4</v>
      </c>
    </row>
    <row r="67" spans="1:6">
      <c r="A67" s="45">
        <v>10779.15</v>
      </c>
      <c r="B67" s="148">
        <f t="shared" si="0"/>
        <v>1.0627425978360777E-2</v>
      </c>
      <c r="C67" s="45">
        <v>10699.900390999999</v>
      </c>
      <c r="D67" s="45">
        <v>8696.8466800000006</v>
      </c>
      <c r="E67" s="148">
        <f t="shared" si="1"/>
        <v>3.9973151529444709E-3</v>
      </c>
      <c r="F67" s="147">
        <f t="shared" si="1"/>
        <v>1.7469650716109793E-2</v>
      </c>
    </row>
    <row r="68" spans="1:6">
      <c r="A68" s="45">
        <v>10914.35</v>
      </c>
      <c r="B68" s="148">
        <f t="shared" ref="B68:B131" si="2">(A68-A67)/A67</f>
        <v>1.2542732961318911E-2</v>
      </c>
      <c r="C68" s="45">
        <v>10769.900390999999</v>
      </c>
      <c r="D68" s="45">
        <v>8934.8789059999999</v>
      </c>
      <c r="E68" s="148">
        <f t="shared" ref="E68:F131" si="3">(C68-C67)/C67</f>
        <v>6.5421169769841088E-3</v>
      </c>
      <c r="F68" s="147">
        <f t="shared" si="3"/>
        <v>2.7369946229752248E-2</v>
      </c>
    </row>
    <row r="69" spans="1:6">
      <c r="A69" s="45">
        <v>10925.75</v>
      </c>
      <c r="B69" s="148">
        <f t="shared" si="2"/>
        <v>1.0444964656621454E-3</v>
      </c>
      <c r="C69" s="45">
        <v>10749.75</v>
      </c>
      <c r="D69" s="45">
        <v>9057.2138670000004</v>
      </c>
      <c r="E69" s="148">
        <f t="shared" si="3"/>
        <v>-1.8709913990326355E-3</v>
      </c>
      <c r="F69" s="147">
        <f t="shared" si="3"/>
        <v>1.3691843200902188E-2</v>
      </c>
    </row>
    <row r="70" spans="1:6">
      <c r="A70" s="45">
        <v>11067.85</v>
      </c>
      <c r="B70" s="148">
        <f t="shared" si="2"/>
        <v>1.3005972130059754E-2</v>
      </c>
      <c r="C70" s="45">
        <v>10772.650390999999</v>
      </c>
      <c r="D70" s="45">
        <v>9028.5800780000009</v>
      </c>
      <c r="E70" s="148">
        <f t="shared" si="3"/>
        <v>2.1303184725225441E-3</v>
      </c>
      <c r="F70" s="147">
        <f t="shared" si="3"/>
        <v>-3.1614345670170009E-3</v>
      </c>
    </row>
    <row r="71" spans="1:6">
      <c r="A71" s="45">
        <v>11135.65</v>
      </c>
      <c r="B71" s="148">
        <f t="shared" si="2"/>
        <v>6.1258510008718285E-3</v>
      </c>
      <c r="C71" s="45">
        <v>10852.900390999999</v>
      </c>
      <c r="D71" s="45">
        <v>9084.2011719999991</v>
      </c>
      <c r="E71" s="148">
        <f t="shared" si="3"/>
        <v>7.4494202528882572E-3</v>
      </c>
      <c r="F71" s="147">
        <f t="shared" si="3"/>
        <v>6.1605583070067178E-3</v>
      </c>
    </row>
    <row r="72" spans="1:6">
      <c r="A72" s="45">
        <v>11239.2</v>
      </c>
      <c r="B72" s="148">
        <f t="shared" si="2"/>
        <v>9.2989632396852529E-3</v>
      </c>
      <c r="C72" s="45">
        <v>10947.25</v>
      </c>
      <c r="D72" s="45">
        <v>9235.4599610000005</v>
      </c>
      <c r="E72" s="148">
        <f t="shared" si="3"/>
        <v>8.6934925780984985E-3</v>
      </c>
      <c r="F72" s="147">
        <f t="shared" si="3"/>
        <v>1.6650752899024564E-2</v>
      </c>
    </row>
    <row r="73" spans="1:6">
      <c r="A73" s="45">
        <v>11127.4</v>
      </c>
      <c r="B73" s="148">
        <f t="shared" si="2"/>
        <v>-9.9473272119012992E-3</v>
      </c>
      <c r="C73" s="45">
        <v>10948.299805000001</v>
      </c>
      <c r="D73" s="45">
        <v>9093.6972659999992</v>
      </c>
      <c r="E73" s="148">
        <f t="shared" si="3"/>
        <v>9.5896686382476007E-5</v>
      </c>
      <c r="F73" s="147">
        <f t="shared" si="3"/>
        <v>-1.53498250870714E-2</v>
      </c>
    </row>
    <row r="74" spans="1:6">
      <c r="A74" s="45">
        <v>11038</v>
      </c>
      <c r="B74" s="148">
        <f t="shared" si="2"/>
        <v>-8.0342218307960199E-3</v>
      </c>
      <c r="C74" s="45">
        <v>11023.200194999999</v>
      </c>
      <c r="D74" s="45">
        <v>9057.1669920000004</v>
      </c>
      <c r="E74" s="148">
        <f t="shared" si="3"/>
        <v>6.8412805032789176E-3</v>
      </c>
      <c r="F74" s="147">
        <f t="shared" si="3"/>
        <v>-4.0170980989855647E-3</v>
      </c>
    </row>
    <row r="75" spans="1:6">
      <c r="A75" s="45">
        <v>11003.05</v>
      </c>
      <c r="B75" s="148">
        <f t="shared" si="2"/>
        <v>-3.166334480884284E-3</v>
      </c>
      <c r="C75" s="45">
        <v>11018.900390999999</v>
      </c>
      <c r="D75" s="45">
        <v>9138.609375</v>
      </c>
      <c r="E75" s="148">
        <f t="shared" si="3"/>
        <v>-3.9006857572545633E-4</v>
      </c>
      <c r="F75" s="147">
        <f t="shared" si="3"/>
        <v>8.9920372531428327E-3</v>
      </c>
    </row>
    <row r="76" spans="1:6">
      <c r="A76" s="45">
        <v>10835.15</v>
      </c>
      <c r="B76" s="148">
        <f t="shared" si="2"/>
        <v>-1.5259405346699293E-2</v>
      </c>
      <c r="C76" s="45">
        <v>10936.849609000001</v>
      </c>
      <c r="D76" s="45">
        <v>9094.2783199999994</v>
      </c>
      <c r="E76" s="148">
        <f t="shared" si="3"/>
        <v>-7.446367522027493E-3</v>
      </c>
      <c r="F76" s="147">
        <f t="shared" si="3"/>
        <v>-4.8509628960916778E-3</v>
      </c>
    </row>
    <row r="77" spans="1:6">
      <c r="A77" s="45">
        <v>10965.65</v>
      </c>
      <c r="B77" s="148">
        <f t="shared" si="2"/>
        <v>1.2044134137506173E-2</v>
      </c>
      <c r="C77" s="45">
        <v>11008.049805000001</v>
      </c>
      <c r="D77" s="45">
        <v>9152.515625</v>
      </c>
      <c r="E77" s="148">
        <f t="shared" si="3"/>
        <v>6.510119325533077E-3</v>
      </c>
      <c r="F77" s="147">
        <f t="shared" si="3"/>
        <v>6.4037302302400352E-3</v>
      </c>
    </row>
    <row r="78" spans="1:6">
      <c r="A78" s="45">
        <v>10808.6</v>
      </c>
      <c r="B78" s="148">
        <f t="shared" si="2"/>
        <v>-1.432199641608106E-2</v>
      </c>
      <c r="C78" s="45">
        <v>10980.450194999999</v>
      </c>
      <c r="D78" s="45">
        <v>9076.3525389999995</v>
      </c>
      <c r="E78" s="148">
        <f t="shared" si="3"/>
        <v>-2.5072206693201021E-3</v>
      </c>
      <c r="F78" s="147">
        <f t="shared" si="3"/>
        <v>-8.3215466785942233E-3</v>
      </c>
    </row>
    <row r="79" spans="1:6">
      <c r="A79" s="45">
        <v>10799</v>
      </c>
      <c r="B79" s="148">
        <f t="shared" si="2"/>
        <v>-8.8818163314401154E-4</v>
      </c>
      <c r="C79" s="45">
        <v>10957.099609000001</v>
      </c>
      <c r="D79" s="45">
        <v>9097.9599610000005</v>
      </c>
      <c r="E79" s="148">
        <f t="shared" si="3"/>
        <v>-2.126559984820245E-3</v>
      </c>
      <c r="F79" s="147">
        <f t="shared" si="3"/>
        <v>2.3806283313871348E-3</v>
      </c>
    </row>
    <row r="80" spans="1:6">
      <c r="A80" s="45">
        <v>10752.7</v>
      </c>
      <c r="B80" s="148">
        <f t="shared" si="2"/>
        <v>-4.2874340216686058E-3</v>
      </c>
      <c r="C80" s="45">
        <v>11010.200194999999</v>
      </c>
      <c r="D80" s="45">
        <v>9107.5058590000008</v>
      </c>
      <c r="E80" s="148">
        <f t="shared" si="3"/>
        <v>4.846226455437406E-3</v>
      </c>
      <c r="F80" s="147">
        <f t="shared" si="3"/>
        <v>1.0492349978369294E-3</v>
      </c>
    </row>
    <row r="81" spans="1:6">
      <c r="A81" s="45">
        <v>10770.6</v>
      </c>
      <c r="B81" s="148">
        <f t="shared" si="2"/>
        <v>1.6646981688319803E-3</v>
      </c>
      <c r="C81" s="45">
        <v>11084.75</v>
      </c>
      <c r="D81" s="45">
        <v>9400.1884769999997</v>
      </c>
      <c r="E81" s="148">
        <f t="shared" si="3"/>
        <v>6.7709763382736172E-3</v>
      </c>
      <c r="F81" s="147">
        <f t="shared" si="3"/>
        <v>3.2136418304993031E-2</v>
      </c>
    </row>
    <row r="82" spans="1:6">
      <c r="A82" s="45">
        <v>10861.3</v>
      </c>
      <c r="B82" s="148">
        <f t="shared" si="2"/>
        <v>8.4210721779658434E-3</v>
      </c>
      <c r="C82" s="45">
        <v>11134.299805000001</v>
      </c>
      <c r="D82" s="45">
        <v>9527.5634769999997</v>
      </c>
      <c r="E82" s="148">
        <f t="shared" si="3"/>
        <v>4.4700877331469418E-3</v>
      </c>
      <c r="F82" s="147">
        <f t="shared" si="3"/>
        <v>1.3550260222085546E-2</v>
      </c>
    </row>
    <row r="83" spans="1:6">
      <c r="A83" s="45">
        <v>10809.95</v>
      </c>
      <c r="B83" s="148">
        <f t="shared" si="2"/>
        <v>-4.7277950153295232E-3</v>
      </c>
      <c r="C83" s="45">
        <v>11132</v>
      </c>
      <c r="D83" s="45">
        <v>9456.3417969999991</v>
      </c>
      <c r="E83" s="148">
        <f t="shared" si="3"/>
        <v>-2.0655138089310327E-4</v>
      </c>
      <c r="F83" s="147">
        <f t="shared" si="3"/>
        <v>-7.475329885960157E-3</v>
      </c>
    </row>
    <row r="84" spans="1:6">
      <c r="A84" s="45">
        <v>10770</v>
      </c>
      <c r="B84" s="148">
        <f t="shared" si="2"/>
        <v>-3.6956692676655047E-3</v>
      </c>
      <c r="C84" s="45">
        <v>11167.299805000001</v>
      </c>
      <c r="D84" s="45">
        <v>9104.8886719999991</v>
      </c>
      <c r="E84" s="148">
        <f t="shared" si="3"/>
        <v>3.1710209306504275E-3</v>
      </c>
      <c r="F84" s="147">
        <f t="shared" si="3"/>
        <v>-3.7165865251560348E-2</v>
      </c>
    </row>
    <row r="85" spans="1:6">
      <c r="A85" s="45">
        <v>10874.8</v>
      </c>
      <c r="B85" s="148">
        <f t="shared" si="2"/>
        <v>9.7307335190342879E-3</v>
      </c>
      <c r="C85" s="45">
        <v>11278.349609000001</v>
      </c>
      <c r="D85" s="45">
        <v>9021.7011719999991</v>
      </c>
      <c r="E85" s="148">
        <f t="shared" si="3"/>
        <v>9.9441947417118013E-3</v>
      </c>
      <c r="F85" s="147">
        <f t="shared" si="3"/>
        <v>-9.1365751956774734E-3</v>
      </c>
    </row>
    <row r="86" spans="1:6">
      <c r="A86" s="45">
        <v>10925.05</v>
      </c>
      <c r="B86" s="148">
        <f t="shared" si="2"/>
        <v>4.6207746349358151E-3</v>
      </c>
      <c r="C86" s="45">
        <v>11319.549805000001</v>
      </c>
      <c r="D86" s="45">
        <v>9090.984375</v>
      </c>
      <c r="E86" s="148">
        <f t="shared" si="3"/>
        <v>3.6530341254116176E-3</v>
      </c>
      <c r="F86" s="147">
        <f t="shared" si="3"/>
        <v>7.6796162585200814E-3</v>
      </c>
    </row>
    <row r="87" spans="1:6">
      <c r="A87" s="45">
        <v>10973.75</v>
      </c>
      <c r="B87" s="148">
        <f t="shared" si="2"/>
        <v>4.4576455027666448E-3</v>
      </c>
      <c r="C87" s="45">
        <v>11356.5</v>
      </c>
      <c r="D87" s="45">
        <v>9225.3349610000005</v>
      </c>
      <c r="E87" s="148">
        <f t="shared" si="3"/>
        <v>3.2642813218311945E-3</v>
      </c>
      <c r="F87" s="147">
        <f t="shared" si="3"/>
        <v>1.477844207602661E-2</v>
      </c>
    </row>
    <row r="88" spans="1:6">
      <c r="A88" s="45">
        <v>10890.1</v>
      </c>
      <c r="B88" s="148">
        <f t="shared" si="2"/>
        <v>-7.6227360747237391E-3</v>
      </c>
      <c r="C88" s="45">
        <v>11346.200194999999</v>
      </c>
      <c r="D88" s="45">
        <v>9051.9326170000004</v>
      </c>
      <c r="E88" s="148">
        <f t="shared" si="3"/>
        <v>-9.0695240611108707E-4</v>
      </c>
      <c r="F88" s="147">
        <f t="shared" si="3"/>
        <v>-1.8796319562710356E-2</v>
      </c>
    </row>
    <row r="89" spans="1:6">
      <c r="A89" s="45">
        <v>10733.65</v>
      </c>
      <c r="B89" s="148">
        <f t="shared" si="2"/>
        <v>-1.4366259263000405E-2</v>
      </c>
      <c r="C89" s="45">
        <v>11244.700194999999</v>
      </c>
      <c r="D89" s="45">
        <v>8858.9101559999999</v>
      </c>
      <c r="E89" s="148">
        <f t="shared" si="3"/>
        <v>-8.9457261687246308E-3</v>
      </c>
      <c r="F89" s="147">
        <f t="shared" si="3"/>
        <v>-2.1323895036237262E-2</v>
      </c>
    </row>
    <row r="90" spans="1:6">
      <c r="A90" s="45">
        <v>10775.3</v>
      </c>
      <c r="B90" s="148">
        <f t="shared" si="2"/>
        <v>3.8803203011090952E-3</v>
      </c>
      <c r="C90" s="45">
        <v>11360.799805000001</v>
      </c>
      <c r="D90" s="45">
        <v>8902.1269530000009</v>
      </c>
      <c r="E90" s="148">
        <f t="shared" si="3"/>
        <v>1.0324829296171477E-2</v>
      </c>
      <c r="F90" s="147">
        <f t="shared" si="3"/>
        <v>4.8783423964098901E-3</v>
      </c>
    </row>
    <row r="91" spans="1:6">
      <c r="A91" s="45">
        <v>10822.8</v>
      </c>
      <c r="B91" s="148">
        <f t="shared" si="2"/>
        <v>4.4082299332733202E-3</v>
      </c>
      <c r="C91" s="45">
        <v>11387.099609000001</v>
      </c>
      <c r="D91" s="45">
        <v>8998.4453130000002</v>
      </c>
      <c r="E91" s="148">
        <f t="shared" si="3"/>
        <v>2.3149606058919742E-3</v>
      </c>
      <c r="F91" s="147">
        <f t="shared" si="3"/>
        <v>1.0819701910400209E-2</v>
      </c>
    </row>
    <row r="92" spans="1:6">
      <c r="A92" s="45">
        <v>10855.65</v>
      </c>
      <c r="B92" s="148">
        <f t="shared" si="2"/>
        <v>3.0352588978822823E-3</v>
      </c>
      <c r="C92" s="45">
        <v>11389.450194999999</v>
      </c>
      <c r="D92" s="45">
        <v>9119.6660159999992</v>
      </c>
      <c r="E92" s="148">
        <f t="shared" si="3"/>
        <v>2.0642534804392407E-4</v>
      </c>
      <c r="F92" s="147">
        <f t="shared" si="3"/>
        <v>1.3471294071751731E-2</v>
      </c>
    </row>
    <row r="93" spans="1:6">
      <c r="A93" s="45">
        <v>10821.2</v>
      </c>
      <c r="B93" s="148">
        <f t="shared" si="2"/>
        <v>-3.1734626669060731E-3</v>
      </c>
      <c r="C93" s="45">
        <v>11450</v>
      </c>
      <c r="D93" s="45">
        <v>8921.8955079999996</v>
      </c>
      <c r="E93" s="148">
        <f t="shared" si="3"/>
        <v>5.3163062275457416E-3</v>
      </c>
      <c r="F93" s="147">
        <f t="shared" si="3"/>
        <v>-2.1686156889191021E-2</v>
      </c>
    </row>
    <row r="94" spans="1:6">
      <c r="A94" s="45">
        <v>10813.8</v>
      </c>
      <c r="B94" s="148">
        <f t="shared" si="2"/>
        <v>-6.8384282704334585E-4</v>
      </c>
      <c r="C94" s="45">
        <v>11470.700194999999</v>
      </c>
      <c r="D94" s="45">
        <v>8862.4472659999992</v>
      </c>
      <c r="E94" s="148">
        <f t="shared" si="3"/>
        <v>1.8078772925763703E-3</v>
      </c>
      <c r="F94" s="147">
        <f t="shared" si="3"/>
        <v>-6.6631851882478239E-3</v>
      </c>
    </row>
    <row r="95" spans="1:6">
      <c r="A95" s="45">
        <v>10839.45</v>
      </c>
      <c r="B95" s="148">
        <f t="shared" si="2"/>
        <v>2.3719691505300132E-3</v>
      </c>
      <c r="C95" s="45">
        <v>11429.5</v>
      </c>
      <c r="D95" s="45">
        <v>8864.578125</v>
      </c>
      <c r="E95" s="148">
        <f t="shared" si="3"/>
        <v>-3.5917768139348918E-3</v>
      </c>
      <c r="F95" s="147">
        <f t="shared" si="3"/>
        <v>2.4043686084041776E-4</v>
      </c>
    </row>
    <row r="96" spans="1:6">
      <c r="A96" s="45">
        <v>10756.7</v>
      </c>
      <c r="B96" s="148">
        <f t="shared" si="2"/>
        <v>-7.6341511792572493E-3</v>
      </c>
      <c r="C96" s="45">
        <v>11355.75</v>
      </c>
      <c r="D96" s="45">
        <v>8799.2685550000006</v>
      </c>
      <c r="E96" s="148">
        <f t="shared" si="3"/>
        <v>-6.4526007261909973E-3</v>
      </c>
      <c r="F96" s="147">
        <f t="shared" si="3"/>
        <v>-7.3674763851211975E-3</v>
      </c>
    </row>
    <row r="97" spans="1:6">
      <c r="A97" s="45">
        <v>10803.15</v>
      </c>
      <c r="B97" s="148">
        <f t="shared" si="2"/>
        <v>4.3182388650793374E-3</v>
      </c>
      <c r="C97" s="45">
        <v>11435.099609000001</v>
      </c>
      <c r="D97" s="45">
        <v>8928.0683590000008</v>
      </c>
      <c r="E97" s="148">
        <f t="shared" si="3"/>
        <v>6.9876149968078538E-3</v>
      </c>
      <c r="F97" s="147">
        <f t="shared" si="3"/>
        <v>1.4637558019161993E-2</v>
      </c>
    </row>
    <row r="98" spans="1:6">
      <c r="A98" s="45">
        <v>10830.95</v>
      </c>
      <c r="B98" s="148">
        <f t="shared" si="2"/>
        <v>2.5733235213804394E-3</v>
      </c>
      <c r="C98" s="45">
        <v>11385.049805000001</v>
      </c>
      <c r="D98" s="45">
        <v>9073.9824219999991</v>
      </c>
      <c r="E98" s="148">
        <f t="shared" si="3"/>
        <v>-4.376857719770845E-3</v>
      </c>
      <c r="F98" s="147">
        <f t="shared" si="3"/>
        <v>1.6343295899264556E-2</v>
      </c>
    </row>
    <row r="99" spans="1:6">
      <c r="A99" s="45">
        <v>10878.7</v>
      </c>
      <c r="B99" s="148">
        <f t="shared" si="2"/>
        <v>4.4086622133792507E-3</v>
      </c>
      <c r="C99" s="45">
        <v>11470.75</v>
      </c>
      <c r="D99" s="45">
        <v>9026.1992190000001</v>
      </c>
      <c r="E99" s="148">
        <f t="shared" si="3"/>
        <v>7.5274325951883211E-3</v>
      </c>
      <c r="F99" s="147">
        <f t="shared" si="3"/>
        <v>-5.2659571925275052E-3</v>
      </c>
    </row>
    <row r="100" spans="1:6">
      <c r="A100" s="45">
        <v>10997.9</v>
      </c>
      <c r="B100" s="148">
        <f t="shared" si="2"/>
        <v>1.0957191576199262E-2</v>
      </c>
      <c r="C100" s="45">
        <v>11551.75</v>
      </c>
      <c r="D100" s="45">
        <v>8949.5185550000006</v>
      </c>
      <c r="E100" s="148">
        <f t="shared" si="3"/>
        <v>7.0614388771440403E-3</v>
      </c>
      <c r="F100" s="147">
        <f t="shared" si="3"/>
        <v>-8.4953436257631E-3</v>
      </c>
    </row>
    <row r="101" spans="1:6">
      <c r="A101" s="45">
        <v>10979.25</v>
      </c>
      <c r="B101" s="148">
        <f t="shared" si="2"/>
        <v>-1.6957782849452746E-3</v>
      </c>
      <c r="C101" s="45">
        <v>11570.900390999999</v>
      </c>
      <c r="D101" s="45">
        <v>8987.9335940000001</v>
      </c>
      <c r="E101" s="148">
        <f t="shared" si="3"/>
        <v>1.6577913303178495E-3</v>
      </c>
      <c r="F101" s="147">
        <f t="shared" si="3"/>
        <v>4.2924140291923808E-3</v>
      </c>
    </row>
    <row r="102" spans="1:6">
      <c r="A102" s="45">
        <v>10959.6</v>
      </c>
      <c r="B102" s="148">
        <f t="shared" si="2"/>
        <v>-1.7897397363207538E-3</v>
      </c>
      <c r="C102" s="45">
        <v>11582.75</v>
      </c>
      <c r="D102" s="45">
        <v>9096.4199219999991</v>
      </c>
      <c r="E102" s="148">
        <f t="shared" si="3"/>
        <v>1.0240870286306817E-3</v>
      </c>
      <c r="F102" s="147">
        <f t="shared" si="3"/>
        <v>1.2070219129391472E-2</v>
      </c>
    </row>
    <row r="103" spans="1:6">
      <c r="A103" s="45">
        <v>10903</v>
      </c>
      <c r="B103" s="148">
        <f t="shared" si="2"/>
        <v>-5.1644220591992741E-3</v>
      </c>
      <c r="C103" s="45">
        <v>11557.099609000001</v>
      </c>
      <c r="D103" s="45">
        <v>9037.7382809999999</v>
      </c>
      <c r="E103" s="148">
        <f t="shared" si="3"/>
        <v>-2.2145337678875238E-3</v>
      </c>
      <c r="F103" s="147">
        <f t="shared" si="3"/>
        <v>-6.4510699267604924E-3</v>
      </c>
    </row>
    <row r="104" spans="1:6">
      <c r="A104" s="45">
        <v>10993.55</v>
      </c>
      <c r="B104" s="148">
        <f t="shared" si="2"/>
        <v>8.3050536549572843E-3</v>
      </c>
      <c r="C104" s="45">
        <v>11691.950194999999</v>
      </c>
      <c r="D104" s="45">
        <v>9118.0683590000008</v>
      </c>
      <c r="E104" s="148">
        <f t="shared" si="3"/>
        <v>1.1668203144583509E-2</v>
      </c>
      <c r="F104" s="147">
        <f t="shared" si="3"/>
        <v>8.8882943389585051E-3</v>
      </c>
    </row>
    <row r="105" spans="1:6">
      <c r="A105" s="45">
        <v>11044.15</v>
      </c>
      <c r="B105" s="148">
        <f t="shared" si="2"/>
        <v>4.6026988552378776E-3</v>
      </c>
      <c r="C105" s="45">
        <v>11738.5</v>
      </c>
      <c r="D105" s="45">
        <v>9298.2548829999996</v>
      </c>
      <c r="E105" s="148">
        <f t="shared" si="3"/>
        <v>3.9813550540017985E-3</v>
      </c>
      <c r="F105" s="147">
        <f t="shared" si="3"/>
        <v>1.9761479833845016E-2</v>
      </c>
    </row>
    <row r="106" spans="1:6">
      <c r="A106" s="45">
        <v>11057.15</v>
      </c>
      <c r="B106" s="148">
        <f t="shared" si="2"/>
        <v>1.1770937555176271E-3</v>
      </c>
      <c r="C106" s="45">
        <v>11691.900390999999</v>
      </c>
      <c r="D106" s="45">
        <v>9239.2275389999995</v>
      </c>
      <c r="E106" s="148">
        <f t="shared" si="3"/>
        <v>-3.9698095156962803E-3</v>
      </c>
      <c r="F106" s="147">
        <f t="shared" si="3"/>
        <v>-6.3482174604526905E-3</v>
      </c>
    </row>
    <row r="107" spans="1:6">
      <c r="A107" s="45">
        <v>11007.6</v>
      </c>
      <c r="B107" s="148">
        <f t="shared" si="2"/>
        <v>-4.481263254997832E-3</v>
      </c>
      <c r="C107" s="45">
        <v>11676.799805000001</v>
      </c>
      <c r="D107" s="45">
        <v>9079.1601559999999</v>
      </c>
      <c r="E107" s="148">
        <f t="shared" si="3"/>
        <v>-1.2915424776987101E-3</v>
      </c>
      <c r="F107" s="147">
        <f t="shared" si="3"/>
        <v>-1.7324758192644792E-2</v>
      </c>
    </row>
    <row r="108" spans="1:6">
      <c r="A108" s="45">
        <v>11009.25</v>
      </c>
      <c r="B108" s="148">
        <f t="shared" si="2"/>
        <v>1.4989643519019915E-4</v>
      </c>
      <c r="C108" s="45">
        <v>11680.5</v>
      </c>
      <c r="D108" s="45">
        <v>8971.2666019999997</v>
      </c>
      <c r="E108" s="148">
        <f t="shared" si="3"/>
        <v>3.1688434004109735E-4</v>
      </c>
      <c r="F108" s="147">
        <f t="shared" si="3"/>
        <v>-1.188364916425649E-2</v>
      </c>
    </row>
    <row r="109" spans="1:6">
      <c r="A109" s="45">
        <v>10935.65</v>
      </c>
      <c r="B109" s="148">
        <f t="shared" si="2"/>
        <v>-6.6852873719826841E-3</v>
      </c>
      <c r="C109" s="45">
        <v>11582.349609000001</v>
      </c>
      <c r="D109" s="45">
        <v>8779.6884769999997</v>
      </c>
      <c r="E109" s="148">
        <f t="shared" si="3"/>
        <v>-8.402927186336135E-3</v>
      </c>
      <c r="F109" s="147">
        <f t="shared" si="3"/>
        <v>-2.1354635136725367E-2</v>
      </c>
    </row>
    <row r="110" spans="1:6">
      <c r="A110" s="45">
        <v>10754.1</v>
      </c>
      <c r="B110" s="148">
        <f t="shared" si="2"/>
        <v>-1.6601665195941646E-2</v>
      </c>
      <c r="C110" s="45">
        <v>11520.299805000001</v>
      </c>
      <c r="D110" s="45">
        <v>8746.5009769999997</v>
      </c>
      <c r="E110" s="148">
        <f t="shared" si="3"/>
        <v>-5.3572725823942289E-3</v>
      </c>
      <c r="F110" s="147">
        <f t="shared" si="3"/>
        <v>-3.780031613529424E-3</v>
      </c>
    </row>
    <row r="111" spans="1:6">
      <c r="A111" s="45">
        <v>10788.4</v>
      </c>
      <c r="B111" s="148">
        <f t="shared" si="2"/>
        <v>3.1894812211155999E-3</v>
      </c>
      <c r="C111" s="45">
        <v>11476.950194999999</v>
      </c>
      <c r="D111" s="45">
        <v>8773.7207030000009</v>
      </c>
      <c r="E111" s="148">
        <f t="shared" si="3"/>
        <v>-3.7628890509591316E-3</v>
      </c>
      <c r="F111" s="147">
        <f t="shared" si="3"/>
        <v>3.112070309210368E-3</v>
      </c>
    </row>
    <row r="112" spans="1:6">
      <c r="A112" s="45">
        <v>10798.55</v>
      </c>
      <c r="B112" s="148">
        <f t="shared" si="2"/>
        <v>9.4082533091094476E-4</v>
      </c>
      <c r="C112" s="45">
        <v>11536.900390999999</v>
      </c>
      <c r="D112" s="45">
        <v>8639.3447269999997</v>
      </c>
      <c r="E112" s="148">
        <f t="shared" si="3"/>
        <v>5.2235302045762497E-3</v>
      </c>
      <c r="F112" s="147">
        <f t="shared" si="3"/>
        <v>-1.5315734401489889E-2</v>
      </c>
    </row>
    <row r="113" spans="1:6">
      <c r="A113" s="45">
        <v>11036.65</v>
      </c>
      <c r="B113" s="148">
        <f t="shared" si="2"/>
        <v>2.2049256613156432E-2</v>
      </c>
      <c r="C113" s="45">
        <v>11589.099609000001</v>
      </c>
      <c r="D113" s="45">
        <v>8599.2548829999996</v>
      </c>
      <c r="E113" s="148">
        <f t="shared" si="3"/>
        <v>4.5245443950198676E-3</v>
      </c>
      <c r="F113" s="147">
        <f t="shared" si="3"/>
        <v>-4.6403801754443044E-3</v>
      </c>
    </row>
    <row r="114" spans="1:6">
      <c r="A114" s="45">
        <v>10843.9</v>
      </c>
      <c r="B114" s="148">
        <f t="shared" si="2"/>
        <v>-1.746453860546452E-2</v>
      </c>
      <c r="C114" s="45">
        <v>11438.099609000001</v>
      </c>
      <c r="D114" s="45">
        <v>8520.5527340000008</v>
      </c>
      <c r="E114" s="148">
        <f t="shared" si="3"/>
        <v>-1.3029485041506989E-2</v>
      </c>
      <c r="F114" s="147">
        <f t="shared" si="3"/>
        <v>-9.152205635349445E-3</v>
      </c>
    </row>
    <row r="115" spans="1:6">
      <c r="A115" s="45">
        <v>10681.4</v>
      </c>
      <c r="B115" s="148">
        <f t="shared" si="2"/>
        <v>-1.4985383487490664E-2</v>
      </c>
      <c r="C115" s="45">
        <v>11287.5</v>
      </c>
      <c r="D115" s="45">
        <v>8399.8857420000004</v>
      </c>
      <c r="E115" s="148">
        <f t="shared" si="3"/>
        <v>-1.316648867802326E-2</v>
      </c>
      <c r="F115" s="147">
        <f t="shared" si="3"/>
        <v>-1.416187373836637E-2</v>
      </c>
    </row>
    <row r="116" spans="1:6">
      <c r="A116" s="45">
        <v>10692.75</v>
      </c>
      <c r="B116" s="148">
        <f t="shared" si="2"/>
        <v>1.0625947909450413E-3</v>
      </c>
      <c r="C116" s="45">
        <v>11369.900390999999</v>
      </c>
      <c r="D116" s="45">
        <v>8377.1035159999992</v>
      </c>
      <c r="E116" s="148">
        <f t="shared" si="3"/>
        <v>7.3001453820597311E-3</v>
      </c>
      <c r="F116" s="147">
        <f t="shared" si="3"/>
        <v>-2.7122066537272637E-3</v>
      </c>
    </row>
    <row r="117" spans="1:6">
      <c r="A117" s="45">
        <v>10826.7</v>
      </c>
      <c r="B117" s="148">
        <f t="shared" si="2"/>
        <v>1.2527179631058495E-2</v>
      </c>
      <c r="C117" s="45">
        <v>11515.200194999999</v>
      </c>
      <c r="D117" s="45">
        <v>8508.0273440000001</v>
      </c>
      <c r="E117" s="148">
        <f t="shared" si="3"/>
        <v>1.277933834099499E-2</v>
      </c>
      <c r="F117" s="147">
        <f t="shared" si="3"/>
        <v>1.5628770463435308E-2</v>
      </c>
    </row>
    <row r="118" spans="1:6">
      <c r="A118" s="45">
        <v>10730.8</v>
      </c>
      <c r="B118" s="148">
        <f t="shared" si="2"/>
        <v>-8.8577313493494285E-3</v>
      </c>
      <c r="C118" s="45">
        <v>11377.75</v>
      </c>
      <c r="D118" s="45">
        <v>8420.3496090000008</v>
      </c>
      <c r="E118" s="148">
        <f t="shared" si="3"/>
        <v>-1.1936413841913188E-2</v>
      </c>
      <c r="F118" s="147">
        <f t="shared" si="3"/>
        <v>-1.0305295393982375E-2</v>
      </c>
    </row>
    <row r="119" spans="1:6">
      <c r="A119" s="45">
        <v>10565.65</v>
      </c>
      <c r="B119" s="148">
        <f t="shared" si="2"/>
        <v>-1.5390278450814445E-2</v>
      </c>
      <c r="C119" s="45">
        <v>11278.900390999999</v>
      </c>
      <c r="D119" s="45">
        <v>8283.6074219999991</v>
      </c>
      <c r="E119" s="148">
        <f t="shared" si="3"/>
        <v>-8.6879751268924676E-3</v>
      </c>
      <c r="F119" s="147">
        <f t="shared" si="3"/>
        <v>-1.6239490442753853E-2</v>
      </c>
    </row>
    <row r="120" spans="1:6">
      <c r="A120" s="45">
        <v>10527.9</v>
      </c>
      <c r="B120" s="148">
        <f t="shared" si="2"/>
        <v>-3.5728989697746947E-3</v>
      </c>
      <c r="C120" s="45">
        <v>11234.349609000001</v>
      </c>
      <c r="D120" s="45">
        <v>8097.404297</v>
      </c>
      <c r="E120" s="148">
        <f t="shared" si="3"/>
        <v>-3.9499224619048623E-3</v>
      </c>
      <c r="F120" s="147">
        <f t="shared" si="3"/>
        <v>-2.2478506707774678E-2</v>
      </c>
    </row>
    <row r="121" spans="1:6">
      <c r="A121" s="45">
        <v>10407.4</v>
      </c>
      <c r="B121" s="148">
        <f t="shared" si="2"/>
        <v>-1.144577741049972E-2</v>
      </c>
      <c r="C121" s="45">
        <v>11143.099609000001</v>
      </c>
      <c r="D121" s="45">
        <v>7929.5458980000003</v>
      </c>
      <c r="E121" s="148">
        <f t="shared" si="3"/>
        <v>-8.1224105690015473E-3</v>
      </c>
      <c r="F121" s="147">
        <f t="shared" si="3"/>
        <v>-2.0729902181392802E-2</v>
      </c>
    </row>
    <row r="122" spans="1:6">
      <c r="A122" s="45">
        <v>10001</v>
      </c>
      <c r="B122" s="148">
        <f t="shared" si="2"/>
        <v>-3.9049138113265526E-2</v>
      </c>
      <c r="C122" s="45">
        <v>10967.400390999999</v>
      </c>
      <c r="D122" s="45">
        <v>7685.8452150000003</v>
      </c>
      <c r="E122" s="148">
        <f t="shared" si="3"/>
        <v>-1.576753544032701E-2</v>
      </c>
      <c r="F122" s="147">
        <f t="shared" si="3"/>
        <v>-3.0733245779114099E-2</v>
      </c>
    </row>
    <row r="123" spans="1:6">
      <c r="A123" s="45">
        <v>10100.450000000001</v>
      </c>
      <c r="B123" s="148">
        <f t="shared" si="2"/>
        <v>9.9440055994401283E-3</v>
      </c>
      <c r="C123" s="45">
        <v>11067.450194999999</v>
      </c>
      <c r="D123" s="45">
        <v>7889.40625</v>
      </c>
      <c r="E123" s="148">
        <f t="shared" si="3"/>
        <v>9.122472093031497E-3</v>
      </c>
      <c r="F123" s="147">
        <f t="shared" si="3"/>
        <v>2.6485185338200923E-2</v>
      </c>
    </row>
    <row r="124" spans="1:6">
      <c r="A124" s="45">
        <v>10002.200000000001</v>
      </c>
      <c r="B124" s="148">
        <f t="shared" si="2"/>
        <v>-9.7272893781960197E-3</v>
      </c>
      <c r="C124" s="45">
        <v>11053.799805000001</v>
      </c>
      <c r="D124" s="45">
        <v>7734.6640630000002</v>
      </c>
      <c r="E124" s="148">
        <f t="shared" si="3"/>
        <v>-1.2333816515538319E-3</v>
      </c>
      <c r="F124" s="147">
        <f t="shared" si="3"/>
        <v>-1.9613920502572654E-2</v>
      </c>
    </row>
    <row r="125" spans="1:6">
      <c r="A125" s="45">
        <v>9815.4</v>
      </c>
      <c r="B125" s="148">
        <f t="shared" si="2"/>
        <v>-1.8675891303913245E-2</v>
      </c>
      <c r="C125" s="45">
        <v>10977.549805000001</v>
      </c>
      <c r="D125" s="45">
        <v>7449.1464839999999</v>
      </c>
      <c r="E125" s="148">
        <f t="shared" si="3"/>
        <v>-6.8980804198669849E-3</v>
      </c>
      <c r="F125" s="147">
        <f t="shared" si="3"/>
        <v>-3.6914024536090613E-2</v>
      </c>
    </row>
    <row r="126" spans="1:6">
      <c r="A126" s="45">
        <v>9590.25</v>
      </c>
      <c r="B126" s="148">
        <f t="shared" si="2"/>
        <v>-2.2938443670150951E-2</v>
      </c>
      <c r="C126" s="45">
        <v>10930.450194999999</v>
      </c>
      <c r="D126" s="45">
        <v>7246.8686520000001</v>
      </c>
      <c r="E126" s="148">
        <f t="shared" si="3"/>
        <v>-4.2905394042073415E-3</v>
      </c>
      <c r="F126" s="147">
        <f t="shared" si="3"/>
        <v>-2.7154497825283976E-2</v>
      </c>
    </row>
    <row r="127" spans="1:6">
      <c r="A127" s="45">
        <v>9659.5499999999993</v>
      </c>
      <c r="B127" s="148">
        <f t="shared" si="2"/>
        <v>7.2260889966371334E-3</v>
      </c>
      <c r="C127" s="45">
        <v>11008.299805000001</v>
      </c>
      <c r="D127" s="45">
        <v>7361.2729490000002</v>
      </c>
      <c r="E127" s="148">
        <f t="shared" si="3"/>
        <v>7.1222693128973292E-3</v>
      </c>
      <c r="F127" s="147">
        <f t="shared" si="3"/>
        <v>1.5786721478445259E-2</v>
      </c>
    </row>
    <row r="128" spans="1:6">
      <c r="A128" s="45">
        <v>9375.2999999999993</v>
      </c>
      <c r="B128" s="148">
        <f t="shared" si="2"/>
        <v>-2.9426836653881395E-2</v>
      </c>
      <c r="C128" s="45">
        <v>10858.25</v>
      </c>
      <c r="D128" s="45">
        <v>7146.3208009999998</v>
      </c>
      <c r="E128" s="148">
        <f t="shared" si="3"/>
        <v>-1.3630606692947037E-2</v>
      </c>
      <c r="F128" s="147">
        <f t="shared" si="3"/>
        <v>-2.9200404534544627E-2</v>
      </c>
    </row>
    <row r="129" spans="1:6">
      <c r="A129" s="45">
        <v>9207</v>
      </c>
      <c r="B129" s="148">
        <f t="shared" si="2"/>
        <v>-1.7951425554382183E-2</v>
      </c>
      <c r="C129" s="45">
        <v>10599.25</v>
      </c>
      <c r="D129" s="45">
        <v>7099.720703</v>
      </c>
      <c r="E129" s="148">
        <f t="shared" si="3"/>
        <v>-2.3852830796859532E-2</v>
      </c>
      <c r="F129" s="147">
        <f t="shared" si="3"/>
        <v>-6.5208516798572827E-3</v>
      </c>
    </row>
    <row r="130" spans="1:6">
      <c r="A130" s="45">
        <v>8915.1</v>
      </c>
      <c r="B130" s="148">
        <f t="shared" si="2"/>
        <v>-3.1704138155751016E-2</v>
      </c>
      <c r="C130" s="45">
        <v>10316.450194999999</v>
      </c>
      <c r="D130" s="45">
        <v>6809.3706050000001</v>
      </c>
      <c r="E130" s="148">
        <f t="shared" si="3"/>
        <v>-2.6681114701511952E-2</v>
      </c>
      <c r="F130" s="147">
        <f t="shared" si="3"/>
        <v>-4.0895988750277446E-2</v>
      </c>
    </row>
    <row r="131" spans="1:6">
      <c r="A131" s="45">
        <v>8969.1</v>
      </c>
      <c r="B131" s="148">
        <f t="shared" si="2"/>
        <v>6.0571390113403102E-3</v>
      </c>
      <c r="C131" s="45">
        <v>10348.049805000001</v>
      </c>
      <c r="D131" s="45">
        <v>6794.9716799999997</v>
      </c>
      <c r="E131" s="148">
        <f t="shared" si="3"/>
        <v>3.0630313143290588E-3</v>
      </c>
      <c r="F131" s="147">
        <f t="shared" si="3"/>
        <v>-2.1145750224591305E-3</v>
      </c>
    </row>
    <row r="132" spans="1:6">
      <c r="A132" s="45">
        <v>8732.9</v>
      </c>
      <c r="B132" s="148">
        <f t="shared" ref="B132:B195" si="4">(A132-A131)/A131</f>
        <v>-2.6334860799857369E-2</v>
      </c>
      <c r="C132" s="45">
        <v>10301.049805000001</v>
      </c>
      <c r="D132" s="45">
        <v>6607.2895509999998</v>
      </c>
      <c r="E132" s="148">
        <f t="shared" ref="E132:F195" si="5">(C132-C131)/C131</f>
        <v>-4.541918611301079E-3</v>
      </c>
      <c r="F132" s="147">
        <f t="shared" si="5"/>
        <v>-2.7620737486281889E-2</v>
      </c>
    </row>
    <row r="133" spans="1:6">
      <c r="A133" s="45">
        <v>8961.9500000000007</v>
      </c>
      <c r="B133" s="148">
        <f t="shared" si="4"/>
        <v>2.6228400645833698E-2</v>
      </c>
      <c r="C133" s="45">
        <v>10460.099609000001</v>
      </c>
      <c r="D133" s="45">
        <v>6889.7495120000003</v>
      </c>
      <c r="E133" s="148">
        <f t="shared" si="5"/>
        <v>1.5440154839635805E-2</v>
      </c>
      <c r="F133" s="147">
        <f t="shared" si="5"/>
        <v>4.2749747656699977E-2</v>
      </c>
    </row>
    <row r="134" spans="1:6">
      <c r="A134" s="45">
        <v>8739.5</v>
      </c>
      <c r="B134" s="148">
        <f t="shared" si="4"/>
        <v>-2.482160690474737E-2</v>
      </c>
      <c r="C134" s="45">
        <v>10234.650390999999</v>
      </c>
      <c r="D134" s="45">
        <v>6780.9174800000001</v>
      </c>
      <c r="E134" s="148">
        <f t="shared" si="5"/>
        <v>-2.1553257275487341E-2</v>
      </c>
      <c r="F134" s="147">
        <f t="shared" si="5"/>
        <v>-1.579622478443455E-2</v>
      </c>
    </row>
    <row r="135" spans="1:6">
      <c r="A135" s="45">
        <v>9084.4500000000007</v>
      </c>
      <c r="B135" s="148">
        <f t="shared" si="4"/>
        <v>3.947022140854748E-2</v>
      </c>
      <c r="C135" s="45">
        <v>10472.5</v>
      </c>
      <c r="D135" s="45">
        <v>7186.9541019999997</v>
      </c>
      <c r="E135" s="148">
        <f t="shared" si="5"/>
        <v>2.323964179657349E-2</v>
      </c>
      <c r="F135" s="147">
        <f t="shared" si="5"/>
        <v>5.987930441530747E-2</v>
      </c>
    </row>
    <row r="136" spans="1:6">
      <c r="A136" s="45">
        <v>9034.6</v>
      </c>
      <c r="B136" s="148">
        <f t="shared" si="4"/>
        <v>-5.4873987968451984E-3</v>
      </c>
      <c r="C136" s="45">
        <v>10512.5</v>
      </c>
      <c r="D136" s="45">
        <v>7083.201172</v>
      </c>
      <c r="E136" s="148">
        <f t="shared" si="5"/>
        <v>3.8195273334924802E-3</v>
      </c>
      <c r="F136" s="147">
        <f t="shared" si="5"/>
        <v>-1.4436286711658154E-2</v>
      </c>
    </row>
    <row r="137" spans="1:6">
      <c r="A137" s="45">
        <v>9102.9</v>
      </c>
      <c r="B137" s="148">
        <f t="shared" si="4"/>
        <v>7.5598255595155589E-3</v>
      </c>
      <c r="C137" s="45">
        <v>10584.75</v>
      </c>
      <c r="D137" s="45">
        <v>7052.5288090000004</v>
      </c>
      <c r="E137" s="148">
        <f t="shared" si="5"/>
        <v>6.8727705112960761E-3</v>
      </c>
      <c r="F137" s="147">
        <f t="shared" si="5"/>
        <v>-4.3302967479235217E-3</v>
      </c>
    </row>
    <row r="138" spans="1:6">
      <c r="A138" s="45">
        <v>8834.7000000000007</v>
      </c>
      <c r="B138" s="148">
        <f t="shared" si="4"/>
        <v>-2.9463138120818522E-2</v>
      </c>
      <c r="C138" s="45">
        <v>10453.049805000001</v>
      </c>
      <c r="D138" s="45">
        <v>6790.8784180000002</v>
      </c>
      <c r="E138" s="148">
        <f t="shared" si="5"/>
        <v>-1.2442447388932137E-2</v>
      </c>
      <c r="F138" s="147">
        <f t="shared" si="5"/>
        <v>-3.7100222925158154E-2</v>
      </c>
    </row>
    <row r="139" spans="1:6">
      <c r="A139" s="45">
        <v>8690.25</v>
      </c>
      <c r="B139" s="148">
        <f t="shared" si="4"/>
        <v>-1.6350300519542341E-2</v>
      </c>
      <c r="C139" s="45">
        <v>10303.549805000001</v>
      </c>
      <c r="D139" s="45">
        <v>6663.5053710000002</v>
      </c>
      <c r="E139" s="148">
        <f t="shared" si="5"/>
        <v>-1.4302046081181949E-2</v>
      </c>
      <c r="F139" s="147">
        <f t="shared" si="5"/>
        <v>-1.8756490568640313E-2</v>
      </c>
    </row>
    <row r="140" spans="1:6">
      <c r="A140" s="45">
        <v>8700.4500000000007</v>
      </c>
      <c r="B140" s="148">
        <f t="shared" si="4"/>
        <v>1.1737291792526944E-3</v>
      </c>
      <c r="C140" s="45">
        <v>10245.25</v>
      </c>
      <c r="D140" s="45">
        <v>6718.4882809999999</v>
      </c>
      <c r="E140" s="148">
        <f t="shared" si="5"/>
        <v>-5.6582251848493453E-3</v>
      </c>
      <c r="F140" s="147">
        <f t="shared" si="5"/>
        <v>8.2513492431909551E-3</v>
      </c>
    </row>
    <row r="141" spans="1:6">
      <c r="A141" s="45">
        <v>8649.15</v>
      </c>
      <c r="B141" s="148">
        <f t="shared" si="4"/>
        <v>-5.8962467458580975E-3</v>
      </c>
      <c r="C141" s="45">
        <v>10146.799805000001</v>
      </c>
      <c r="D141" s="45">
        <v>6678.1508789999998</v>
      </c>
      <c r="E141" s="148">
        <f t="shared" si="5"/>
        <v>-9.6093501866718178E-3</v>
      </c>
      <c r="F141" s="147">
        <f t="shared" si="5"/>
        <v>-6.0039402188249661E-3</v>
      </c>
    </row>
    <row r="142" spans="1:6">
      <c r="A142" s="45">
        <v>8663.9</v>
      </c>
      <c r="B142" s="148">
        <f t="shared" si="4"/>
        <v>1.7053698918390826E-3</v>
      </c>
      <c r="C142" s="45">
        <v>10224.75</v>
      </c>
      <c r="D142" s="45">
        <v>6675.1918949999999</v>
      </c>
      <c r="E142" s="148">
        <f t="shared" si="5"/>
        <v>7.6822443034293645E-3</v>
      </c>
      <c r="F142" s="147">
        <f t="shared" si="5"/>
        <v>-4.4308432882291475E-4</v>
      </c>
    </row>
    <row r="143" spans="1:6">
      <c r="A143" s="45">
        <v>8580.9500000000007</v>
      </c>
      <c r="B143" s="148">
        <f t="shared" si="4"/>
        <v>-9.5742102286497897E-3</v>
      </c>
      <c r="C143" s="45">
        <v>10124.900390999999</v>
      </c>
      <c r="D143" s="45">
        <v>6630.7128910000001</v>
      </c>
      <c r="E143" s="148">
        <f t="shared" si="5"/>
        <v>-9.7654816988191184E-3</v>
      </c>
      <c r="F143" s="147">
        <f t="shared" si="5"/>
        <v>-6.6633296390050528E-3</v>
      </c>
    </row>
    <row r="144" spans="1:6">
      <c r="A144" s="45">
        <v>8578.0499999999993</v>
      </c>
      <c r="B144" s="148">
        <f t="shared" si="4"/>
        <v>-3.3795791841246658E-4</v>
      </c>
      <c r="C144" s="45">
        <v>10030</v>
      </c>
      <c r="D144" s="45">
        <v>6624.8935549999997</v>
      </c>
      <c r="E144" s="148">
        <f t="shared" si="5"/>
        <v>-9.3729703340445659E-3</v>
      </c>
      <c r="F144" s="147">
        <f t="shared" si="5"/>
        <v>-8.7763353589011186E-4</v>
      </c>
    </row>
    <row r="145" spans="1:6">
      <c r="A145" s="45">
        <v>8723.9</v>
      </c>
      <c r="B145" s="148">
        <f t="shared" si="4"/>
        <v>1.7002698748550121E-2</v>
      </c>
      <c r="C145" s="45">
        <v>10250.849609000001</v>
      </c>
      <c r="D145" s="45">
        <v>6705.1743159999996</v>
      </c>
      <c r="E145" s="148">
        <f t="shared" si="5"/>
        <v>2.2018904187437766E-2</v>
      </c>
      <c r="F145" s="147">
        <f t="shared" si="5"/>
        <v>1.2118045419674669E-2</v>
      </c>
    </row>
    <row r="146" spans="1:6">
      <c r="A146" s="45">
        <v>8744.6</v>
      </c>
      <c r="B146" s="148">
        <f t="shared" si="4"/>
        <v>2.3727919852360446E-3</v>
      </c>
      <c r="C146" s="45">
        <v>10198.400390999999</v>
      </c>
      <c r="D146" s="45">
        <v>6604.873047</v>
      </c>
      <c r="E146" s="148">
        <f t="shared" si="5"/>
        <v>-5.1165727720707569E-3</v>
      </c>
      <c r="F146" s="147">
        <f t="shared" si="5"/>
        <v>-1.4958786196006719E-2</v>
      </c>
    </row>
    <row r="147" spans="1:6">
      <c r="A147" s="45">
        <v>8820.5499999999993</v>
      </c>
      <c r="B147" s="148">
        <f t="shared" si="4"/>
        <v>8.685360107952211E-3</v>
      </c>
      <c r="C147" s="45">
        <v>10386.599609000001</v>
      </c>
      <c r="D147" s="45">
        <v>6525.3818359999996</v>
      </c>
      <c r="E147" s="148">
        <f t="shared" si="5"/>
        <v>1.8453797731464414E-2</v>
      </c>
      <c r="F147" s="147">
        <f t="shared" si="5"/>
        <v>-1.2035236776595758E-2</v>
      </c>
    </row>
    <row r="148" spans="1:6">
      <c r="A148" s="45">
        <v>8814.2000000000007</v>
      </c>
      <c r="B148" s="148">
        <f t="shared" si="4"/>
        <v>-7.1990975619417674E-4</v>
      </c>
      <c r="C148" s="45">
        <v>10380.450194999999</v>
      </c>
      <c r="D148" s="45">
        <v>6619.419922</v>
      </c>
      <c r="E148" s="148">
        <f t="shared" si="5"/>
        <v>-5.9205266704156654E-4</v>
      </c>
      <c r="F148" s="147">
        <f t="shared" si="5"/>
        <v>1.4411123879555987E-2</v>
      </c>
    </row>
    <row r="149" spans="1:6">
      <c r="A149" s="45">
        <v>9180.2000000000007</v>
      </c>
      <c r="B149" s="148">
        <f t="shared" si="4"/>
        <v>4.1523904608472689E-2</v>
      </c>
      <c r="C149" s="45">
        <v>10553</v>
      </c>
      <c r="D149" s="45">
        <v>7037.2915039999998</v>
      </c>
      <c r="E149" s="148">
        <f t="shared" si="5"/>
        <v>1.6622574335274344E-2</v>
      </c>
      <c r="F149" s="147">
        <f t="shared" si="5"/>
        <v>6.3128127075180854E-2</v>
      </c>
    </row>
    <row r="150" spans="1:6">
      <c r="A150" s="45">
        <v>9153.65</v>
      </c>
      <c r="B150" s="148">
        <f t="shared" si="4"/>
        <v>-2.8920938541645161E-3</v>
      </c>
      <c r="C150" s="45">
        <v>10524</v>
      </c>
      <c r="D150" s="45">
        <v>7078.5166019999997</v>
      </c>
      <c r="E150" s="148">
        <f t="shared" si="5"/>
        <v>-2.7480337344830854E-3</v>
      </c>
      <c r="F150" s="147">
        <f t="shared" si="5"/>
        <v>5.8580915649959252E-3</v>
      </c>
    </row>
    <row r="151" spans="1:6">
      <c r="A151" s="45">
        <v>9130.4500000000007</v>
      </c>
      <c r="B151" s="148">
        <f t="shared" si="4"/>
        <v>-2.5345080924001804E-3</v>
      </c>
      <c r="C151" s="45">
        <v>10530</v>
      </c>
      <c r="D151" s="45">
        <v>6977.6728519999997</v>
      </c>
      <c r="E151" s="148">
        <f t="shared" si="5"/>
        <v>5.7012542759407071E-4</v>
      </c>
      <c r="F151" s="147">
        <f t="shared" si="5"/>
        <v>-1.4246452423592126E-2</v>
      </c>
    </row>
    <row r="152" spans="1:6">
      <c r="A152" s="45">
        <v>9219.5</v>
      </c>
      <c r="B152" s="148">
        <f t="shared" si="4"/>
        <v>9.7530789829635197E-3</v>
      </c>
      <c r="C152" s="45">
        <v>10598.400390999999</v>
      </c>
      <c r="D152" s="45">
        <v>7029.8452150000003</v>
      </c>
      <c r="E152" s="148">
        <f t="shared" si="5"/>
        <v>6.4957636277302201E-3</v>
      </c>
      <c r="F152" s="147">
        <f t="shared" si="5"/>
        <v>7.4770434364870662E-3</v>
      </c>
    </row>
    <row r="153" spans="1:6">
      <c r="A153" s="45">
        <v>9277.75</v>
      </c>
      <c r="B153" s="148">
        <f t="shared" si="4"/>
        <v>6.318130050436575E-3</v>
      </c>
      <c r="C153" s="45">
        <v>10585.200194999999</v>
      </c>
      <c r="D153" s="45">
        <v>7183.3046880000002</v>
      </c>
      <c r="E153" s="148">
        <f t="shared" si="5"/>
        <v>-1.2454894619011738E-3</v>
      </c>
      <c r="F153" s="147">
        <f t="shared" si="5"/>
        <v>2.1829708664502918E-2</v>
      </c>
    </row>
    <row r="154" spans="1:6">
      <c r="A154" s="45">
        <v>9051.5</v>
      </c>
      <c r="B154" s="148">
        <f t="shared" si="4"/>
        <v>-2.4386300557786102E-2</v>
      </c>
      <c r="C154" s="45">
        <v>10482.200194999999</v>
      </c>
      <c r="D154" s="45">
        <v>6990.296875</v>
      </c>
      <c r="E154" s="148">
        <f t="shared" si="5"/>
        <v>-9.7305670277878006E-3</v>
      </c>
      <c r="F154" s="147">
        <f t="shared" si="5"/>
        <v>-2.6868944223182888E-2</v>
      </c>
    </row>
    <row r="155" spans="1:6">
      <c r="A155" s="45">
        <v>9126.9</v>
      </c>
      <c r="B155" s="148">
        <f t="shared" si="4"/>
        <v>8.3301110313207354E-3</v>
      </c>
      <c r="C155" s="45">
        <v>10582.5</v>
      </c>
      <c r="D155" s="45">
        <v>7052.0854490000002</v>
      </c>
      <c r="E155" s="148">
        <f t="shared" si="5"/>
        <v>9.5685832300592272E-3</v>
      </c>
      <c r="F155" s="147">
        <f t="shared" si="5"/>
        <v>8.8391916831143391E-3</v>
      </c>
    </row>
    <row r="156" spans="1:6">
      <c r="A156" s="45">
        <v>9051.4</v>
      </c>
      <c r="B156" s="148">
        <f t="shared" si="4"/>
        <v>-8.2722501616101854E-3</v>
      </c>
      <c r="C156" s="45">
        <v>10576.299805000001</v>
      </c>
      <c r="D156" s="45">
        <v>7267.6777339999999</v>
      </c>
      <c r="E156" s="148">
        <f t="shared" si="5"/>
        <v>-5.8589133002593329E-4</v>
      </c>
      <c r="F156" s="147">
        <f t="shared" si="5"/>
        <v>3.057142267477362E-2</v>
      </c>
    </row>
    <row r="157" spans="1:6">
      <c r="A157" s="45">
        <v>9108.25</v>
      </c>
      <c r="B157" s="148">
        <f t="shared" si="4"/>
        <v>6.2807963408975809E-3</v>
      </c>
      <c r="C157" s="45">
        <v>10616.700194999999</v>
      </c>
      <c r="D157" s="45">
        <v>7375.4248049999997</v>
      </c>
      <c r="E157" s="148">
        <f t="shared" si="5"/>
        <v>3.8198983335267583E-3</v>
      </c>
      <c r="F157" s="147">
        <f t="shared" si="5"/>
        <v>1.4825515789718116E-2</v>
      </c>
    </row>
    <row r="158" spans="1:6">
      <c r="A158" s="45">
        <v>9112.35</v>
      </c>
      <c r="B158" s="148">
        <f t="shared" si="4"/>
        <v>4.5014135536468189E-4</v>
      </c>
      <c r="C158" s="45">
        <v>10682.200194999999</v>
      </c>
      <c r="D158" s="45">
        <v>7240.2114259999998</v>
      </c>
      <c r="E158" s="148">
        <f t="shared" si="5"/>
        <v>6.1695252570895453E-3</v>
      </c>
      <c r="F158" s="147">
        <f t="shared" si="5"/>
        <v>-1.833296150051384E-2</v>
      </c>
    </row>
    <row r="159" spans="1:6">
      <c r="A159" s="45">
        <v>9207.65</v>
      </c>
      <c r="B159" s="148">
        <f t="shared" si="4"/>
        <v>1.0458334019215599E-2</v>
      </c>
      <c r="C159" s="45">
        <v>10763.400390999999</v>
      </c>
      <c r="D159" s="45">
        <v>7309.6918949999999</v>
      </c>
      <c r="E159" s="148">
        <f t="shared" si="5"/>
        <v>7.6014486264736943E-3</v>
      </c>
      <c r="F159" s="147">
        <f t="shared" si="5"/>
        <v>9.5964696211069019E-3</v>
      </c>
    </row>
    <row r="160" spans="1:6">
      <c r="A160" s="45">
        <v>9133.65</v>
      </c>
      <c r="B160" s="148">
        <f t="shared" si="4"/>
        <v>-8.0367954907060984E-3</v>
      </c>
      <c r="C160" s="45">
        <v>10656.200194999999</v>
      </c>
      <c r="D160" s="45">
        <v>7233.0610349999997</v>
      </c>
      <c r="E160" s="148">
        <f t="shared" si="5"/>
        <v>-9.9596960166637542E-3</v>
      </c>
      <c r="F160" s="147">
        <f t="shared" si="5"/>
        <v>-1.0483459645189356E-2</v>
      </c>
    </row>
    <row r="161" spans="1:6">
      <c r="A161" s="45">
        <v>9119.2999999999993</v>
      </c>
      <c r="B161" s="148">
        <f t="shared" si="4"/>
        <v>-1.5711134103015075E-3</v>
      </c>
      <c r="C161" s="45">
        <v>10600.049805000001</v>
      </c>
      <c r="D161" s="45">
        <v>7322.3652339999999</v>
      </c>
      <c r="E161" s="148">
        <f t="shared" si="5"/>
        <v>-5.2692694368059291E-3</v>
      </c>
      <c r="F161" s="147">
        <f t="shared" si="5"/>
        <v>1.2346667416169558E-2</v>
      </c>
    </row>
    <row r="162" spans="1:6">
      <c r="A162" s="45">
        <v>9062.65</v>
      </c>
      <c r="B162" s="148">
        <f t="shared" si="4"/>
        <v>-6.2120996129088465E-3</v>
      </c>
      <c r="C162" s="45">
        <v>10526.75</v>
      </c>
      <c r="D162" s="45">
        <v>7309.1494140000004</v>
      </c>
      <c r="E162" s="148">
        <f t="shared" si="5"/>
        <v>-6.9150434524774913E-3</v>
      </c>
      <c r="F162" s="147">
        <f t="shared" si="5"/>
        <v>-1.8048567064961895E-3</v>
      </c>
    </row>
    <row r="163" spans="1:6">
      <c r="A163" s="45">
        <v>9158.7999999999993</v>
      </c>
      <c r="B163" s="148">
        <f t="shared" si="4"/>
        <v>1.0609479567234709E-2</v>
      </c>
      <c r="C163" s="45">
        <v>10628.599609000001</v>
      </c>
      <c r="D163" s="45">
        <v>7450.7744140000004</v>
      </c>
      <c r="E163" s="148">
        <f t="shared" si="5"/>
        <v>9.6753137483079569E-3</v>
      </c>
      <c r="F163" s="147">
        <f t="shared" si="5"/>
        <v>1.937639962985712E-2</v>
      </c>
    </row>
    <row r="164" spans="1:6">
      <c r="A164" s="45">
        <v>9165</v>
      </c>
      <c r="B164" s="148">
        <f t="shared" si="4"/>
        <v>6.7694457789237974E-4</v>
      </c>
      <c r="C164" s="45">
        <v>10685.599609000001</v>
      </c>
      <c r="D164" s="45">
        <v>7542.3959960000002</v>
      </c>
      <c r="E164" s="148">
        <f t="shared" si="5"/>
        <v>5.3628890067261535E-3</v>
      </c>
      <c r="F164" s="147">
        <f t="shared" si="5"/>
        <v>1.2296920683552419E-2</v>
      </c>
    </row>
    <row r="165" spans="1:6">
      <c r="A165" s="45">
        <v>9096.4500000000007</v>
      </c>
      <c r="B165" s="148">
        <f t="shared" si="4"/>
        <v>-7.4795417348608043E-3</v>
      </c>
      <c r="C165" s="45">
        <v>10728.849609000001</v>
      </c>
      <c r="D165" s="45">
        <v>7470.0058589999999</v>
      </c>
      <c r="E165" s="148">
        <f t="shared" si="5"/>
        <v>4.0475033299556228E-3</v>
      </c>
      <c r="F165" s="147">
        <f t="shared" si="5"/>
        <v>-9.5977640312695563E-3</v>
      </c>
    </row>
    <row r="166" spans="1:6">
      <c r="A166" s="45">
        <v>9202.1</v>
      </c>
      <c r="B166" s="148">
        <f t="shared" si="4"/>
        <v>1.1614421010394125E-2</v>
      </c>
      <c r="C166" s="45">
        <v>10858.700194999999</v>
      </c>
      <c r="D166" s="45">
        <v>7442.9335940000001</v>
      </c>
      <c r="E166" s="148">
        <f t="shared" si="5"/>
        <v>1.2102936543268555E-2</v>
      </c>
      <c r="F166" s="147">
        <f t="shared" si="5"/>
        <v>-3.6241290182366629E-3</v>
      </c>
    </row>
    <row r="167" spans="1:6">
      <c r="A167" s="45">
        <v>9270.2000000000007</v>
      </c>
      <c r="B167" s="148">
        <f t="shared" si="4"/>
        <v>7.4004846719770883E-3</v>
      </c>
      <c r="C167" s="45">
        <v>10876.75</v>
      </c>
      <c r="D167" s="45">
        <v>7556.2036129999997</v>
      </c>
      <c r="E167" s="148">
        <f t="shared" si="5"/>
        <v>1.6622436088908486E-3</v>
      </c>
      <c r="F167" s="147">
        <f t="shared" si="5"/>
        <v>1.5218464274800244E-2</v>
      </c>
    </row>
    <row r="168" spans="1:6">
      <c r="A168" s="45">
        <v>9260.6</v>
      </c>
      <c r="B168" s="148">
        <f t="shared" si="4"/>
        <v>-1.0355763629695544E-3</v>
      </c>
      <c r="C168" s="45">
        <v>10883.75</v>
      </c>
      <c r="D168" s="45">
        <v>7672.9257809999999</v>
      </c>
      <c r="E168" s="148">
        <f t="shared" si="5"/>
        <v>6.4357459719125657E-4</v>
      </c>
      <c r="F168" s="147">
        <f t="shared" si="5"/>
        <v>1.5447197293517432E-2</v>
      </c>
    </row>
    <row r="169" spans="1:6">
      <c r="A169" s="45">
        <v>9212.2000000000007</v>
      </c>
      <c r="B169" s="148">
        <f t="shared" si="4"/>
        <v>-5.2264432110230045E-3</v>
      </c>
      <c r="C169" s="45">
        <v>10869.5</v>
      </c>
      <c r="D169" s="45">
        <v>7615.4272460000002</v>
      </c>
      <c r="E169" s="148">
        <f t="shared" si="5"/>
        <v>-1.3092913747559435E-3</v>
      </c>
      <c r="F169" s="147">
        <f t="shared" si="5"/>
        <v>-7.4936910171058673E-3</v>
      </c>
    </row>
    <row r="170" spans="1:6">
      <c r="A170" s="45">
        <v>8992.9</v>
      </c>
      <c r="B170" s="148">
        <f t="shared" si="4"/>
        <v>-2.3805388506545785E-2</v>
      </c>
      <c r="C170" s="45">
        <v>10782.900390999999</v>
      </c>
      <c r="D170" s="45">
        <v>7450.1328130000002</v>
      </c>
      <c r="E170" s="148">
        <f t="shared" si="5"/>
        <v>-7.967211831271059E-3</v>
      </c>
      <c r="F170" s="147">
        <f t="shared" si="5"/>
        <v>-2.1705208080980729E-2</v>
      </c>
    </row>
    <row r="171" spans="1:6">
      <c r="A171" s="45">
        <v>8791.4</v>
      </c>
      <c r="B171" s="148">
        <f t="shared" si="4"/>
        <v>-2.2406565179196924E-2</v>
      </c>
      <c r="C171" s="45">
        <v>10601.150390999999</v>
      </c>
      <c r="D171" s="45">
        <v>7110.5205079999996</v>
      </c>
      <c r="E171" s="148">
        <f t="shared" si="5"/>
        <v>-1.6855390795569115E-2</v>
      </c>
      <c r="F171" s="147">
        <f t="shared" si="5"/>
        <v>-4.5584731644971357E-2</v>
      </c>
    </row>
    <row r="172" spans="1:6">
      <c r="A172" s="45">
        <v>8869.7999999999993</v>
      </c>
      <c r="B172" s="148">
        <f t="shared" si="4"/>
        <v>8.9178060377186393E-3</v>
      </c>
      <c r="C172" s="45">
        <v>10693.700194999999</v>
      </c>
      <c r="D172" s="45">
        <v>7213.3359380000002</v>
      </c>
      <c r="E172" s="148">
        <f t="shared" si="5"/>
        <v>8.7301661222136534E-3</v>
      </c>
      <c r="F172" s="147">
        <f t="shared" si="5"/>
        <v>1.4459620766767158E-2</v>
      </c>
    </row>
    <row r="173" spans="1:6">
      <c r="A173" s="45">
        <v>8784.25</v>
      </c>
      <c r="B173" s="148">
        <f t="shared" si="4"/>
        <v>-9.6450878261064819E-3</v>
      </c>
      <c r="C173" s="45">
        <v>10488.450194999999</v>
      </c>
      <c r="D173" s="45">
        <v>7249.3833009999998</v>
      </c>
      <c r="E173" s="148">
        <f t="shared" si="5"/>
        <v>-1.9193543512279101E-2</v>
      </c>
      <c r="F173" s="147">
        <f t="shared" si="5"/>
        <v>4.9973220864567578E-3</v>
      </c>
    </row>
    <row r="174" spans="1:6">
      <c r="A174" s="45">
        <v>8846.7999999999993</v>
      </c>
      <c r="B174" s="148">
        <f t="shared" si="4"/>
        <v>7.1206989782849157E-3</v>
      </c>
      <c r="C174" s="45">
        <v>10549.150390999999</v>
      </c>
      <c r="D174" s="45">
        <v>7204.8544920000004</v>
      </c>
      <c r="E174" s="148">
        <f t="shared" si="5"/>
        <v>5.7873370108518481E-3</v>
      </c>
      <c r="F174" s="147">
        <f t="shared" si="5"/>
        <v>-6.1424271763719585E-3</v>
      </c>
    </row>
    <row r="175" spans="1:6">
      <c r="A175" s="45">
        <v>9166.15</v>
      </c>
      <c r="B175" s="148">
        <f t="shared" si="4"/>
        <v>3.6097798073879868E-2</v>
      </c>
      <c r="C175" s="45">
        <v>10737.599609000001</v>
      </c>
      <c r="D175" s="45">
        <v>7369.0639650000003</v>
      </c>
      <c r="E175" s="148">
        <f t="shared" si="5"/>
        <v>1.7863923729893632E-2</v>
      </c>
      <c r="F175" s="147">
        <f t="shared" si="5"/>
        <v>2.2791504420017351E-2</v>
      </c>
    </row>
    <row r="176" spans="1:6">
      <c r="A176" s="45">
        <v>9254.2000000000007</v>
      </c>
      <c r="B176" s="148">
        <f t="shared" si="4"/>
        <v>9.6059959743186717E-3</v>
      </c>
      <c r="C176" s="45">
        <v>10791.549805000001</v>
      </c>
      <c r="D176" s="45">
        <v>7564.9809569999998</v>
      </c>
      <c r="E176" s="148">
        <f t="shared" si="5"/>
        <v>5.0244186749876579E-3</v>
      </c>
      <c r="F176" s="147">
        <f t="shared" si="5"/>
        <v>2.6586414900253819E-2</v>
      </c>
    </row>
    <row r="177" spans="1:6">
      <c r="A177" s="45">
        <v>9271.5</v>
      </c>
      <c r="B177" s="148">
        <f t="shared" si="4"/>
        <v>1.8694214518812293E-3</v>
      </c>
      <c r="C177" s="45">
        <v>10805.450194999999</v>
      </c>
      <c r="D177" s="45">
        <v>7556.7460940000001</v>
      </c>
      <c r="E177" s="148">
        <f t="shared" si="5"/>
        <v>1.288080975501635E-3</v>
      </c>
      <c r="F177" s="147">
        <f t="shared" si="5"/>
        <v>-1.0885503938221847E-3</v>
      </c>
    </row>
    <row r="178" spans="1:6">
      <c r="A178" s="45">
        <v>9335.7999999999993</v>
      </c>
      <c r="B178" s="148">
        <f t="shared" si="4"/>
        <v>6.9352316237932671E-3</v>
      </c>
      <c r="C178" s="45">
        <v>10888.349609000001</v>
      </c>
      <c r="D178" s="45">
        <v>7627.6567379999997</v>
      </c>
      <c r="E178" s="148">
        <f t="shared" si="5"/>
        <v>7.6720000096211953E-3</v>
      </c>
      <c r="F178" s="147">
        <f t="shared" si="5"/>
        <v>9.3837536841818881E-3</v>
      </c>
    </row>
    <row r="179" spans="1:6">
      <c r="A179" s="45">
        <v>9403.7999999999993</v>
      </c>
      <c r="B179" s="148">
        <f t="shared" si="4"/>
        <v>7.2837892842605887E-3</v>
      </c>
      <c r="C179" s="45">
        <v>10908.700194999999</v>
      </c>
      <c r="D179" s="45">
        <v>7665.4301759999998</v>
      </c>
      <c r="E179" s="148">
        <f t="shared" si="5"/>
        <v>1.8690239320729967E-3</v>
      </c>
      <c r="F179" s="147">
        <f t="shared" si="5"/>
        <v>4.9521680507485068E-3</v>
      </c>
    </row>
    <row r="180" spans="1:6">
      <c r="A180" s="45">
        <v>9507.7000000000007</v>
      </c>
      <c r="B180" s="148">
        <f t="shared" si="4"/>
        <v>1.1048724983517458E-2</v>
      </c>
      <c r="C180" s="45">
        <v>10967.299805000001</v>
      </c>
      <c r="D180" s="45">
        <v>7826.8286129999997</v>
      </c>
      <c r="E180" s="148">
        <f t="shared" si="5"/>
        <v>5.3718233109807381E-3</v>
      </c>
      <c r="F180" s="147">
        <f t="shared" si="5"/>
        <v>2.1055365882182139E-2</v>
      </c>
    </row>
    <row r="181" spans="1:6">
      <c r="A181" s="45">
        <v>9524.5499999999993</v>
      </c>
      <c r="B181" s="148">
        <f t="shared" si="4"/>
        <v>1.7722477570809496E-3</v>
      </c>
      <c r="C181" s="45">
        <v>10951.700194999999</v>
      </c>
      <c r="D181" s="45">
        <v>7699.6523440000001</v>
      </c>
      <c r="E181" s="148">
        <f t="shared" si="5"/>
        <v>-1.4223747209763744E-3</v>
      </c>
      <c r="F181" s="147">
        <f t="shared" si="5"/>
        <v>-1.6248761189016674E-2</v>
      </c>
    </row>
    <row r="182" spans="1:6">
      <c r="A182" s="45">
        <v>9337.25</v>
      </c>
      <c r="B182" s="148">
        <f t="shared" si="4"/>
        <v>-1.9664971048500905E-2</v>
      </c>
      <c r="C182" s="45">
        <v>10754</v>
      </c>
      <c r="D182" s="45">
        <v>7432.626953</v>
      </c>
      <c r="E182" s="148">
        <f t="shared" si="5"/>
        <v>-1.8052009412224367E-2</v>
      </c>
      <c r="F182" s="147">
        <f t="shared" si="5"/>
        <v>-3.4680188022785371E-2</v>
      </c>
    </row>
    <row r="183" spans="1:6">
      <c r="A183" s="45">
        <v>9206.75</v>
      </c>
      <c r="B183" s="148">
        <f t="shared" si="4"/>
        <v>-1.3976277811989611E-2</v>
      </c>
      <c r="C183" s="45">
        <v>10663.5</v>
      </c>
      <c r="D183" s="45">
        <v>7425.5756840000004</v>
      </c>
      <c r="E183" s="148">
        <f t="shared" si="5"/>
        <v>-8.4154733122559049E-3</v>
      </c>
      <c r="F183" s="147">
        <f t="shared" si="5"/>
        <v>-9.4869136371138858E-4</v>
      </c>
    </row>
    <row r="184" spans="1:6">
      <c r="A184" s="45">
        <v>9227</v>
      </c>
      <c r="B184" s="148">
        <f t="shared" si="4"/>
        <v>2.1994732125885899E-3</v>
      </c>
      <c r="C184" s="45">
        <v>10729.849609000001</v>
      </c>
      <c r="D184" s="45">
        <v>7464.9760740000002</v>
      </c>
      <c r="E184" s="148">
        <f t="shared" si="5"/>
        <v>6.2221230365265418E-3</v>
      </c>
      <c r="F184" s="147">
        <f t="shared" si="5"/>
        <v>5.3060384375175655E-3</v>
      </c>
    </row>
    <row r="185" spans="1:6">
      <c r="A185" s="45">
        <v>9184.1</v>
      </c>
      <c r="B185" s="148">
        <f t="shared" si="4"/>
        <v>-4.6493985043892525E-3</v>
      </c>
      <c r="C185" s="45">
        <v>10779.799805000001</v>
      </c>
      <c r="D185" s="45">
        <v>7396.7773440000001</v>
      </c>
      <c r="E185" s="148">
        <f t="shared" si="5"/>
        <v>4.655255928107554E-3</v>
      </c>
      <c r="F185" s="147">
        <f t="shared" si="5"/>
        <v>-9.1358270038575974E-3</v>
      </c>
    </row>
    <row r="186" spans="1:6">
      <c r="A186" s="45">
        <v>9223.7999999999993</v>
      </c>
      <c r="B186" s="148">
        <f t="shared" si="4"/>
        <v>4.3226881240403421E-3</v>
      </c>
      <c r="C186" s="45">
        <v>10859.900390999999</v>
      </c>
      <c r="D186" s="45">
        <v>7402.3002930000002</v>
      </c>
      <c r="E186" s="148">
        <f t="shared" si="5"/>
        <v>7.4306190698314786E-3</v>
      </c>
      <c r="F186" s="147">
        <f t="shared" si="5"/>
        <v>7.4666962964353267E-4</v>
      </c>
    </row>
    <row r="187" spans="1:6">
      <c r="A187" s="45">
        <v>9235.5499999999993</v>
      </c>
      <c r="B187" s="148">
        <f t="shared" si="4"/>
        <v>1.2738784448925607E-3</v>
      </c>
      <c r="C187" s="45">
        <v>10862.549805000001</v>
      </c>
      <c r="D187" s="45">
        <v>7362.8012699999999</v>
      </c>
      <c r="E187" s="148">
        <f t="shared" si="5"/>
        <v>2.4396301113378631E-4</v>
      </c>
      <c r="F187" s="147">
        <f t="shared" si="5"/>
        <v>-5.3360470984070499E-3</v>
      </c>
    </row>
    <row r="188" spans="1:6">
      <c r="A188" s="45">
        <v>9182.4500000000007</v>
      </c>
      <c r="B188" s="148">
        <f t="shared" si="4"/>
        <v>-5.7495222266133097E-3</v>
      </c>
      <c r="C188" s="45">
        <v>10862</v>
      </c>
      <c r="D188" s="45">
        <v>7373.9453130000002</v>
      </c>
      <c r="E188" s="148">
        <f t="shared" si="5"/>
        <v>-5.0614727653307224E-5</v>
      </c>
      <c r="F188" s="147">
        <f t="shared" si="5"/>
        <v>1.513560205054976E-3</v>
      </c>
    </row>
    <row r="189" spans="1:6">
      <c r="A189" s="45">
        <v>8902.65</v>
      </c>
      <c r="B189" s="148">
        <f t="shared" si="4"/>
        <v>-3.0471170548165366E-2</v>
      </c>
      <c r="C189" s="45">
        <v>10792.5</v>
      </c>
      <c r="D189" s="45">
        <v>7167.8701170000004</v>
      </c>
      <c r="E189" s="148">
        <f t="shared" si="5"/>
        <v>-6.3984533235131652E-3</v>
      </c>
      <c r="F189" s="147">
        <f t="shared" si="5"/>
        <v>-2.7946396027198173E-2</v>
      </c>
    </row>
    <row r="190" spans="1:6">
      <c r="A190" s="45">
        <v>8767.35</v>
      </c>
      <c r="B190" s="148">
        <f t="shared" si="4"/>
        <v>-1.5197722026587509E-2</v>
      </c>
      <c r="C190" s="45">
        <v>10672.25</v>
      </c>
      <c r="D190" s="45">
        <v>7104.8496089999999</v>
      </c>
      <c r="E190" s="148">
        <f t="shared" si="5"/>
        <v>-1.114199675700718E-2</v>
      </c>
      <c r="F190" s="147">
        <f t="shared" si="5"/>
        <v>-8.7920828602258156E-3</v>
      </c>
    </row>
    <row r="191" spans="1:6">
      <c r="A191" s="45">
        <v>8809.35</v>
      </c>
      <c r="B191" s="148">
        <f t="shared" si="4"/>
        <v>4.7905011206350835E-3</v>
      </c>
      <c r="C191" s="45">
        <v>10727.349609000001</v>
      </c>
      <c r="D191" s="45">
        <v>7134.9790039999998</v>
      </c>
      <c r="E191" s="148">
        <f t="shared" si="5"/>
        <v>5.1628858956640619E-3</v>
      </c>
      <c r="F191" s="147">
        <f t="shared" si="5"/>
        <v>4.2406801914334413E-3</v>
      </c>
    </row>
    <row r="192" spans="1:6">
      <c r="A192" s="45">
        <v>8820</v>
      </c>
      <c r="B192" s="148">
        <f t="shared" si="4"/>
        <v>1.2089427710330087E-3</v>
      </c>
      <c r="C192" s="45">
        <v>10771.799805000001</v>
      </c>
      <c r="D192" s="45">
        <v>7260.7739259999998</v>
      </c>
      <c r="E192" s="148">
        <f t="shared" si="5"/>
        <v>4.1436326418136946E-3</v>
      </c>
      <c r="F192" s="147">
        <f t="shared" si="5"/>
        <v>1.7630734712670789E-2</v>
      </c>
    </row>
    <row r="193" spans="1:6">
      <c r="A193" s="45">
        <v>8859.65</v>
      </c>
      <c r="B193" s="148">
        <f t="shared" si="4"/>
        <v>4.4954648526076687E-3</v>
      </c>
      <c r="C193" s="45">
        <v>10802.150390999999</v>
      </c>
      <c r="D193" s="45">
        <v>7337.1586909999996</v>
      </c>
      <c r="E193" s="148">
        <f t="shared" si="5"/>
        <v>2.8175965529837151E-3</v>
      </c>
      <c r="F193" s="147">
        <f t="shared" si="5"/>
        <v>1.0520196025725948E-2</v>
      </c>
    </row>
    <row r="194" spans="1:6">
      <c r="A194" s="45">
        <v>8907.1</v>
      </c>
      <c r="B194" s="148">
        <f t="shared" si="4"/>
        <v>5.355742043986019E-3</v>
      </c>
      <c r="C194" s="45">
        <v>10855.150390999999</v>
      </c>
      <c r="D194" s="45">
        <v>7389.8242190000001</v>
      </c>
      <c r="E194" s="148">
        <f t="shared" si="5"/>
        <v>4.9064304866703098E-3</v>
      </c>
      <c r="F194" s="147">
        <f t="shared" si="5"/>
        <v>7.1779186219049235E-3</v>
      </c>
    </row>
    <row r="195" spans="1:6">
      <c r="A195" s="45">
        <v>8933.35</v>
      </c>
      <c r="B195" s="148">
        <f t="shared" si="4"/>
        <v>2.9470871551908026E-3</v>
      </c>
      <c r="C195" s="45">
        <v>10821.599609000001</v>
      </c>
      <c r="D195" s="45">
        <v>7289.9179690000001</v>
      </c>
      <c r="E195" s="148">
        <f t="shared" si="5"/>
        <v>-3.0907708130709431E-3</v>
      </c>
      <c r="F195" s="147">
        <f t="shared" si="5"/>
        <v>-1.3519435244904843E-2</v>
      </c>
    </row>
    <row r="196" spans="1:6">
      <c r="A196" s="45">
        <v>8862.35</v>
      </c>
      <c r="B196" s="148">
        <f t="shared" ref="B196:B249" si="6">(A196-A195)/A195</f>
        <v>-7.9477463661448387E-3</v>
      </c>
      <c r="C196" s="45">
        <v>10794.950194999999</v>
      </c>
      <c r="D196" s="45">
        <v>7219.7958980000003</v>
      </c>
      <c r="E196" s="148">
        <f t="shared" ref="E196:F248" si="7">(C196-C195)/C195</f>
        <v>-2.4626131960969822E-3</v>
      </c>
      <c r="F196" s="147">
        <f t="shared" si="7"/>
        <v>-9.619048019221926E-3</v>
      </c>
    </row>
    <row r="197" spans="1:6">
      <c r="A197" s="45">
        <v>8849.7000000000007</v>
      </c>
      <c r="B197" s="148">
        <f t="shared" si="6"/>
        <v>-1.4273866412407134E-3</v>
      </c>
      <c r="C197" s="45">
        <v>10737.599609000001</v>
      </c>
      <c r="D197" s="45">
        <v>7306.7827150000003</v>
      </c>
      <c r="E197" s="148">
        <f t="shared" si="7"/>
        <v>-5.3127235386933305E-3</v>
      </c>
      <c r="F197" s="147">
        <f t="shared" si="7"/>
        <v>1.2048376190814026E-2</v>
      </c>
    </row>
    <row r="198" spans="1:6">
      <c r="A198" s="45">
        <v>8888.4</v>
      </c>
      <c r="B198" s="148">
        <f t="shared" si="6"/>
        <v>4.3730295942234097E-3</v>
      </c>
      <c r="C198" s="45">
        <v>10886.799805000001</v>
      </c>
      <c r="D198" s="45">
        <v>7253.9692379999997</v>
      </c>
      <c r="E198" s="148">
        <f t="shared" si="7"/>
        <v>1.3895116360545211E-2</v>
      </c>
      <c r="F198" s="147">
        <f t="shared" si="7"/>
        <v>-7.2280070531699943E-3</v>
      </c>
    </row>
    <row r="199" spans="1:6">
      <c r="A199" s="45">
        <v>8866.75</v>
      </c>
      <c r="B199" s="148">
        <f t="shared" si="6"/>
        <v>-2.4357589667431301E-3</v>
      </c>
      <c r="C199" s="45">
        <v>10890.299805000001</v>
      </c>
      <c r="D199" s="45">
        <v>7209.6870120000003</v>
      </c>
      <c r="E199" s="148">
        <f t="shared" si="7"/>
        <v>3.2149025082582567E-4</v>
      </c>
      <c r="F199" s="147">
        <f t="shared" si="7"/>
        <v>-6.1045511149987255E-3</v>
      </c>
    </row>
    <row r="200" spans="1:6">
      <c r="A200" s="45">
        <v>8878.2000000000007</v>
      </c>
      <c r="B200" s="148">
        <f t="shared" si="6"/>
        <v>1.2913412467928753E-3</v>
      </c>
      <c r="C200" s="45">
        <v>10905.200194999999</v>
      </c>
      <c r="D200" s="45">
        <v>7235.3291019999997</v>
      </c>
      <c r="E200" s="148">
        <f t="shared" si="7"/>
        <v>1.3682258768631648E-3</v>
      </c>
      <c r="F200" s="147">
        <f t="shared" si="7"/>
        <v>3.5566162521784893E-3</v>
      </c>
    </row>
    <row r="201" spans="1:6">
      <c r="A201" s="45">
        <v>8844.7999999999993</v>
      </c>
      <c r="B201" s="148">
        <f t="shared" si="6"/>
        <v>-3.7620238336601398E-3</v>
      </c>
      <c r="C201" s="45">
        <v>10906.950194999999</v>
      </c>
      <c r="D201" s="45">
        <v>7256.7309569999998</v>
      </c>
      <c r="E201" s="148">
        <f t="shared" si="7"/>
        <v>1.6047389948901347E-4</v>
      </c>
      <c r="F201" s="147">
        <f t="shared" si="7"/>
        <v>2.9579656568882455E-3</v>
      </c>
    </row>
    <row r="202" spans="1:6">
      <c r="A202" s="45">
        <v>8746.85</v>
      </c>
      <c r="B202" s="148">
        <f t="shared" si="6"/>
        <v>-1.1074303545585985E-2</v>
      </c>
      <c r="C202" s="45">
        <v>10961.849609000001</v>
      </c>
      <c r="D202" s="45">
        <v>7109.2377930000002</v>
      </c>
      <c r="E202" s="148">
        <f t="shared" si="7"/>
        <v>5.0334340047842631E-3</v>
      </c>
      <c r="F202" s="147">
        <f t="shared" si="7"/>
        <v>-2.0325014786130996E-2</v>
      </c>
    </row>
    <row r="203" spans="1:6">
      <c r="A203" s="45">
        <v>8675.15</v>
      </c>
      <c r="B203" s="148">
        <f t="shared" si="6"/>
        <v>-8.1972367195048187E-3</v>
      </c>
      <c r="C203" s="45">
        <v>10922.75</v>
      </c>
      <c r="D203" s="45">
        <v>6971.6079099999997</v>
      </c>
      <c r="E203" s="148">
        <f t="shared" si="7"/>
        <v>-3.5668806264135254E-3</v>
      </c>
      <c r="F203" s="147">
        <f t="shared" si="7"/>
        <v>-1.9359302221613073E-2</v>
      </c>
    </row>
    <row r="204" spans="1:6">
      <c r="A204" s="45">
        <v>8612.25</v>
      </c>
      <c r="B204" s="148">
        <f t="shared" si="6"/>
        <v>-7.2505950905747615E-3</v>
      </c>
      <c r="C204" s="45">
        <v>10831.5</v>
      </c>
      <c r="D204" s="45">
        <v>6948.4799800000001</v>
      </c>
      <c r="E204" s="148">
        <f t="shared" si="7"/>
        <v>-8.354123274816324E-3</v>
      </c>
      <c r="F204" s="147">
        <f t="shared" si="7"/>
        <v>-3.3174456020145936E-3</v>
      </c>
    </row>
    <row r="205" spans="1:6">
      <c r="A205" s="45">
        <v>8537.25</v>
      </c>
      <c r="B205" s="148">
        <f t="shared" si="6"/>
        <v>-8.7085256466080292E-3</v>
      </c>
      <c r="C205" s="45">
        <v>10849.799805000001</v>
      </c>
      <c r="D205" s="45">
        <v>6943.7465819999998</v>
      </c>
      <c r="E205" s="148">
        <f t="shared" si="7"/>
        <v>1.689498684392795E-3</v>
      </c>
      <c r="F205" s="147">
        <f t="shared" si="7"/>
        <v>-6.8121344720349999E-4</v>
      </c>
    </row>
    <row r="206" spans="1:6">
      <c r="A206" s="45">
        <v>8259.7999999999993</v>
      </c>
      <c r="B206" s="148">
        <f t="shared" si="6"/>
        <v>-3.2498755454039734E-2</v>
      </c>
      <c r="C206" s="45">
        <v>10780.549805000001</v>
      </c>
      <c r="D206" s="45">
        <v>6423.798828</v>
      </c>
      <c r="E206" s="148">
        <f t="shared" si="7"/>
        <v>-6.382606245701139E-3</v>
      </c>
      <c r="F206" s="147">
        <f t="shared" si="7"/>
        <v>-7.4880001431480783E-2</v>
      </c>
    </row>
    <row r="207" spans="1:6">
      <c r="A207" s="45">
        <v>8143</v>
      </c>
      <c r="B207" s="148">
        <f t="shared" si="6"/>
        <v>-1.4140778227075629E-2</v>
      </c>
      <c r="C207" s="45">
        <v>10661.549805000001</v>
      </c>
      <c r="D207" s="45">
        <v>6421.4809569999998</v>
      </c>
      <c r="E207" s="148">
        <f t="shared" si="7"/>
        <v>-1.1038398055060976E-2</v>
      </c>
      <c r="F207" s="147">
        <f t="shared" si="7"/>
        <v>-3.6082558966465126E-4</v>
      </c>
    </row>
    <row r="208" spans="1:6">
      <c r="A208" s="45">
        <v>8120.45</v>
      </c>
      <c r="B208" s="148">
        <f t="shared" si="6"/>
        <v>-2.7692496622866488E-3</v>
      </c>
      <c r="C208" s="45">
        <v>10652.200194999999</v>
      </c>
      <c r="D208" s="45">
        <v>6437.1625979999999</v>
      </c>
      <c r="E208" s="148">
        <f t="shared" si="7"/>
        <v>-8.769466138606216E-4</v>
      </c>
      <c r="F208" s="147">
        <f t="shared" si="7"/>
        <v>2.4420598776214867E-3</v>
      </c>
    </row>
    <row r="209" spans="1:6">
      <c r="A209" s="45">
        <v>8118.4</v>
      </c>
      <c r="B209" s="148">
        <f t="shared" si="6"/>
        <v>-2.5244906378343342E-4</v>
      </c>
      <c r="C209" s="45">
        <v>10651.799805000001</v>
      </c>
      <c r="D209" s="45">
        <v>6458.1694340000004</v>
      </c>
      <c r="E209" s="148">
        <f t="shared" si="7"/>
        <v>-3.7587539913755717E-5</v>
      </c>
      <c r="F209" s="147">
        <f t="shared" si="7"/>
        <v>3.2633688648050019E-3</v>
      </c>
    </row>
    <row r="210" spans="1:6">
      <c r="A210" s="45">
        <v>8218.4</v>
      </c>
      <c r="B210" s="148">
        <f t="shared" si="6"/>
        <v>1.2317698068584943E-2</v>
      </c>
      <c r="C210" s="45">
        <v>10830.950194999999</v>
      </c>
      <c r="D210" s="45">
        <v>6549.7910160000001</v>
      </c>
      <c r="E210" s="148">
        <f t="shared" si="7"/>
        <v>1.6818790559310449E-2</v>
      </c>
      <c r="F210" s="147">
        <f t="shared" si="7"/>
        <v>1.4186927570782553E-2</v>
      </c>
    </row>
    <row r="211" spans="1:6">
      <c r="A211" s="45">
        <v>8441.25</v>
      </c>
      <c r="B211" s="148">
        <f t="shared" si="6"/>
        <v>2.7115983646451909E-2</v>
      </c>
      <c r="C211" s="45">
        <v>10893.650390999999</v>
      </c>
      <c r="D211" s="45">
        <v>6866.5234380000002</v>
      </c>
      <c r="E211" s="148">
        <f t="shared" si="7"/>
        <v>5.7889838722501655E-3</v>
      </c>
      <c r="F211" s="147">
        <f t="shared" si="7"/>
        <v>4.8357637858410726E-2</v>
      </c>
    </row>
    <row r="212" spans="1:6">
      <c r="A212" s="45">
        <v>8395.5499999999993</v>
      </c>
      <c r="B212" s="148">
        <f t="shared" si="6"/>
        <v>-5.4138901229084232E-3</v>
      </c>
      <c r="C212" s="45">
        <v>10912.25</v>
      </c>
      <c r="D212" s="45">
        <v>6892.0673829999996</v>
      </c>
      <c r="E212" s="148">
        <f t="shared" si="7"/>
        <v>1.7073807523112006E-3</v>
      </c>
      <c r="F212" s="147">
        <f t="shared" si="7"/>
        <v>3.7200695855251573E-3</v>
      </c>
    </row>
    <row r="213" spans="1:6">
      <c r="A213" s="45">
        <v>8468.2999999999993</v>
      </c>
      <c r="B213" s="148">
        <f t="shared" si="6"/>
        <v>8.6653048341085465E-3</v>
      </c>
      <c r="C213" s="45">
        <v>10934.349609000001</v>
      </c>
      <c r="D213" s="45">
        <v>6996.0170900000003</v>
      </c>
      <c r="E213" s="148">
        <f t="shared" si="7"/>
        <v>2.0252110243076161E-3</v>
      </c>
      <c r="F213" s="147">
        <f t="shared" si="7"/>
        <v>1.5082514610406078E-2</v>
      </c>
    </row>
    <row r="214" spans="1:6">
      <c r="A214" s="45">
        <v>8567.4</v>
      </c>
      <c r="B214" s="148">
        <f t="shared" si="6"/>
        <v>1.1702466846946893E-2</v>
      </c>
      <c r="C214" s="45">
        <v>11062.450194999999</v>
      </c>
      <c r="D214" s="45">
        <v>7084.5820309999999</v>
      </c>
      <c r="E214" s="148">
        <f t="shared" si="7"/>
        <v>1.1715428039227847E-2</v>
      </c>
      <c r="F214" s="147">
        <f t="shared" si="7"/>
        <v>1.2659337428805456E-2</v>
      </c>
    </row>
    <row r="215" spans="1:6">
      <c r="A215" s="45">
        <v>8736.7000000000007</v>
      </c>
      <c r="B215" s="148">
        <f t="shared" si="6"/>
        <v>1.9760954315194937E-2</v>
      </c>
      <c r="C215" s="45">
        <v>11069.400390999999</v>
      </c>
      <c r="D215" s="45">
        <v>7202.0927730000003</v>
      </c>
      <c r="E215" s="148">
        <f t="shared" si="7"/>
        <v>6.2826913364465349E-4</v>
      </c>
      <c r="F215" s="147">
        <f t="shared" si="7"/>
        <v>1.6586827774145142E-2</v>
      </c>
    </row>
    <row r="216" spans="1:6">
      <c r="A216" s="45">
        <v>8420.35</v>
      </c>
      <c r="B216" s="148">
        <f t="shared" si="6"/>
        <v>-3.6209323886593377E-2</v>
      </c>
      <c r="C216" s="45">
        <v>10943.599609000001</v>
      </c>
      <c r="D216" s="45">
        <v>7036.1079099999997</v>
      </c>
      <c r="E216" s="148">
        <f t="shared" si="7"/>
        <v>-1.1364733188464394E-2</v>
      </c>
      <c r="F216" s="147">
        <f t="shared" si="7"/>
        <v>-2.3046754357603245E-2</v>
      </c>
    </row>
    <row r="217" spans="1:6">
      <c r="A217" s="45">
        <v>8320.2999999999993</v>
      </c>
      <c r="B217" s="148">
        <f t="shared" si="6"/>
        <v>-1.1881928898442593E-2</v>
      </c>
      <c r="C217" s="45">
        <v>10888.799805000001</v>
      </c>
      <c r="D217" s="45">
        <v>7079.1572269999997</v>
      </c>
      <c r="E217" s="148">
        <f t="shared" si="7"/>
        <v>-5.007475232823114E-3</v>
      </c>
      <c r="F217" s="147">
        <f t="shared" si="7"/>
        <v>6.1183423493003219E-3</v>
      </c>
    </row>
    <row r="218" spans="1:6">
      <c r="A218" s="45">
        <v>8278.1</v>
      </c>
      <c r="B218" s="148">
        <f t="shared" si="6"/>
        <v>-5.0719325024336757E-3</v>
      </c>
      <c r="C218" s="45">
        <v>10831.400390999999</v>
      </c>
      <c r="D218" s="45">
        <v>7063.9692379999997</v>
      </c>
      <c r="E218" s="148">
        <f t="shared" si="7"/>
        <v>-5.271417881486282E-3</v>
      </c>
      <c r="F218" s="147">
        <f t="shared" si="7"/>
        <v>-2.1454515718442903E-3</v>
      </c>
    </row>
    <row r="219" spans="1:6">
      <c r="A219" s="45">
        <v>8177.55</v>
      </c>
      <c r="B219" s="148">
        <f t="shared" si="6"/>
        <v>-1.2146507048718931E-2</v>
      </c>
      <c r="C219" s="45">
        <v>10746.049805000001</v>
      </c>
      <c r="D219" s="45">
        <v>6920.9638670000004</v>
      </c>
      <c r="E219" s="148">
        <f t="shared" si="7"/>
        <v>-7.8799216092979036E-3</v>
      </c>
      <c r="F219" s="147">
        <f t="shared" si="7"/>
        <v>-2.0244336601965153E-2</v>
      </c>
    </row>
    <row r="220" spans="1:6">
      <c r="A220" s="45">
        <v>8223.35</v>
      </c>
      <c r="B220" s="148">
        <f t="shared" si="6"/>
        <v>5.6006994760044492E-3</v>
      </c>
      <c r="C220" s="45">
        <v>10724.400390999999</v>
      </c>
      <c r="D220" s="45">
        <v>6834.716797</v>
      </c>
      <c r="E220" s="148">
        <f t="shared" si="7"/>
        <v>-2.0146392760927037E-3</v>
      </c>
      <c r="F220" s="147">
        <f t="shared" si="7"/>
        <v>-1.2461713665525245E-2</v>
      </c>
    </row>
    <row r="221" spans="1:6">
      <c r="A221" s="45">
        <v>8132.55</v>
      </c>
      <c r="B221" s="148">
        <f t="shared" si="6"/>
        <v>-1.1041728735855847E-2</v>
      </c>
      <c r="C221" s="45">
        <v>10640.950194999999</v>
      </c>
      <c r="D221" s="45">
        <v>6748.5688479999999</v>
      </c>
      <c r="E221" s="148">
        <f t="shared" si="7"/>
        <v>-7.7813390919301961E-3</v>
      </c>
      <c r="F221" s="147">
        <f t="shared" si="7"/>
        <v>-1.2604465050814329E-2</v>
      </c>
    </row>
    <row r="222" spans="1:6">
      <c r="A222" s="45">
        <v>8067.7</v>
      </c>
      <c r="B222" s="148">
        <f t="shared" si="6"/>
        <v>-7.9741286558337003E-3</v>
      </c>
      <c r="C222" s="45">
        <v>10604.349609000001</v>
      </c>
      <c r="D222" s="45">
        <v>6710.9433589999999</v>
      </c>
      <c r="E222" s="148">
        <f t="shared" si="7"/>
        <v>-3.4395975292879997E-3</v>
      </c>
      <c r="F222" s="147">
        <f t="shared" si="7"/>
        <v>-5.575328613732773E-3</v>
      </c>
    </row>
    <row r="223" spans="1:6">
      <c r="A223" s="45">
        <v>8073.4</v>
      </c>
      <c r="B223" s="148">
        <f t="shared" si="6"/>
        <v>7.0652106548332459E-4</v>
      </c>
      <c r="C223" s="45">
        <v>10735.450194999999</v>
      </c>
      <c r="D223" s="45">
        <v>6755.6694340000004</v>
      </c>
      <c r="E223" s="148">
        <f t="shared" si="7"/>
        <v>1.2362906810308525E-2</v>
      </c>
      <c r="F223" s="147">
        <f t="shared" si="7"/>
        <v>6.6646479648824128E-3</v>
      </c>
    </row>
    <row r="224" spans="1:6">
      <c r="A224" s="45">
        <v>8121.5</v>
      </c>
      <c r="B224" s="148">
        <f t="shared" si="6"/>
        <v>5.9578368469294677E-3</v>
      </c>
      <c r="C224" s="45">
        <v>10789.849609000001</v>
      </c>
      <c r="D224" s="45">
        <v>6707.984375</v>
      </c>
      <c r="E224" s="148">
        <f t="shared" si="7"/>
        <v>5.0672690024064094E-3</v>
      </c>
      <c r="F224" s="147">
        <f t="shared" si="7"/>
        <v>-7.058524616377842E-3</v>
      </c>
    </row>
    <row r="225" spans="1:6">
      <c r="A225" s="45">
        <v>8156.75</v>
      </c>
      <c r="B225" s="148">
        <f t="shared" si="6"/>
        <v>4.3403312196022906E-3</v>
      </c>
      <c r="C225" s="45">
        <v>10791.650390999999</v>
      </c>
      <c r="D225" s="45">
        <v>6817.3095700000003</v>
      </c>
      <c r="E225" s="148">
        <f t="shared" si="7"/>
        <v>1.6689593138502796E-4</v>
      </c>
      <c r="F225" s="147">
        <f t="shared" si="7"/>
        <v>1.6297771266051937E-2</v>
      </c>
    </row>
    <row r="226" spans="1:6">
      <c r="A226" s="45">
        <v>8278.9500000000007</v>
      </c>
      <c r="B226" s="148">
        <f t="shared" si="6"/>
        <v>1.4981457075428415E-2</v>
      </c>
      <c r="C226" s="45">
        <v>10880.099609000001</v>
      </c>
      <c r="D226" s="45">
        <v>6829.6376950000003</v>
      </c>
      <c r="E226" s="148">
        <f t="shared" si="7"/>
        <v>8.1960788938980345E-3</v>
      </c>
      <c r="F226" s="147">
        <f t="shared" si="7"/>
        <v>1.8083563425446733E-3</v>
      </c>
    </row>
    <row r="227" spans="1:6">
      <c r="A227" s="45">
        <v>8371.4500000000007</v>
      </c>
      <c r="B227" s="148">
        <f t="shared" si="6"/>
        <v>1.1172914439633044E-2</v>
      </c>
      <c r="C227" s="45">
        <v>10835.299805000001</v>
      </c>
      <c r="D227" s="45">
        <v>6809.3212890000004</v>
      </c>
      <c r="E227" s="148">
        <f t="shared" si="7"/>
        <v>-4.117591346584906E-3</v>
      </c>
      <c r="F227" s="147">
        <f t="shared" si="7"/>
        <v>-2.9747414002464028E-3</v>
      </c>
    </row>
    <row r="228" spans="1:6">
      <c r="A228" s="45">
        <v>8399.1</v>
      </c>
      <c r="B228" s="148">
        <f t="shared" si="6"/>
        <v>3.3028925693875774E-3</v>
      </c>
      <c r="C228" s="45">
        <v>10806.650390999999</v>
      </c>
      <c r="D228" s="45">
        <v>6872.6381840000004</v>
      </c>
      <c r="E228" s="148">
        <f t="shared" si="7"/>
        <v>-2.6440813374430982E-3</v>
      </c>
      <c r="F228" s="147">
        <f t="shared" si="7"/>
        <v>9.2985618261667447E-3</v>
      </c>
    </row>
    <row r="229" spans="1:6">
      <c r="A229" s="45">
        <v>8420.0499999999993</v>
      </c>
      <c r="B229" s="148">
        <f t="shared" si="6"/>
        <v>2.4943148670689605E-3</v>
      </c>
      <c r="C229" s="45">
        <v>10792.5</v>
      </c>
      <c r="D229" s="45">
        <v>6735.7475590000004</v>
      </c>
      <c r="E229" s="148">
        <f t="shared" si="7"/>
        <v>-1.3094150812710619E-3</v>
      </c>
      <c r="F229" s="147">
        <f t="shared" si="7"/>
        <v>-1.9918206274657568E-2</v>
      </c>
    </row>
    <row r="230" spans="1:6">
      <c r="A230" s="45">
        <v>8355.15</v>
      </c>
      <c r="B230" s="148">
        <f t="shared" si="6"/>
        <v>-7.7077927090693811E-3</v>
      </c>
      <c r="C230" s="45">
        <v>10863.5</v>
      </c>
      <c r="D230" s="45">
        <v>6839.7470700000003</v>
      </c>
      <c r="E230" s="148">
        <f t="shared" si="7"/>
        <v>6.5786425758628678E-3</v>
      </c>
      <c r="F230" s="147">
        <f t="shared" si="7"/>
        <v>1.54399359668758E-2</v>
      </c>
    </row>
    <row r="231" spans="1:6">
      <c r="A231" s="45">
        <v>8413.65</v>
      </c>
      <c r="B231" s="148">
        <f t="shared" si="6"/>
        <v>7.00166962891151E-3</v>
      </c>
      <c r="C231" s="45">
        <v>10987.450194999999</v>
      </c>
      <c r="D231" s="45">
        <v>7019.8349609999996</v>
      </c>
      <c r="E231" s="148">
        <f t="shared" si="7"/>
        <v>1.1409784599806641E-2</v>
      </c>
      <c r="F231" s="147">
        <f t="shared" si="7"/>
        <v>2.6329612653351993E-2</v>
      </c>
    </row>
    <row r="232" spans="1:6">
      <c r="A232" s="45">
        <v>8676.6</v>
      </c>
      <c r="B232" s="148">
        <f t="shared" si="6"/>
        <v>3.1252785651887202E-2</v>
      </c>
      <c r="C232" s="45">
        <v>11053</v>
      </c>
      <c r="D232" s="45">
        <v>6959.8217770000001</v>
      </c>
      <c r="E232" s="148">
        <f t="shared" si="7"/>
        <v>5.9658796023330293E-3</v>
      </c>
      <c r="F232" s="147">
        <f t="shared" si="7"/>
        <v>-8.5490875972745618E-3</v>
      </c>
    </row>
    <row r="233" spans="1:6">
      <c r="A233" s="45">
        <v>8651.75</v>
      </c>
      <c r="B233" s="148">
        <f t="shared" si="6"/>
        <v>-2.864025078948017E-3</v>
      </c>
      <c r="C233" s="45">
        <v>11058.200194999999</v>
      </c>
      <c r="D233" s="45">
        <v>6932.3549800000001</v>
      </c>
      <c r="E233" s="148">
        <f t="shared" si="7"/>
        <v>4.7047815072825836E-4</v>
      </c>
      <c r="F233" s="147">
        <f t="shared" si="7"/>
        <v>-3.9464799358467882E-3</v>
      </c>
    </row>
    <row r="234" spans="1:6">
      <c r="A234" s="45">
        <v>8635.7000000000007</v>
      </c>
      <c r="B234" s="148">
        <f t="shared" si="6"/>
        <v>-1.8551160169906981E-3</v>
      </c>
      <c r="C234" s="45">
        <v>11035.400390999999</v>
      </c>
      <c r="D234" s="45">
        <v>6871.8491210000002</v>
      </c>
      <c r="E234" s="148">
        <f t="shared" si="7"/>
        <v>-2.0618006183600497E-3</v>
      </c>
      <c r="F234" s="147">
        <f t="shared" si="7"/>
        <v>-8.7280381882579063E-3</v>
      </c>
    </row>
    <row r="235" spans="1:6">
      <c r="A235" s="45">
        <v>8582.6</v>
      </c>
      <c r="B235" s="148">
        <f t="shared" si="6"/>
        <v>-6.1488935465567772E-3</v>
      </c>
      <c r="C235" s="45">
        <v>11168.049805000001</v>
      </c>
      <c r="D235" s="45">
        <v>6984.4780270000001</v>
      </c>
      <c r="E235" s="148">
        <f t="shared" si="7"/>
        <v>1.2020353525929565E-2</v>
      </c>
      <c r="F235" s="147">
        <f t="shared" si="7"/>
        <v>1.6389897976050151E-2</v>
      </c>
    </row>
    <row r="236" spans="1:6">
      <c r="A236" s="45">
        <v>8782.7000000000007</v>
      </c>
      <c r="B236" s="148">
        <f t="shared" si="6"/>
        <v>2.3314613287348865E-2</v>
      </c>
      <c r="C236" s="45">
        <v>11301.200194999999</v>
      </c>
      <c r="D236" s="45">
        <v>7058.7426759999998</v>
      </c>
      <c r="E236" s="148">
        <f t="shared" si="7"/>
        <v>1.1922438771752851E-2</v>
      </c>
      <c r="F236" s="147">
        <f t="shared" si="7"/>
        <v>1.0632813033832133E-2</v>
      </c>
    </row>
    <row r="237" spans="1:6">
      <c r="A237" s="45">
        <v>8802.9</v>
      </c>
      <c r="B237" s="148">
        <f t="shared" si="6"/>
        <v>2.2999760893573622E-3</v>
      </c>
      <c r="C237" s="45">
        <v>11341.700194999999</v>
      </c>
      <c r="D237" s="45">
        <v>6993.501953</v>
      </c>
      <c r="E237" s="148">
        <f t="shared" si="7"/>
        <v>3.5836901657505769E-3</v>
      </c>
      <c r="F237" s="147">
        <f t="shared" si="7"/>
        <v>-9.2425416245616784E-3</v>
      </c>
    </row>
    <row r="238" spans="1:6">
      <c r="A238" s="45">
        <v>8767.5499999999993</v>
      </c>
      <c r="B238" s="148">
        <f t="shared" si="6"/>
        <v>-4.0157220915834971E-3</v>
      </c>
      <c r="C238" s="45">
        <v>11343.25</v>
      </c>
      <c r="D238" s="45">
        <v>6988.8173829999996</v>
      </c>
      <c r="E238" s="148">
        <f t="shared" si="7"/>
        <v>1.3664662029100308E-4</v>
      </c>
      <c r="F238" s="147">
        <f t="shared" si="7"/>
        <v>-6.6984609877613753E-4</v>
      </c>
    </row>
    <row r="239" spans="1:6">
      <c r="A239" s="45">
        <v>8725.5</v>
      </c>
      <c r="B239" s="148">
        <f t="shared" si="6"/>
        <v>-4.7960946900786738E-3</v>
      </c>
      <c r="C239" s="45">
        <v>11426.849609000001</v>
      </c>
      <c r="D239" s="45">
        <v>6986.5493159999996</v>
      </c>
      <c r="E239" s="148">
        <f t="shared" si="7"/>
        <v>7.3699873493047212E-3</v>
      </c>
      <c r="F239" s="147">
        <f t="shared" si="7"/>
        <v>-3.2452801034935465E-4</v>
      </c>
    </row>
    <row r="240" spans="1:6">
      <c r="A240" s="45">
        <v>8748.0499999999993</v>
      </c>
      <c r="B240" s="148">
        <f t="shared" si="6"/>
        <v>2.5843791186750641E-3</v>
      </c>
      <c r="C240" s="45">
        <v>11462.200194999999</v>
      </c>
      <c r="D240" s="45">
        <v>6814.0551759999998</v>
      </c>
      <c r="E240" s="148">
        <f t="shared" si="7"/>
        <v>3.0936423607217053E-3</v>
      </c>
      <c r="F240" s="147">
        <f t="shared" si="7"/>
        <v>-2.468946144915465E-2</v>
      </c>
    </row>
    <row r="241" spans="1:6">
      <c r="A241" s="45">
        <v>8627.0499999999993</v>
      </c>
      <c r="B241" s="148">
        <f t="shared" si="6"/>
        <v>-1.3831653911443123E-2</v>
      </c>
      <c r="C241" s="45">
        <v>11532.400390999999</v>
      </c>
      <c r="D241" s="45">
        <v>6731.3095700000003</v>
      </c>
      <c r="E241" s="148">
        <f t="shared" si="7"/>
        <v>6.1244957168539301E-3</v>
      </c>
      <c r="F241" s="147">
        <f t="shared" si="7"/>
        <v>-1.21433718780911E-2</v>
      </c>
    </row>
    <row r="242" spans="1:6">
      <c r="A242" s="45">
        <v>8567.0499999999993</v>
      </c>
      <c r="B242" s="148">
        <f t="shared" si="6"/>
        <v>-6.9548686978747089E-3</v>
      </c>
      <c r="C242" s="45">
        <v>11521.049805000001</v>
      </c>
      <c r="D242" s="45">
        <v>6581.7456050000001</v>
      </c>
      <c r="E242" s="148">
        <f t="shared" si="7"/>
        <v>-9.8423447115630566E-4</v>
      </c>
      <c r="F242" s="147">
        <f t="shared" si="7"/>
        <v>-2.2219148212492667E-2</v>
      </c>
    </row>
    <row r="243" spans="1:6">
      <c r="A243" s="45">
        <v>8445.1</v>
      </c>
      <c r="B243" s="148">
        <f t="shared" si="6"/>
        <v>-1.4234771595823406E-2</v>
      </c>
      <c r="C243" s="45">
        <v>11456.900390999999</v>
      </c>
      <c r="D243" s="45">
        <v>6462.5581050000001</v>
      </c>
      <c r="E243" s="148">
        <f t="shared" si="7"/>
        <v>-5.5680181134327919E-3</v>
      </c>
      <c r="F243" s="147">
        <f t="shared" si="7"/>
        <v>-1.8108797749559934E-2</v>
      </c>
    </row>
    <row r="244" spans="1:6">
      <c r="A244" s="45">
        <v>8336.6</v>
      </c>
      <c r="B244" s="148">
        <f t="shared" si="6"/>
        <v>-1.2847686824312322E-2</v>
      </c>
      <c r="C244" s="45">
        <v>11354.25</v>
      </c>
      <c r="D244" s="45">
        <v>6432.8720700000003</v>
      </c>
      <c r="E244" s="148">
        <f t="shared" si="7"/>
        <v>-8.9597000494685743E-3</v>
      </c>
      <c r="F244" s="147">
        <f t="shared" si="7"/>
        <v>-4.5935424514066663E-3</v>
      </c>
    </row>
    <row r="245" spans="1:6">
      <c r="A245" s="45">
        <v>8238.5499999999993</v>
      </c>
      <c r="B245" s="148">
        <f t="shared" si="6"/>
        <v>-1.1761389535302293E-2</v>
      </c>
      <c r="C245" s="45">
        <v>11483.25</v>
      </c>
      <c r="D245" s="45">
        <v>6495.1044920000004</v>
      </c>
      <c r="E245" s="148">
        <f t="shared" si="7"/>
        <v>1.1361384503599973E-2</v>
      </c>
      <c r="F245" s="147">
        <f t="shared" si="7"/>
        <v>9.6741270963904055E-3</v>
      </c>
    </row>
    <row r="246" spans="1:6">
      <c r="A246" s="45">
        <v>8287.25</v>
      </c>
      <c r="B246" s="148">
        <f t="shared" si="6"/>
        <v>5.9112343798363469E-3</v>
      </c>
      <c r="C246" s="45">
        <v>11445.049805000001</v>
      </c>
      <c r="D246" s="45">
        <v>6428.3354490000002</v>
      </c>
      <c r="E246" s="148">
        <f t="shared" si="7"/>
        <v>-3.3266013541462078E-3</v>
      </c>
      <c r="F246" s="147">
        <f t="shared" si="7"/>
        <v>-1.027990282253957E-2</v>
      </c>
    </row>
    <row r="247" spans="1:6">
      <c r="A247" s="45">
        <v>8215.35</v>
      </c>
      <c r="B247" s="148">
        <f t="shared" si="6"/>
        <v>-8.675978159220445E-3</v>
      </c>
      <c r="C247" s="45">
        <v>11570</v>
      </c>
      <c r="D247" s="45">
        <v>6505.5087890000004</v>
      </c>
      <c r="E247" s="148">
        <f t="shared" si="7"/>
        <v>1.0917400721612625E-2</v>
      </c>
      <c r="F247" s="147">
        <f t="shared" si="7"/>
        <v>1.2005182463215336E-2</v>
      </c>
    </row>
    <row r="248" spans="1:6">
      <c r="A248" s="45">
        <v>8234.25</v>
      </c>
      <c r="B248" s="148">
        <f t="shared" si="6"/>
        <v>2.3005714911719689E-3</v>
      </c>
      <c r="C248" s="45">
        <v>11669.150390999999</v>
      </c>
      <c r="D248" s="45">
        <v>6746.5961909999996</v>
      </c>
      <c r="E248" s="148">
        <f t="shared" si="7"/>
        <v>8.5696102852203301E-3</v>
      </c>
      <c r="F248" s="147">
        <f t="shared" si="7"/>
        <v>3.7058961845943206E-2</v>
      </c>
    </row>
    <row r="249" spans="1:6">
      <c r="A249" s="45">
        <v>8335.35</v>
      </c>
      <c r="B249" s="148">
        <f t="shared" si="6"/>
        <v>1.2277985244557836E-2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C96D-B9F8-4DDC-AB90-E858B08A2034}">
  <dimension ref="A1:I269"/>
  <sheetViews>
    <sheetView tabSelected="1" workbookViewId="0">
      <selection activeCell="G2" sqref="G2"/>
    </sheetView>
  </sheetViews>
  <sheetFormatPr defaultRowHeight="13.2"/>
  <cols>
    <col min="1" max="16384" width="8.88671875" style="45"/>
  </cols>
  <sheetData>
    <row r="1" spans="1:9">
      <c r="A1" s="45" t="s">
        <v>0</v>
      </c>
    </row>
    <row r="2" spans="1:9" ht="13.8" thickBot="1"/>
    <row r="3" spans="1:9" ht="14.4">
      <c r="A3" s="150" t="s">
        <v>2</v>
      </c>
      <c r="B3" s="150"/>
    </row>
    <row r="4" spans="1:9">
      <c r="A4" s="45" t="s">
        <v>9</v>
      </c>
      <c r="B4" s="45">
        <v>0.54738107864088481</v>
      </c>
    </row>
    <row r="5" spans="1:9">
      <c r="A5" s="45" t="s">
        <v>13</v>
      </c>
      <c r="B5" s="45">
        <v>0.29962604525405856</v>
      </c>
    </row>
    <row r="6" spans="1:9">
      <c r="A6" s="45" t="s">
        <v>14</v>
      </c>
      <c r="B6" s="45">
        <v>0.2967438479094251</v>
      </c>
    </row>
    <row r="7" spans="1:9">
      <c r="A7" s="45" t="s">
        <v>15</v>
      </c>
      <c r="B7" s="45">
        <v>1.3814444828542567E-2</v>
      </c>
    </row>
    <row r="8" spans="1:9" ht="13.8" thickBot="1">
      <c r="A8" s="151" t="s">
        <v>16</v>
      </c>
      <c r="B8" s="151">
        <v>245</v>
      </c>
    </row>
    <row r="10" spans="1:9" ht="13.8" thickBot="1">
      <c r="A10" s="45" t="s">
        <v>17</v>
      </c>
    </row>
    <row r="11" spans="1:9" ht="14.4">
      <c r="A11" s="152"/>
      <c r="B11" s="152" t="s">
        <v>18</v>
      </c>
      <c r="C11" s="152" t="s">
        <v>19</v>
      </c>
      <c r="D11" s="152" t="s">
        <v>20</v>
      </c>
      <c r="E11" s="152" t="s">
        <v>21</v>
      </c>
      <c r="F11" s="152" t="s">
        <v>22</v>
      </c>
    </row>
    <row r="12" spans="1:9">
      <c r="A12" s="45" t="s">
        <v>23</v>
      </c>
      <c r="B12" s="45">
        <v>1</v>
      </c>
      <c r="C12" s="45">
        <v>1.98391344630236E-2</v>
      </c>
      <c r="D12" s="45">
        <v>1.98391344630236E-2</v>
      </c>
      <c r="E12" s="45">
        <v>103.95750513473551</v>
      </c>
      <c r="F12" s="45">
        <v>1.4926016276873579E-20</v>
      </c>
    </row>
    <row r="13" spans="1:9">
      <c r="A13" s="45" t="s">
        <v>24</v>
      </c>
      <c r="B13" s="45">
        <v>243</v>
      </c>
      <c r="C13" s="45">
        <v>4.6373849278765686E-2</v>
      </c>
      <c r="D13" s="45">
        <v>1.9083888592084645E-4</v>
      </c>
    </row>
    <row r="14" spans="1:9" ht="13.8" thickBot="1">
      <c r="A14" s="151" t="s">
        <v>25</v>
      </c>
      <c r="B14" s="151">
        <v>244</v>
      </c>
      <c r="C14" s="151">
        <v>6.6212983741789286E-2</v>
      </c>
      <c r="D14" s="151"/>
      <c r="E14" s="151"/>
      <c r="F14" s="151"/>
    </row>
    <row r="15" spans="1:9" ht="13.8" thickBot="1"/>
    <row r="16" spans="1:9" ht="14.4">
      <c r="A16" s="152"/>
      <c r="B16" s="152" t="s">
        <v>27</v>
      </c>
      <c r="C16" s="152" t="s">
        <v>15</v>
      </c>
      <c r="D16" s="152" t="s">
        <v>28</v>
      </c>
      <c r="E16" s="152" t="s">
        <v>29</v>
      </c>
      <c r="F16" s="152" t="s">
        <v>30</v>
      </c>
      <c r="G16" s="152" t="s">
        <v>31</v>
      </c>
      <c r="H16" s="152" t="s">
        <v>32</v>
      </c>
      <c r="I16" s="152" t="s">
        <v>33</v>
      </c>
    </row>
    <row r="17" spans="1:9">
      <c r="A17" s="45" t="s">
        <v>34</v>
      </c>
      <c r="B17" s="45">
        <v>-1.5691011582042525E-3</v>
      </c>
      <c r="C17" s="45">
        <v>8.8483845157860046E-4</v>
      </c>
      <c r="D17" s="45">
        <v>-1.7733193617489043</v>
      </c>
      <c r="E17" s="45">
        <v>7.7428325852279309E-2</v>
      </c>
      <c r="F17" s="45">
        <v>-3.3120332842128332E-3</v>
      </c>
      <c r="G17" s="45">
        <v>1.7383096780432825E-4</v>
      </c>
      <c r="H17" s="45">
        <v>-3.3120332842128332E-3</v>
      </c>
      <c r="I17" s="45">
        <v>1.7383096780432825E-4</v>
      </c>
    </row>
    <row r="18" spans="1:9" ht="13.8" thickBot="1">
      <c r="A18" s="151">
        <v>3.2511599947096141E-3</v>
      </c>
      <c r="B18" s="151">
        <v>1.1477925789983405</v>
      </c>
      <c r="C18" s="151">
        <v>0.11257332359839413</v>
      </c>
      <c r="D18" s="151">
        <v>10.195955332127317</v>
      </c>
      <c r="E18" s="151">
        <v>1.4926016276873685E-20</v>
      </c>
      <c r="F18" s="151">
        <v>0.92604852856613362</v>
      </c>
      <c r="G18" s="151">
        <v>1.3695366294305473</v>
      </c>
      <c r="H18" s="151">
        <v>0.92604852856613362</v>
      </c>
      <c r="I18" s="151">
        <v>1.3695366294305473</v>
      </c>
    </row>
    <row r="22" spans="1:9">
      <c r="A22" s="45" t="s">
        <v>516</v>
      </c>
    </row>
    <row r="23" spans="1:9" ht="13.8" thickBot="1"/>
    <row r="24" spans="1:9" ht="14.4">
      <c r="A24" s="152" t="s">
        <v>517</v>
      </c>
      <c r="B24" s="152" t="s">
        <v>518</v>
      </c>
      <c r="C24" s="152" t="s">
        <v>519</v>
      </c>
    </row>
    <row r="25" spans="1:9">
      <c r="A25" s="45">
        <v>1</v>
      </c>
      <c r="B25" s="45">
        <v>-1.4632270111284686E-2</v>
      </c>
      <c r="C25" s="45">
        <v>1.3197553580336526E-2</v>
      </c>
    </row>
    <row r="26" spans="1:9">
      <c r="A26" s="45">
        <v>2</v>
      </c>
      <c r="B26" s="45">
        <v>2.0727429508039186E-2</v>
      </c>
      <c r="C26" s="45">
        <v>-7.5138805416802498E-3</v>
      </c>
    </row>
    <row r="27" spans="1:9">
      <c r="A27" s="45">
        <v>3</v>
      </c>
      <c r="B27" s="45">
        <v>-8.5217556579867868E-4</v>
      </c>
      <c r="C27" s="45">
        <v>8.9112807779941228E-3</v>
      </c>
    </row>
    <row r="28" spans="1:9">
      <c r="A28" s="45">
        <v>4</v>
      </c>
      <c r="B28" s="45">
        <v>3.7357013623490537E-3</v>
      </c>
      <c r="C28" s="45">
        <v>5.6547306153450919E-3</v>
      </c>
    </row>
    <row r="29" spans="1:9">
      <c r="A29" s="45">
        <v>5</v>
      </c>
      <c r="B29" s="45">
        <v>9.6332137655338618E-4</v>
      </c>
      <c r="C29" s="45">
        <v>-3.0295621411301943E-3</v>
      </c>
    </row>
    <row r="30" spans="1:9">
      <c r="A30" s="45">
        <v>6</v>
      </c>
      <c r="B30" s="45">
        <v>7.5019893873208045E-5</v>
      </c>
      <c r="C30" s="45">
        <v>3.0577104964804869E-3</v>
      </c>
    </row>
    <row r="31" spans="1:9">
      <c r="A31" s="45">
        <v>7</v>
      </c>
      <c r="B31" s="45">
        <v>3.0034921365593974E-3</v>
      </c>
      <c r="C31" s="45">
        <v>-1.3543790330870751E-2</v>
      </c>
    </row>
    <row r="32" spans="1:9">
      <c r="A32" s="45">
        <v>8</v>
      </c>
      <c r="B32" s="45">
        <v>8.3973254340777379E-4</v>
      </c>
      <c r="C32" s="45">
        <v>-9.5855100956916198E-3</v>
      </c>
    </row>
    <row r="33" spans="1:3">
      <c r="A33" s="45">
        <v>9</v>
      </c>
      <c r="B33" s="45">
        <v>3.6602843437575135E-3</v>
      </c>
      <c r="C33" s="45">
        <v>8.1821357845454253E-3</v>
      </c>
    </row>
    <row r="34" spans="1:3">
      <c r="A34" s="45">
        <v>10</v>
      </c>
      <c r="B34" s="45">
        <v>6.4950407970488112E-4</v>
      </c>
      <c r="C34" s="45">
        <v>-8.4104942711557898E-3</v>
      </c>
    </row>
    <row r="35" spans="1:3">
      <c r="A35" s="45">
        <v>11</v>
      </c>
      <c r="B35" s="45">
        <v>-4.0173016521100006E-3</v>
      </c>
      <c r="C35" s="45">
        <v>-2.2382271966507085E-4</v>
      </c>
    </row>
    <row r="36" spans="1:3">
      <c r="A36" s="45">
        <v>12</v>
      </c>
      <c r="B36" s="45">
        <v>2.694378670067301E-3</v>
      </c>
      <c r="C36" s="45">
        <v>-7.5015854908469307E-3</v>
      </c>
    </row>
    <row r="37" spans="1:3">
      <c r="A37" s="45">
        <v>13</v>
      </c>
      <c r="B37" s="45">
        <v>-1.7048986036367936E-3</v>
      </c>
      <c r="C37" s="45">
        <v>-4.0951894027447412E-3</v>
      </c>
    </row>
    <row r="38" spans="1:3">
      <c r="A38" s="45">
        <v>14</v>
      </c>
      <c r="B38" s="45">
        <v>6.7458046323242869E-4</v>
      </c>
      <c r="C38" s="45">
        <v>3.7409247337668867E-3</v>
      </c>
    </row>
    <row r="39" spans="1:3">
      <c r="A39" s="45">
        <v>15</v>
      </c>
      <c r="B39" s="45">
        <v>1.6460468132920764E-3</v>
      </c>
      <c r="C39" s="45">
        <v>-1.6681711537984431E-3</v>
      </c>
    </row>
    <row r="40" spans="1:3">
      <c r="A40" s="45">
        <v>16</v>
      </c>
      <c r="B40" s="45">
        <v>-6.3054337499021066E-3</v>
      </c>
      <c r="C40" s="45">
        <v>-8.0415316080786718E-3</v>
      </c>
    </row>
    <row r="41" spans="1:3">
      <c r="A41" s="45">
        <v>17</v>
      </c>
      <c r="B41" s="45">
        <v>3.5614928372016078E-3</v>
      </c>
      <c r="C41" s="45">
        <v>-2.2350904053802982E-3</v>
      </c>
    </row>
    <row r="42" spans="1:3">
      <c r="A42" s="45">
        <v>18</v>
      </c>
      <c r="B42" s="45">
        <v>6.4844079214365991E-3</v>
      </c>
      <c r="C42" s="45">
        <v>-2.4715038129377434E-2</v>
      </c>
    </row>
    <row r="43" spans="1:3">
      <c r="A43" s="45">
        <v>19</v>
      </c>
      <c r="B43" s="45">
        <v>3.4815817500016399E-3</v>
      </c>
      <c r="C43" s="45">
        <v>1.1601677876471898E-4</v>
      </c>
    </row>
    <row r="44" spans="1:3">
      <c r="A44" s="45">
        <v>20</v>
      </c>
      <c r="B44" s="45">
        <v>-3.8455664801666958E-3</v>
      </c>
      <c r="C44" s="45">
        <v>-4.1465566415684382E-3</v>
      </c>
    </row>
    <row r="45" spans="1:3">
      <c r="A45" s="45">
        <v>21</v>
      </c>
      <c r="B45" s="45">
        <v>-5.681282313261548E-3</v>
      </c>
      <c r="C45" s="45">
        <v>6.9907651116150379E-3</v>
      </c>
    </row>
    <row r="46" spans="1:3">
      <c r="A46" s="45">
        <v>22</v>
      </c>
      <c r="B46" s="45">
        <v>-8.1680918140019862E-3</v>
      </c>
      <c r="C46" s="45">
        <v>-7.1155577302369107E-4</v>
      </c>
    </row>
    <row r="47" spans="1:3">
      <c r="A47" s="45">
        <v>23</v>
      </c>
      <c r="B47" s="45">
        <v>8.9432552383383601E-3</v>
      </c>
      <c r="C47" s="45">
        <v>-1.3957483592909091E-3</v>
      </c>
    </row>
    <row r="48" spans="1:3">
      <c r="A48" s="45">
        <v>24</v>
      </c>
      <c r="B48" s="45">
        <v>-1.3227571600572764E-3</v>
      </c>
      <c r="C48" s="45">
        <v>4.9254899596929032E-3</v>
      </c>
    </row>
    <row r="49" spans="1:3">
      <c r="A49" s="45">
        <v>25</v>
      </c>
      <c r="B49" s="45">
        <v>9.9044378350730431E-4</v>
      </c>
      <c r="C49" s="45">
        <v>-7.4690118950016017E-3</v>
      </c>
    </row>
    <row r="50" spans="1:3">
      <c r="A50" s="45">
        <v>26</v>
      </c>
      <c r="B50" s="45">
        <v>-4.2565184642979256E-3</v>
      </c>
      <c r="C50" s="45">
        <v>2.7196595044793994E-3</v>
      </c>
    </row>
    <row r="51" spans="1:3">
      <c r="A51" s="45">
        <v>27</v>
      </c>
      <c r="B51" s="45">
        <v>8.0649852015943629E-3</v>
      </c>
      <c r="C51" s="45">
        <v>-2.8554713041155574E-3</v>
      </c>
    </row>
    <row r="52" spans="1:3">
      <c r="A52" s="45">
        <v>28</v>
      </c>
      <c r="B52" s="45">
        <v>-1.5585213709463665E-3</v>
      </c>
      <c r="C52" s="45">
        <v>-3.3898440578745545E-3</v>
      </c>
    </row>
    <row r="53" spans="1:3">
      <c r="A53" s="45">
        <v>29</v>
      </c>
      <c r="B53" s="45">
        <v>-2.0736090466709953E-3</v>
      </c>
      <c r="C53" s="45">
        <v>4.3246655619194347E-3</v>
      </c>
    </row>
    <row r="54" spans="1:3">
      <c r="A54" s="45">
        <v>30</v>
      </c>
      <c r="B54" s="45">
        <v>-8.024328892170491E-3</v>
      </c>
      <c r="C54" s="45">
        <v>4.4720493756353098E-3</v>
      </c>
    </row>
    <row r="55" spans="1:3">
      <c r="A55" s="45">
        <v>31</v>
      </c>
      <c r="B55" s="45">
        <v>-7.8096553330196817E-3</v>
      </c>
      <c r="C55" s="45">
        <v>8.0282412201078106E-3</v>
      </c>
    </row>
    <row r="56" spans="1:3">
      <c r="A56" s="45">
        <v>32</v>
      </c>
      <c r="B56" s="45">
        <v>-1.0841501655465567E-2</v>
      </c>
      <c r="C56" s="45">
        <v>-1.0607213615314696E-2</v>
      </c>
    </row>
    <row r="57" spans="1:3">
      <c r="A57" s="45">
        <v>33</v>
      </c>
      <c r="B57" s="45">
        <v>-1.0202154849834333E-2</v>
      </c>
      <c r="C57" s="45">
        <v>5.146129975507098E-4</v>
      </c>
    </row>
    <row r="58" spans="1:3">
      <c r="A58" s="45">
        <v>34</v>
      </c>
      <c r="B58" s="45">
        <v>6.1369868911675517E-4</v>
      </c>
      <c r="C58" s="45">
        <v>1.5065185353503634E-2</v>
      </c>
    </row>
    <row r="59" spans="1:3">
      <c r="A59" s="45">
        <v>35</v>
      </c>
      <c r="B59" s="45">
        <v>-1.3154171543033902E-2</v>
      </c>
      <c r="C59" s="45">
        <v>5.7657913026146904E-3</v>
      </c>
    </row>
    <row r="60" spans="1:3">
      <c r="A60" s="45">
        <v>36</v>
      </c>
      <c r="B60" s="45">
        <v>7.6195343084021301E-3</v>
      </c>
      <c r="C60" s="45">
        <v>-1.7816799938764602E-2</v>
      </c>
    </row>
    <row r="61" spans="1:3">
      <c r="A61" s="45">
        <v>37</v>
      </c>
      <c r="B61" s="45">
        <v>8.398167152980078E-3</v>
      </c>
      <c r="C61" s="45">
        <v>7.938030822602641E-3</v>
      </c>
    </row>
    <row r="62" spans="1:3">
      <c r="A62" s="45">
        <v>38</v>
      </c>
      <c r="B62" s="45">
        <v>7.468081419394655E-3</v>
      </c>
      <c r="C62" s="45">
        <v>1.1383986851924859E-2</v>
      </c>
    </row>
    <row r="63" spans="1:3">
      <c r="A63" s="45">
        <v>39</v>
      </c>
      <c r="B63" s="45">
        <v>-7.5128816664994744E-3</v>
      </c>
      <c r="C63" s="45">
        <v>8.1559203583163389E-3</v>
      </c>
    </row>
    <row r="64" spans="1:3">
      <c r="A64" s="45">
        <v>40</v>
      </c>
      <c r="B64" s="45">
        <v>-3.6146462606884366E-3</v>
      </c>
      <c r="C64" s="45">
        <v>-1.0923698959591716E-2</v>
      </c>
    </row>
    <row r="65" spans="1:3">
      <c r="A65" s="45">
        <v>41</v>
      </c>
      <c r="B65" s="45">
        <v>1.1601939823642951E-2</v>
      </c>
      <c r="C65" s="45">
        <v>-1.7540363942582207E-2</v>
      </c>
    </row>
    <row r="66" spans="1:3">
      <c r="A66" s="45">
        <v>42</v>
      </c>
      <c r="B66" s="45">
        <v>-5.8401421578504857E-3</v>
      </c>
      <c r="C66" s="45">
        <v>3.765970187438368E-2</v>
      </c>
    </row>
    <row r="67" spans="1:3">
      <c r="A67" s="45">
        <v>43</v>
      </c>
      <c r="B67" s="45">
        <v>-8.8339036115150961E-3</v>
      </c>
      <c r="C67" s="45">
        <v>2.1359346026644044E-3</v>
      </c>
    </row>
    <row r="68" spans="1:3">
      <c r="A68" s="45">
        <v>44</v>
      </c>
      <c r="B68" s="45">
        <v>-5.3865748262377326E-3</v>
      </c>
      <c r="C68" s="45">
        <v>1.2306856921087694E-2</v>
      </c>
    </row>
    <row r="69" spans="1:3">
      <c r="A69" s="45">
        <v>45</v>
      </c>
      <c r="B69" s="45">
        <v>8.3451374867579038E-3</v>
      </c>
      <c r="C69" s="45">
        <v>-4.7188912249951373E-3</v>
      </c>
    </row>
    <row r="70" spans="1:3">
      <c r="A70" s="45">
        <v>46</v>
      </c>
      <c r="B70" s="45">
        <v>7.4222404180524877E-3</v>
      </c>
      <c r="C70" s="45">
        <v>3.6993712687435724E-4</v>
      </c>
    </row>
    <row r="71" spans="1:3">
      <c r="A71" s="45">
        <v>47</v>
      </c>
      <c r="B71" s="45">
        <v>-1.6436304278365363E-3</v>
      </c>
      <c r="C71" s="45">
        <v>4.0226855436207958E-3</v>
      </c>
    </row>
    <row r="72" spans="1:3">
      <c r="A72" s="45">
        <v>48</v>
      </c>
      <c r="B72" s="45">
        <v>4.8818812988763675E-4</v>
      </c>
      <c r="C72" s="45">
        <v>9.6098554080224739E-3</v>
      </c>
    </row>
    <row r="73" spans="1:3">
      <c r="A73" s="45">
        <v>49</v>
      </c>
      <c r="B73" s="45">
        <v>4.3789130070319565E-3</v>
      </c>
      <c r="C73" s="45">
        <v>-5.0329053881366694E-3</v>
      </c>
    </row>
    <row r="74" spans="1:3">
      <c r="A74" s="45">
        <v>50</v>
      </c>
      <c r="B74" s="45">
        <v>-1.0291833737262161E-4</v>
      </c>
      <c r="C74" s="45">
        <v>-5.3757709100583743E-3</v>
      </c>
    </row>
    <row r="75" spans="1:3">
      <c r="A75" s="45">
        <v>51</v>
      </c>
      <c r="B75" s="45">
        <v>-6.7125200243797123E-3</v>
      </c>
      <c r="C75" s="45">
        <v>5.6697939793543305E-3</v>
      </c>
    </row>
    <row r="76" spans="1:3">
      <c r="A76" s="45">
        <v>52</v>
      </c>
      <c r="B76" s="45">
        <v>-5.442496608217876E-4</v>
      </c>
      <c r="C76" s="45">
        <v>-1.7026478849814595E-4</v>
      </c>
    </row>
    <row r="77" spans="1:3">
      <c r="A77" s="45">
        <v>53</v>
      </c>
      <c r="B77" s="45">
        <v>-3.4631054079282513E-3</v>
      </c>
      <c r="C77" s="45">
        <v>5.9041667428386176E-3</v>
      </c>
    </row>
    <row r="78" spans="1:3">
      <c r="A78" s="45">
        <v>54</v>
      </c>
      <c r="B78" s="45">
        <v>-1.107034308943362E-2</v>
      </c>
      <c r="C78" s="45">
        <v>-1.2828052737793427E-3</v>
      </c>
    </row>
    <row r="79" spans="1:3">
      <c r="A79" s="45">
        <v>55</v>
      </c>
      <c r="B79" s="45">
        <v>5.0322623643300366E-3</v>
      </c>
      <c r="C79" s="45">
        <v>4.6376301683791364E-3</v>
      </c>
    </row>
    <row r="80" spans="1:3">
      <c r="A80" s="45">
        <v>56</v>
      </c>
      <c r="B80" s="45">
        <v>-4.8669326694227317E-3</v>
      </c>
      <c r="C80" s="45">
        <v>-4.6600047235592044E-3</v>
      </c>
    </row>
    <row r="81" spans="1:3">
      <c r="A81" s="45">
        <v>57</v>
      </c>
      <c r="B81" s="45">
        <v>7.0598338789920863E-3</v>
      </c>
      <c r="C81" s="45">
        <v>-5.7228375690537344E-3</v>
      </c>
    </row>
    <row r="82" spans="1:3">
      <c r="A82" s="45">
        <v>58</v>
      </c>
      <c r="B82" s="45">
        <v>-7.869152355492303E-3</v>
      </c>
      <c r="C82" s="45">
        <v>-1.3591119024324218E-3</v>
      </c>
    </row>
    <row r="83" spans="1:3">
      <c r="A83" s="45">
        <v>59</v>
      </c>
      <c r="B83" s="45">
        <v>-8.5453940811067988E-4</v>
      </c>
      <c r="C83" s="45">
        <v>1.6588479441685067E-2</v>
      </c>
    </row>
    <row r="84" spans="1:3">
      <c r="A84" s="45">
        <v>60</v>
      </c>
      <c r="B84" s="45">
        <v>-1.1987446201547031E-2</v>
      </c>
      <c r="C84" s="45">
        <v>8.2870854931441414E-3</v>
      </c>
    </row>
    <row r="85" spans="1:3">
      <c r="A85" s="45">
        <v>61</v>
      </c>
      <c r="B85" s="45">
        <v>-1.0421193982406336E-2</v>
      </c>
      <c r="C85" s="45">
        <v>-3.8511459763916085E-3</v>
      </c>
    </row>
    <row r="86" spans="1:3">
      <c r="A86" s="45">
        <v>62</v>
      </c>
      <c r="B86" s="45">
        <v>1.2001821881918926E-2</v>
      </c>
      <c r="C86" s="45">
        <v>-5.8111822541717199E-3</v>
      </c>
    </row>
    <row r="87" spans="1:3">
      <c r="A87" s="45">
        <v>63</v>
      </c>
      <c r="B87" s="45">
        <v>-7.6753496479444929E-3</v>
      </c>
      <c r="C87" s="45">
        <v>7.159772679117932E-3</v>
      </c>
    </row>
    <row r="88" spans="1:3">
      <c r="A88" s="45">
        <v>64</v>
      </c>
      <c r="B88" s="45">
        <v>3.0189875102630279E-3</v>
      </c>
      <c r="C88" s="45">
        <v>1.4450663205846766E-2</v>
      </c>
    </row>
    <row r="89" spans="1:3">
      <c r="A89" s="45">
        <v>65</v>
      </c>
      <c r="B89" s="45">
        <v>5.9398921589171646E-3</v>
      </c>
      <c r="C89" s="45">
        <v>2.1430054070835085E-2</v>
      </c>
    </row>
    <row r="90" spans="1:3">
      <c r="A90" s="45">
        <v>66</v>
      </c>
      <c r="B90" s="45">
        <v>-3.7166112013836345E-3</v>
      </c>
      <c r="C90" s="45">
        <v>1.7408454402285823E-2</v>
      </c>
    </row>
    <row r="91" spans="1:3">
      <c r="A91" s="45">
        <v>67</v>
      </c>
      <c r="B91" s="45">
        <v>8.7606257546020373E-4</v>
      </c>
      <c r="C91" s="45">
        <v>-4.0374971424772046E-3</v>
      </c>
    </row>
    <row r="92" spans="1:3">
      <c r="A92" s="45">
        <v>68</v>
      </c>
      <c r="B92" s="45">
        <v>6.981288125900831E-3</v>
      </c>
      <c r="C92" s="45">
        <v>-8.2072981889411319E-4</v>
      </c>
    </row>
    <row r="93" spans="1:3">
      <c r="A93" s="45">
        <v>69</v>
      </c>
      <c r="B93" s="45">
        <v>8.4092251085143566E-3</v>
      </c>
      <c r="C93" s="45">
        <v>8.2415277905102079E-3</v>
      </c>
    </row>
    <row r="94" spans="1:3">
      <c r="A94" s="45">
        <v>70</v>
      </c>
      <c r="B94" s="45">
        <v>-1.4590316532239152E-3</v>
      </c>
      <c r="C94" s="45">
        <v>-1.3890793433847484E-2</v>
      </c>
    </row>
    <row r="95" spans="1:3">
      <c r="A95" s="45">
        <v>71</v>
      </c>
      <c r="B95" s="45">
        <v>6.2832698343053212E-3</v>
      </c>
      <c r="C95" s="45">
        <v>-1.0300367933290887E-2</v>
      </c>
    </row>
    <row r="96" spans="1:3">
      <c r="A96" s="45">
        <v>72</v>
      </c>
      <c r="B96" s="45">
        <v>-2.0168189747223836E-3</v>
      </c>
      <c r="C96" s="45">
        <v>1.1008856227865217E-2</v>
      </c>
    </row>
    <row r="97" spans="1:3">
      <c r="A97" s="45">
        <v>73</v>
      </c>
      <c r="B97" s="45">
        <v>-1.011598654048167E-2</v>
      </c>
      <c r="C97" s="45">
        <v>5.2650236443899925E-3</v>
      </c>
    </row>
    <row r="98" spans="1:3">
      <c r="A98" s="45">
        <v>74</v>
      </c>
      <c r="B98" s="45">
        <v>5.9031654920362955E-3</v>
      </c>
      <c r="C98" s="45">
        <v>5.0056473820373967E-4</v>
      </c>
    </row>
    <row r="99" spans="1:3">
      <c r="A99" s="45">
        <v>75</v>
      </c>
      <c r="B99" s="45">
        <v>-4.4468704363611177E-3</v>
      </c>
      <c r="C99" s="45">
        <v>-3.8746762422331056E-3</v>
      </c>
    </row>
    <row r="100" spans="1:3">
      <c r="A100" s="45">
        <v>76</v>
      </c>
      <c r="B100" s="45">
        <v>-4.0099509275757532E-3</v>
      </c>
      <c r="C100" s="45">
        <v>6.390579258962888E-3</v>
      </c>
    </row>
    <row r="101" spans="1:3">
      <c r="A101" s="45">
        <v>77</v>
      </c>
      <c r="B101" s="45">
        <v>3.9933616034922344E-3</v>
      </c>
      <c r="C101" s="45">
        <v>-2.944126605655305E-3</v>
      </c>
    </row>
    <row r="102" spans="1:3">
      <c r="A102" s="45">
        <v>78</v>
      </c>
      <c r="B102" s="45">
        <v>6.2025752354395629E-3</v>
      </c>
      <c r="C102" s="45">
        <v>2.5933843069553469E-2</v>
      </c>
    </row>
    <row r="103" spans="1:3">
      <c r="A103" s="45">
        <v>79</v>
      </c>
      <c r="B103" s="45">
        <v>3.5616323693733213E-3</v>
      </c>
      <c r="C103" s="45">
        <v>9.9886278527122237E-3</v>
      </c>
    </row>
    <row r="104" spans="1:3">
      <c r="A104" s="45">
        <v>80</v>
      </c>
      <c r="B104" s="45">
        <v>-1.806179300375216E-3</v>
      </c>
      <c r="C104" s="45">
        <v>-5.6691505855849412E-3</v>
      </c>
    </row>
    <row r="105" spans="1:3">
      <c r="A105" s="45">
        <v>81</v>
      </c>
      <c r="B105" s="45">
        <v>2.0705731338447196E-3</v>
      </c>
      <c r="C105" s="45">
        <v>-3.9236438385405067E-2</v>
      </c>
    </row>
    <row r="106" spans="1:3">
      <c r="A106" s="45">
        <v>82</v>
      </c>
      <c r="B106" s="45">
        <v>9.8447717704468717E-3</v>
      </c>
      <c r="C106" s="45">
        <v>-1.8981346966124343E-2</v>
      </c>
    </row>
    <row r="107" spans="1:3">
      <c r="A107" s="45">
        <v>83</v>
      </c>
      <c r="B107" s="45">
        <v>2.623824301770895E-3</v>
      </c>
      <c r="C107" s="45">
        <v>5.0557919567491864E-3</v>
      </c>
    </row>
    <row r="108" spans="1:3">
      <c r="A108" s="45">
        <v>84</v>
      </c>
      <c r="B108" s="45">
        <v>2.177616718756486E-3</v>
      </c>
      <c r="C108" s="45">
        <v>1.2600825357270123E-2</v>
      </c>
    </row>
    <row r="109" spans="1:3">
      <c r="A109" s="45">
        <v>85</v>
      </c>
      <c r="B109" s="45">
        <v>-2.6100943994432474E-3</v>
      </c>
      <c r="C109" s="45">
        <v>-1.618622516326711E-2</v>
      </c>
    </row>
    <row r="110" spans="1:3">
      <c r="A110" s="45">
        <v>86</v>
      </c>
      <c r="B110" s="45">
        <v>-1.183693926841764E-2</v>
      </c>
      <c r="C110" s="45">
        <v>-9.4869557678196222E-3</v>
      </c>
    </row>
    <row r="111" spans="1:3">
      <c r="A111" s="45">
        <v>87</v>
      </c>
      <c r="B111" s="45">
        <v>1.0281661287366028E-2</v>
      </c>
      <c r="C111" s="45">
        <v>-5.4033188909561377E-3</v>
      </c>
    </row>
    <row r="112" spans="1:3">
      <c r="A112" s="45">
        <v>88</v>
      </c>
      <c r="B112" s="45">
        <v>1.0879934459120575E-3</v>
      </c>
      <c r="C112" s="45">
        <v>9.7317084644881514E-3</v>
      </c>
    </row>
    <row r="113" spans="1:3">
      <c r="A113" s="45">
        <v>89</v>
      </c>
      <c r="B113" s="45">
        <v>-1.3321676756022868E-3</v>
      </c>
      <c r="C113" s="45">
        <v>1.4803461747354018E-2</v>
      </c>
    </row>
    <row r="114" spans="1:3">
      <c r="A114" s="45">
        <v>90</v>
      </c>
      <c r="B114" s="45">
        <v>4.5329156774554132E-3</v>
      </c>
      <c r="C114" s="45">
        <v>-2.6219072566646434E-2</v>
      </c>
    </row>
    <row r="115" spans="1:3">
      <c r="A115" s="45">
        <v>91</v>
      </c>
      <c r="B115" s="45">
        <v>5.0596698195451689E-4</v>
      </c>
      <c r="C115" s="45">
        <v>-7.1691521702023408E-3</v>
      </c>
    </row>
    <row r="116" spans="1:3">
      <c r="A116" s="45">
        <v>92</v>
      </c>
      <c r="B116" s="45">
        <v>-5.6917159306570245E-3</v>
      </c>
      <c r="C116" s="45">
        <v>5.9321527914974427E-3</v>
      </c>
    </row>
    <row r="117" spans="1:3">
      <c r="A117" s="45">
        <v>93</v>
      </c>
      <c r="B117" s="45">
        <v>-8.9753483869655822E-3</v>
      </c>
      <c r="C117" s="45">
        <v>1.6078720018443847E-3</v>
      </c>
    </row>
    <row r="118" spans="1:3">
      <c r="A118" s="45">
        <v>94</v>
      </c>
      <c r="B118" s="45">
        <v>6.4512314800293158E-3</v>
      </c>
      <c r="C118" s="45">
        <v>8.1863265391326767E-3</v>
      </c>
    </row>
    <row r="119" spans="1:3">
      <c r="A119" s="45">
        <v>95</v>
      </c>
      <c r="B119" s="45">
        <v>-6.5928259682888268E-3</v>
      </c>
      <c r="C119" s="45">
        <v>2.2936121867553384E-2</v>
      </c>
    </row>
    <row r="120" spans="1:3">
      <c r="A120" s="45">
        <v>96</v>
      </c>
      <c r="B120" s="45">
        <v>7.0708301134631219E-3</v>
      </c>
      <c r="C120" s="45">
        <v>-1.2336787305990627E-2</v>
      </c>
    </row>
    <row r="121" spans="1:3">
      <c r="A121" s="45">
        <v>97</v>
      </c>
      <c r="B121" s="45">
        <v>6.5359659820320515E-3</v>
      </c>
      <c r="C121" s="45">
        <v>-1.5031309607795151E-2</v>
      </c>
    </row>
    <row r="122" spans="1:3">
      <c r="A122" s="45">
        <v>98</v>
      </c>
      <c r="B122" s="45">
        <v>3.3369942826236179E-4</v>
      </c>
      <c r="C122" s="45">
        <v>3.9587146009300187E-3</v>
      </c>
    </row>
    <row r="123" spans="1:3">
      <c r="A123" s="45">
        <v>99</v>
      </c>
      <c r="B123" s="45">
        <v>-3.9366166649349495E-4</v>
      </c>
      <c r="C123" s="45">
        <v>1.2463880795884966E-2</v>
      </c>
    </row>
    <row r="124" spans="1:3">
      <c r="A124" s="45">
        <v>100</v>
      </c>
      <c r="B124" s="45">
        <v>-4.1109265829267858E-3</v>
      </c>
      <c r="C124" s="45">
        <v>-2.3401433438337066E-3</v>
      </c>
    </row>
    <row r="125" spans="1:3">
      <c r="A125" s="45">
        <v>101</v>
      </c>
      <c r="B125" s="45">
        <v>1.18235758213938E-2</v>
      </c>
      <c r="C125" s="45">
        <v>-2.9352814824352945E-3</v>
      </c>
    </row>
    <row r="126" spans="1:3">
      <c r="A126" s="45">
        <v>102</v>
      </c>
      <c r="B126" s="45">
        <v>3.000668627136549E-3</v>
      </c>
      <c r="C126" s="45">
        <v>1.6760811206708467E-2</v>
      </c>
    </row>
    <row r="127" spans="1:3">
      <c r="A127" s="45">
        <v>103</v>
      </c>
      <c r="B127" s="45">
        <v>-6.1256190603574392E-3</v>
      </c>
      <c r="C127" s="45">
        <v>-2.2259840009525127E-4</v>
      </c>
    </row>
    <row r="128" spans="1:3">
      <c r="A128" s="45">
        <v>104</v>
      </c>
      <c r="B128" s="45">
        <v>-3.0515240295679617E-3</v>
      </c>
      <c r="C128" s="45">
        <v>-1.4273234163076829E-2</v>
      </c>
    </row>
    <row r="129" spans="1:3">
      <c r="A129" s="45">
        <v>105</v>
      </c>
      <c r="B129" s="45">
        <v>-1.2053836643042943E-3</v>
      </c>
      <c r="C129" s="45">
        <v>-1.0678265499952195E-2</v>
      </c>
    </row>
    <row r="130" spans="1:3">
      <c r="A130" s="45">
        <v>106</v>
      </c>
      <c r="B130" s="45">
        <v>-1.1213918624544274E-2</v>
      </c>
      <c r="C130" s="45">
        <v>-1.0140716512181094E-2</v>
      </c>
    </row>
    <row r="131" spans="1:3">
      <c r="A131" s="45">
        <v>107</v>
      </c>
      <c r="B131" s="45">
        <v>-7.7181388719476246E-3</v>
      </c>
      <c r="C131" s="45">
        <v>3.9381072584182006E-3</v>
      </c>
    </row>
    <row r="132" spans="1:3">
      <c r="A132" s="45">
        <v>108</v>
      </c>
      <c r="B132" s="45">
        <v>-5.8881172864892525E-3</v>
      </c>
      <c r="C132" s="45">
        <v>9.0001875956996213E-3</v>
      </c>
    </row>
    <row r="133" spans="1:3">
      <c r="A133" s="45">
        <v>109</v>
      </c>
      <c r="B133" s="45">
        <v>4.4264280467820501E-3</v>
      </c>
      <c r="C133" s="45">
        <v>-1.9742162448271941E-2</v>
      </c>
    </row>
    <row r="134" spans="1:3">
      <c r="A134" s="45">
        <v>110</v>
      </c>
      <c r="B134" s="45">
        <v>3.6241373217480877E-3</v>
      </c>
      <c r="C134" s="45">
        <v>-8.2645174971923922E-3</v>
      </c>
    </row>
    <row r="135" spans="1:3">
      <c r="A135" s="45">
        <v>111</v>
      </c>
      <c r="B135" s="45">
        <v>-1.652424739701586E-2</v>
      </c>
      <c r="C135" s="45">
        <v>7.372041761666415E-3</v>
      </c>
    </row>
    <row r="136" spans="1:3">
      <c r="A136" s="45">
        <v>112</v>
      </c>
      <c r="B136" s="45">
        <v>-1.6681499154305019E-2</v>
      </c>
      <c r="C136" s="45">
        <v>2.5196254159386491E-3</v>
      </c>
    </row>
    <row r="137" spans="1:3">
      <c r="A137" s="45">
        <v>113</v>
      </c>
      <c r="B137" s="45">
        <v>6.809951536932912E-3</v>
      </c>
      <c r="C137" s="45">
        <v>-9.5221581906601762E-3</v>
      </c>
    </row>
    <row r="138" spans="1:3">
      <c r="A138" s="45">
        <v>114</v>
      </c>
      <c r="B138" s="45">
        <v>1.3098928554098763E-2</v>
      </c>
      <c r="C138" s="45">
        <v>2.529841909336545E-3</v>
      </c>
    </row>
    <row r="139" spans="1:3">
      <c r="A139" s="45">
        <v>115</v>
      </c>
      <c r="B139" s="45">
        <v>-1.526962838580528E-2</v>
      </c>
      <c r="C139" s="45">
        <v>4.9643329918229052E-3</v>
      </c>
    </row>
    <row r="140" spans="1:3">
      <c r="A140" s="45">
        <v>116</v>
      </c>
      <c r="B140" s="45">
        <v>-1.1541094535373591E-2</v>
      </c>
      <c r="C140" s="45">
        <v>-4.6983959073802622E-3</v>
      </c>
    </row>
    <row r="141" spans="1:3">
      <c r="A141" s="45">
        <v>117</v>
      </c>
      <c r="B141" s="45">
        <v>-6.1027928475975088E-3</v>
      </c>
      <c r="C141" s="45">
        <v>-1.6375713860177169E-2</v>
      </c>
    </row>
    <row r="142" spans="1:3">
      <c r="A142" s="45">
        <v>118</v>
      </c>
      <c r="B142" s="45">
        <v>-1.0891943732881916E-2</v>
      </c>
      <c r="C142" s="45">
        <v>-9.8379584485108855E-3</v>
      </c>
    </row>
    <row r="143" spans="1:3">
      <c r="A143" s="45">
        <v>119</v>
      </c>
      <c r="B143" s="45">
        <v>-1.9666961325704925E-2</v>
      </c>
      <c r="C143" s="45">
        <v>-1.1066284453409174E-2</v>
      </c>
    </row>
    <row r="144" spans="1:3">
      <c r="A144" s="45">
        <v>120</v>
      </c>
      <c r="B144" s="45">
        <v>8.9016046122967589E-3</v>
      </c>
      <c r="C144" s="45">
        <v>1.7583580725904165E-2</v>
      </c>
    </row>
    <row r="145" spans="1:3">
      <c r="A145" s="45">
        <v>121</v>
      </c>
      <c r="B145" s="45">
        <v>-2.984767464930458E-3</v>
      </c>
      <c r="C145" s="45">
        <v>-1.6629153037642196E-2</v>
      </c>
    </row>
    <row r="146" spans="1:3">
      <c r="A146" s="45">
        <v>122</v>
      </c>
      <c r="B146" s="45">
        <v>-9.4866666734613331E-3</v>
      </c>
      <c r="C146" s="45">
        <v>-2.742735786262928E-2</v>
      </c>
    </row>
    <row r="147" spans="1:3">
      <c r="A147" s="45">
        <v>123</v>
      </c>
      <c r="B147" s="45">
        <v>-6.4937504462534001E-3</v>
      </c>
      <c r="C147" s="45">
        <v>-2.0660747379030578E-2</v>
      </c>
    </row>
    <row r="148" spans="1:3">
      <c r="A148" s="45">
        <v>124</v>
      </c>
      <c r="B148" s="45">
        <v>6.6057867047669113E-3</v>
      </c>
      <c r="C148" s="45">
        <v>9.1809347736783488E-3</v>
      </c>
    </row>
    <row r="149" spans="1:3">
      <c r="A149" s="45">
        <v>125</v>
      </c>
      <c r="B149" s="45">
        <v>-1.7214210367613971E-2</v>
      </c>
      <c r="C149" s="45">
        <v>-1.1986194166930655E-2</v>
      </c>
    </row>
    <row r="150" spans="1:3">
      <c r="A150" s="45">
        <v>126</v>
      </c>
      <c r="B150" s="45">
        <v>-2.8947203334942696E-2</v>
      </c>
      <c r="C150" s="45">
        <v>2.2426351655085414E-2</v>
      </c>
    </row>
    <row r="151" spans="1:3">
      <c r="A151" s="45">
        <v>127</v>
      </c>
      <c r="B151" s="45">
        <v>-3.2193486612003192E-2</v>
      </c>
      <c r="C151" s="45">
        <v>-8.702502138274254E-3</v>
      </c>
    </row>
    <row r="152" spans="1:3">
      <c r="A152" s="45">
        <v>128</v>
      </c>
      <c r="B152" s="45">
        <v>1.9466234536221747E-3</v>
      </c>
      <c r="C152" s="45">
        <v>-4.0611984760813048E-3</v>
      </c>
    </row>
    <row r="153" spans="1:3">
      <c r="A153" s="45">
        <v>129</v>
      </c>
      <c r="B153" s="45">
        <v>-6.7822816346700798E-3</v>
      </c>
      <c r="C153" s="45">
        <v>-2.0838455851611808E-2</v>
      </c>
    </row>
    <row r="154" spans="1:3">
      <c r="A154" s="45">
        <v>130</v>
      </c>
      <c r="B154" s="45">
        <v>1.6152993985315039E-2</v>
      </c>
      <c r="C154" s="45">
        <v>2.6596753671384938E-2</v>
      </c>
    </row>
    <row r="155" spans="1:3">
      <c r="A155" s="45">
        <v>131</v>
      </c>
      <c r="B155" s="45">
        <v>-2.6307769912250614E-2</v>
      </c>
      <c r="C155" s="45">
        <v>1.0511545127816064E-2</v>
      </c>
    </row>
    <row r="156" spans="1:3">
      <c r="A156" s="45">
        <v>132</v>
      </c>
      <c r="B156" s="45">
        <v>2.5105187234482462E-2</v>
      </c>
      <c r="C156" s="45">
        <v>3.4774117180825008E-2</v>
      </c>
    </row>
    <row r="157" spans="1:3">
      <c r="A157" s="45">
        <v>133</v>
      </c>
      <c r="B157" s="45">
        <v>2.8149239704597364E-3</v>
      </c>
      <c r="C157" s="45">
        <v>-1.7251210682117889E-2</v>
      </c>
    </row>
    <row r="158" spans="1:3">
      <c r="A158" s="45">
        <v>134</v>
      </c>
      <c r="B158" s="45">
        <v>6.3194138318200142E-3</v>
      </c>
      <c r="C158" s="45">
        <v>-1.0649710579743536E-2</v>
      </c>
    </row>
    <row r="159" spans="1:3">
      <c r="A159" s="45">
        <v>135</v>
      </c>
      <c r="B159" s="45">
        <v>-1.5850449935797838E-2</v>
      </c>
      <c r="C159" s="45">
        <v>-2.1249772989360316E-2</v>
      </c>
    </row>
    <row r="160" spans="1:3">
      <c r="A160" s="45">
        <v>136</v>
      </c>
      <c r="B160" s="45">
        <v>-1.798488351467719E-2</v>
      </c>
      <c r="C160" s="45">
        <v>-7.7160705396312271E-4</v>
      </c>
    </row>
    <row r="161" spans="1:3">
      <c r="A161" s="45">
        <v>137</v>
      </c>
      <c r="B161" s="45">
        <v>-8.0635700356758433E-3</v>
      </c>
      <c r="C161" s="45">
        <v>1.6314919278866798E-2</v>
      </c>
    </row>
    <row r="162" spans="1:3">
      <c r="A162" s="45">
        <v>138</v>
      </c>
      <c r="B162" s="45">
        <v>-1.2598641991462482E-2</v>
      </c>
      <c r="C162" s="45">
        <v>6.5947017726375162E-3</v>
      </c>
    </row>
    <row r="163" spans="1:3">
      <c r="A163" s="45">
        <v>139</v>
      </c>
      <c r="B163" s="45">
        <v>7.2485218433242472E-3</v>
      </c>
      <c r="C163" s="45">
        <v>-7.6916061721471621E-3</v>
      </c>
    </row>
    <row r="164" spans="1:3">
      <c r="A164" s="45">
        <v>140</v>
      </c>
      <c r="B164" s="45">
        <v>-1.2777848582452945E-2</v>
      </c>
      <c r="C164" s="45">
        <v>6.1145189434478921E-3</v>
      </c>
    </row>
    <row r="165" spans="1:3">
      <c r="A165" s="45">
        <v>141</v>
      </c>
      <c r="B165" s="45">
        <v>-1.2327326950792201E-2</v>
      </c>
      <c r="C165" s="45">
        <v>1.1449693414902089E-2</v>
      </c>
    </row>
    <row r="166" spans="1:3">
      <c r="A166" s="45">
        <v>142</v>
      </c>
      <c r="B166" s="45">
        <v>2.37040336658123E-2</v>
      </c>
      <c r="C166" s="45">
        <v>-1.1585988246137631E-2</v>
      </c>
    </row>
    <row r="167" spans="1:3">
      <c r="A167" s="45">
        <v>143</v>
      </c>
      <c r="B167" s="45">
        <v>-7.441865415892035E-3</v>
      </c>
      <c r="C167" s="45">
        <v>-7.5169207801146845E-3</v>
      </c>
    </row>
    <row r="168" spans="1:3">
      <c r="A168" s="45">
        <v>144</v>
      </c>
      <c r="B168" s="45">
        <v>1.9612030932307015E-2</v>
      </c>
      <c r="C168" s="45">
        <v>-3.1647267708902777E-2</v>
      </c>
    </row>
    <row r="169" spans="1:3">
      <c r="A169" s="45">
        <v>145</v>
      </c>
      <c r="B169" s="45">
        <v>-2.2486548158107381E-3</v>
      </c>
      <c r="C169" s="45">
        <v>1.6659778695366726E-2</v>
      </c>
    </row>
    <row r="170" spans="1:3">
      <c r="A170" s="45">
        <v>146</v>
      </c>
      <c r="B170" s="45">
        <v>1.7510166307671913E-2</v>
      </c>
      <c r="C170" s="45">
        <v>4.5617960767508944E-2</v>
      </c>
    </row>
    <row r="171" spans="1:3">
      <c r="A171" s="45">
        <v>147</v>
      </c>
      <c r="B171" s="45">
        <v>-4.723273885481034E-3</v>
      </c>
      <c r="C171" s="45">
        <v>1.058136545047696E-2</v>
      </c>
    </row>
    <row r="172" spans="1:3">
      <c r="A172" s="45">
        <v>148</v>
      </c>
      <c r="B172" s="45">
        <v>-9.1471542331352245E-4</v>
      </c>
      <c r="C172" s="45">
        <v>-1.3331737000278603E-2</v>
      </c>
    </row>
    <row r="173" spans="1:3">
      <c r="A173" s="45">
        <v>149</v>
      </c>
      <c r="B173" s="45">
        <v>5.8866881286318336E-3</v>
      </c>
      <c r="C173" s="45">
        <v>1.5903553078552325E-3</v>
      </c>
    </row>
    <row r="174" spans="1:3">
      <c r="A174" s="45">
        <v>150</v>
      </c>
      <c r="B174" s="45">
        <v>-2.9986647197950559E-3</v>
      </c>
      <c r="C174" s="45">
        <v>2.4828373384297973E-2</v>
      </c>
    </row>
    <row r="175" spans="1:3">
      <c r="A175" s="45">
        <v>151</v>
      </c>
      <c r="B175" s="45">
        <v>-1.273777378214503E-2</v>
      </c>
      <c r="C175" s="45">
        <v>-1.4131170441037857E-2</v>
      </c>
    </row>
    <row r="176" spans="1:3">
      <c r="A176" s="45">
        <v>152</v>
      </c>
      <c r="B176" s="45">
        <v>9.4136476647856994E-3</v>
      </c>
      <c r="C176" s="45">
        <v>-5.7445598167136028E-4</v>
      </c>
    </row>
    <row r="177" spans="1:3">
      <c r="A177" s="45">
        <v>153</v>
      </c>
      <c r="B177" s="45">
        <v>-2.2415828789074865E-3</v>
      </c>
      <c r="C177" s="45">
        <v>3.2813005553681107E-2</v>
      </c>
    </row>
    <row r="178" spans="1:3">
      <c r="A178" s="45">
        <v>154</v>
      </c>
      <c r="B178" s="45">
        <v>2.8153498015458887E-3</v>
      </c>
      <c r="C178" s="45">
        <v>1.2010165988172228E-2</v>
      </c>
    </row>
    <row r="179" spans="1:3">
      <c r="A179" s="45">
        <v>155</v>
      </c>
      <c r="B179" s="45">
        <v>5.5122341478259567E-3</v>
      </c>
      <c r="C179" s="45">
        <v>-2.3845195648339798E-2</v>
      </c>
    </row>
    <row r="180" spans="1:3">
      <c r="A180" s="45">
        <v>156</v>
      </c>
      <c r="B180" s="45">
        <v>7.1557851648993828E-3</v>
      </c>
      <c r="C180" s="45">
        <v>2.4406844562075191E-3</v>
      </c>
    </row>
    <row r="181" spans="1:3">
      <c r="A181" s="45">
        <v>157</v>
      </c>
      <c r="B181" s="45">
        <v>-1.3000766335210242E-2</v>
      </c>
      <c r="C181" s="45">
        <v>2.5173066900208863E-3</v>
      </c>
    </row>
    <row r="182" spans="1:3">
      <c r="A182" s="45">
        <v>158</v>
      </c>
      <c r="B182" s="45">
        <v>-7.6171295145128631E-3</v>
      </c>
      <c r="C182" s="45">
        <v>1.9963796930682419E-2</v>
      </c>
    </row>
    <row r="183" spans="1:3">
      <c r="A183" s="45">
        <v>159</v>
      </c>
      <c r="B183" s="45">
        <v>-9.5061367164089791E-3</v>
      </c>
      <c r="C183" s="45">
        <v>7.7012800099127898E-3</v>
      </c>
    </row>
    <row r="184" spans="1:3">
      <c r="A184" s="45">
        <v>160</v>
      </c>
      <c r="B184" s="45">
        <v>9.5361521615842382E-3</v>
      </c>
      <c r="C184" s="45">
        <v>9.8402474682728822E-3</v>
      </c>
    </row>
    <row r="185" spans="1:3">
      <c r="A185" s="45">
        <v>161</v>
      </c>
      <c r="B185" s="45">
        <v>4.5863830457078076E-3</v>
      </c>
      <c r="C185" s="45">
        <v>7.7105376378446113E-3</v>
      </c>
    </row>
    <row r="186" spans="1:3">
      <c r="A186" s="45">
        <v>162</v>
      </c>
      <c r="B186" s="45">
        <v>3.0765931273898832E-3</v>
      </c>
      <c r="C186" s="45">
        <v>-1.267435715865944E-2</v>
      </c>
    </row>
    <row r="187" spans="1:3">
      <c r="A187" s="45">
        <v>163</v>
      </c>
      <c r="B187" s="45">
        <v>1.2322559590247223E-2</v>
      </c>
      <c r="C187" s="45">
        <v>-1.5946688608483885E-2</v>
      </c>
    </row>
    <row r="188" spans="1:3">
      <c r="A188" s="45">
        <v>164</v>
      </c>
      <c r="B188" s="45">
        <v>3.3880972056808353E-4</v>
      </c>
      <c r="C188" s="45">
        <v>1.4879654554232161E-2</v>
      </c>
    </row>
    <row r="189" spans="1:3">
      <c r="A189" s="45">
        <v>165</v>
      </c>
      <c r="B189" s="45">
        <v>-8.3041101151628193E-4</v>
      </c>
      <c r="C189" s="45">
        <v>1.6277608305033713E-2</v>
      </c>
    </row>
    <row r="190" spans="1:3">
      <c r="A190" s="45">
        <v>166</v>
      </c>
      <c r="B190" s="45">
        <v>-3.0718960818956597E-3</v>
      </c>
      <c r="C190" s="45">
        <v>-4.4217949352102076E-3</v>
      </c>
    </row>
    <row r="191" spans="1:3">
      <c r="A191" s="45">
        <v>167</v>
      </c>
      <c r="B191" s="45">
        <v>-1.0713807773444953E-2</v>
      </c>
      <c r="C191" s="45">
        <v>-1.0991400307535776E-2</v>
      </c>
    </row>
    <row r="192" spans="1:3">
      <c r="A192" s="45">
        <v>168</v>
      </c>
      <c r="B192" s="45">
        <v>-2.0915593629475416E-2</v>
      </c>
      <c r="C192" s="45">
        <v>-2.4669138015495942E-2</v>
      </c>
    </row>
    <row r="193" spans="1:3">
      <c r="A193" s="45">
        <v>169</v>
      </c>
      <c r="B193" s="45">
        <v>8.4513187302952993E-3</v>
      </c>
      <c r="C193" s="45">
        <v>6.0083020364718586E-3</v>
      </c>
    </row>
    <row r="194" spans="1:3">
      <c r="A194" s="45">
        <v>170</v>
      </c>
      <c r="B194" s="45">
        <v>-2.3599307966279948E-2</v>
      </c>
      <c r="C194" s="45">
        <v>2.8596630052736705E-2</v>
      </c>
    </row>
    <row r="195" spans="1:3">
      <c r="A195" s="45">
        <v>171</v>
      </c>
      <c r="B195" s="45">
        <v>5.0735613150139375E-3</v>
      </c>
      <c r="C195" s="45">
        <v>-1.1215988491385897E-2</v>
      </c>
    </row>
    <row r="196" spans="1:3">
      <c r="A196" s="45">
        <v>172</v>
      </c>
      <c r="B196" s="45">
        <v>1.8934977930760016E-2</v>
      </c>
      <c r="C196" s="45">
        <v>3.856526489257335E-3</v>
      </c>
    </row>
    <row r="197" spans="1:3">
      <c r="A197" s="45">
        <v>173</v>
      </c>
      <c r="B197" s="45">
        <v>4.1978893107272562E-3</v>
      </c>
      <c r="C197" s="45">
        <v>2.2388525589526562E-2</v>
      </c>
    </row>
    <row r="198" spans="1:3">
      <c r="A198" s="45">
        <v>174</v>
      </c>
      <c r="B198" s="45">
        <v>-9.0651373374532433E-5</v>
      </c>
      <c r="C198" s="45">
        <v>-9.9789902044765226E-4</v>
      </c>
    </row>
    <row r="199" spans="1:3">
      <c r="A199" s="45">
        <v>175</v>
      </c>
      <c r="B199" s="45">
        <v>7.2367635189141523E-3</v>
      </c>
      <c r="C199" s="45">
        <v>2.1469901652677358E-3</v>
      </c>
    </row>
    <row r="200" spans="1:3">
      <c r="A200" s="45">
        <v>176</v>
      </c>
      <c r="B200" s="45">
        <v>5.7615064099943158E-4</v>
      </c>
      <c r="C200" s="45">
        <v>4.3760174097490752E-3</v>
      </c>
    </row>
    <row r="201" spans="1:3">
      <c r="A201" s="45">
        <v>177</v>
      </c>
      <c r="B201" s="45">
        <v>4.5966377738297336E-3</v>
      </c>
      <c r="C201" s="45">
        <v>1.6458728108352406E-2</v>
      </c>
    </row>
    <row r="202" spans="1:3">
      <c r="A202" s="45">
        <v>178</v>
      </c>
      <c r="B202" s="45">
        <v>-3.2016923074957701E-3</v>
      </c>
      <c r="C202" s="45">
        <v>-1.3047068881520903E-2</v>
      </c>
    </row>
    <row r="203" spans="1:3">
      <c r="A203" s="45">
        <v>179</v>
      </c>
      <c r="B203" s="45">
        <v>-2.2289063597563576E-2</v>
      </c>
      <c r="C203" s="45">
        <v>-1.2391124425221795E-2</v>
      </c>
    </row>
    <row r="204" spans="1:3">
      <c r="A204" s="45">
        <v>180</v>
      </c>
      <c r="B204" s="45">
        <v>-1.1228318974770165E-2</v>
      </c>
      <c r="C204" s="45">
        <v>1.0279627611058776E-2</v>
      </c>
    </row>
    <row r="205" spans="1:3">
      <c r="A205" s="45">
        <v>181</v>
      </c>
      <c r="B205" s="45">
        <v>5.5726054887355325E-3</v>
      </c>
      <c r="C205" s="45">
        <v>-2.6656705121796704E-4</v>
      </c>
    </row>
    <row r="206" spans="1:3">
      <c r="A206" s="45">
        <v>182</v>
      </c>
      <c r="B206" s="45">
        <v>3.7741670494156306E-3</v>
      </c>
      <c r="C206" s="45">
        <v>-1.2909994053273227E-2</v>
      </c>
    </row>
    <row r="207" spans="1:3">
      <c r="A207" s="45">
        <v>183</v>
      </c>
      <c r="B207" s="45">
        <v>6.9597082675118696E-3</v>
      </c>
      <c r="C207" s="45">
        <v>-6.2130386378683369E-3</v>
      </c>
    </row>
    <row r="208" spans="1:3">
      <c r="A208" s="45">
        <v>184</v>
      </c>
      <c r="B208" s="45">
        <v>-1.2890822244748031E-3</v>
      </c>
      <c r="C208" s="45">
        <v>-4.046964873932247E-3</v>
      </c>
    </row>
    <row r="209" spans="1:3">
      <c r="A209" s="45">
        <v>185</v>
      </c>
      <c r="B209" s="45">
        <v>-1.6271963669927407E-3</v>
      </c>
      <c r="C209" s="45">
        <v>3.1407565720477167E-3</v>
      </c>
    </row>
    <row r="210" spans="1:3">
      <c r="A210" s="45">
        <v>186</v>
      </c>
      <c r="B210" s="45">
        <v>-8.9131983999999314E-3</v>
      </c>
      <c r="C210" s="45">
        <v>-1.9033197627198239E-2</v>
      </c>
    </row>
    <row r="211" spans="1:3">
      <c r="A211" s="45">
        <v>187</v>
      </c>
      <c r="B211" s="45">
        <v>-1.435780235112067E-2</v>
      </c>
      <c r="C211" s="45">
        <v>5.5657194908948545E-3</v>
      </c>
    </row>
    <row r="212" spans="1:3">
      <c r="A212" s="45">
        <v>188</v>
      </c>
      <c r="B212" s="45">
        <v>4.3568209590541581E-3</v>
      </c>
      <c r="C212" s="45">
        <v>-1.1614076762071681E-4</v>
      </c>
    </row>
    <row r="213" spans="1:3">
      <c r="A213" s="45">
        <v>189</v>
      </c>
      <c r="B213" s="45">
        <v>3.1869296381647951E-3</v>
      </c>
      <c r="C213" s="45">
        <v>1.4443805074505994E-2</v>
      </c>
    </row>
    <row r="214" spans="1:3">
      <c r="A214" s="45">
        <v>190</v>
      </c>
      <c r="B214" s="45">
        <v>1.6649152559217602E-3</v>
      </c>
      <c r="C214" s="45">
        <v>8.8552807698041875E-3</v>
      </c>
    </row>
    <row r="215" spans="1:3">
      <c r="A215" s="45">
        <v>191</v>
      </c>
      <c r="B215" s="45">
        <v>4.0624633437671455E-3</v>
      </c>
      <c r="C215" s="45">
        <v>3.115455278137778E-3</v>
      </c>
    </row>
    <row r="216" spans="1:3">
      <c r="A216" s="45">
        <v>192</v>
      </c>
      <c r="B216" s="45">
        <v>-5.1166649608317483E-3</v>
      </c>
      <c r="C216" s="45">
        <v>-8.4027702840730953E-3</v>
      </c>
    </row>
    <row r="217" spans="1:3">
      <c r="A217" s="45">
        <v>193</v>
      </c>
      <c r="B217" s="45">
        <v>-4.395670309627754E-3</v>
      </c>
      <c r="C217" s="45">
        <v>-5.223377709594172E-3</v>
      </c>
    </row>
    <row r="218" spans="1:3">
      <c r="A218" s="45">
        <v>194</v>
      </c>
      <c r="B218" s="45">
        <v>-7.6670058101862603E-3</v>
      </c>
      <c r="C218" s="45">
        <v>1.9715382001000287E-2</v>
      </c>
    </row>
    <row r="219" spans="1:3">
      <c r="A219" s="45">
        <v>195</v>
      </c>
      <c r="B219" s="45">
        <v>1.4379610284747973E-2</v>
      </c>
      <c r="C219" s="45">
        <v>-2.1607617337917967E-2</v>
      </c>
    </row>
    <row r="220" spans="1:3">
      <c r="A220" s="45">
        <v>196</v>
      </c>
      <c r="B220" s="45">
        <v>-1.2000970340860545E-3</v>
      </c>
      <c r="C220" s="45">
        <v>-4.9044540809126715E-3</v>
      </c>
    </row>
    <row r="221" spans="1:3">
      <c r="A221" s="45">
        <v>197</v>
      </c>
      <c r="B221" s="45">
        <v>1.3383496527852746E-6</v>
      </c>
      <c r="C221" s="45">
        <v>3.5552779025257043E-3</v>
      </c>
    </row>
    <row r="222" spans="1:3">
      <c r="A222" s="45">
        <v>198</v>
      </c>
      <c r="B222" s="45">
        <v>-1.3849104072478373E-3</v>
      </c>
      <c r="C222" s="45">
        <v>4.3428760641360826E-3</v>
      </c>
    </row>
    <row r="223" spans="1:3">
      <c r="A223" s="45">
        <v>199</v>
      </c>
      <c r="B223" s="45">
        <v>4.2082370393650226E-3</v>
      </c>
      <c r="C223" s="45">
        <v>-2.4533251825496018E-2</v>
      </c>
    </row>
    <row r="224" spans="1:3">
      <c r="A224" s="45">
        <v>200</v>
      </c>
      <c r="B224" s="45">
        <v>-5.663140271374649E-3</v>
      </c>
      <c r="C224" s="45">
        <v>-1.3696161950238425E-2</v>
      </c>
    </row>
    <row r="225" spans="1:3">
      <c r="A225" s="45">
        <v>201</v>
      </c>
      <c r="B225" s="45">
        <v>-1.1157901857075745E-2</v>
      </c>
      <c r="C225" s="45">
        <v>7.8404562550611519E-3</v>
      </c>
    </row>
    <row r="226" spans="1:3">
      <c r="A226" s="45">
        <v>202</v>
      </c>
      <c r="B226" s="45">
        <v>3.7009289396925716E-4</v>
      </c>
      <c r="C226" s="45">
        <v>-1.0513063411727573E-3</v>
      </c>
    </row>
    <row r="227" spans="1:3">
      <c r="A227" s="45">
        <v>203</v>
      </c>
      <c r="B227" s="45">
        <v>-8.8950092416884789E-3</v>
      </c>
      <c r="C227" s="45">
        <v>-6.5984992189792299E-2</v>
      </c>
    </row>
    <row r="228" spans="1:3">
      <c r="A228" s="45">
        <v>204</v>
      </c>
      <c r="B228" s="45">
        <v>-1.4238892529832955E-2</v>
      </c>
      <c r="C228" s="45">
        <v>1.3878066940168304E-2</v>
      </c>
    </row>
    <row r="229" spans="1:3">
      <c r="A229" s="45">
        <v>205</v>
      </c>
      <c r="B229" s="45">
        <v>-2.5756539737711972E-3</v>
      </c>
      <c r="C229" s="45">
        <v>5.0177138513926838E-3</v>
      </c>
    </row>
    <row r="230" spans="1:3">
      <c r="A230" s="45">
        <v>206</v>
      </c>
      <c r="B230" s="45">
        <v>-1.6122438575800653E-3</v>
      </c>
      <c r="C230" s="45">
        <v>4.8756127223850672E-3</v>
      </c>
    </row>
    <row r="231" spans="1:3">
      <c r="A231" s="45">
        <v>207</v>
      </c>
      <c r="B231" s="45">
        <v>1.7735381833499632E-2</v>
      </c>
      <c r="C231" s="45">
        <v>-3.5484542627170785E-3</v>
      </c>
    </row>
    <row r="232" spans="1:3">
      <c r="A232" s="45">
        <v>208</v>
      </c>
      <c r="B232" s="45">
        <v>5.0754515703055648E-3</v>
      </c>
      <c r="C232" s="45">
        <v>4.3282186288105165E-2</v>
      </c>
    </row>
    <row r="233" spans="1:3">
      <c r="A233" s="45">
        <v>209</v>
      </c>
      <c r="B233" s="45">
        <v>3.9061779882314717E-4</v>
      </c>
      <c r="C233" s="45">
        <v>3.3294517867020102E-3</v>
      </c>
    </row>
    <row r="234" spans="1:3">
      <c r="A234" s="45">
        <v>210</v>
      </c>
      <c r="B234" s="45">
        <v>7.5542102640165695E-4</v>
      </c>
      <c r="C234" s="45">
        <v>1.432709358400442E-2</v>
      </c>
    </row>
    <row r="235" spans="1:3">
      <c r="A235" s="45">
        <v>211</v>
      </c>
      <c r="B235" s="45">
        <v>1.1877780205010548E-2</v>
      </c>
      <c r="C235" s="45">
        <v>7.8155722379490838E-4</v>
      </c>
    </row>
    <row r="236" spans="1:3">
      <c r="A236" s="45">
        <v>212</v>
      </c>
      <c r="B236" s="45">
        <v>-8.4797850899320261E-4</v>
      </c>
      <c r="C236" s="45">
        <v>1.7434806283138343E-2</v>
      </c>
    </row>
    <row r="237" spans="1:3">
      <c r="A237" s="45">
        <v>213</v>
      </c>
      <c r="B237" s="45">
        <v>-1.4613457574219831E-2</v>
      </c>
      <c r="C237" s="45">
        <v>-8.4332967833834135E-3</v>
      </c>
    </row>
    <row r="238" spans="1:3">
      <c r="A238" s="45">
        <v>214</v>
      </c>
      <c r="B238" s="45">
        <v>-7.3166440699566106E-3</v>
      </c>
      <c r="C238" s="45">
        <v>1.3434986419256932E-2</v>
      </c>
    </row>
    <row r="239" spans="1:3">
      <c r="A239" s="45">
        <v>215</v>
      </c>
      <c r="B239" s="45">
        <v>-7.6195954833733603E-3</v>
      </c>
      <c r="C239" s="45">
        <v>5.47414391152907E-3</v>
      </c>
    </row>
    <row r="240" spans="1:3">
      <c r="A240" s="45">
        <v>216</v>
      </c>
      <c r="B240" s="45">
        <v>-1.0613616704445047E-2</v>
      </c>
      <c r="C240" s="45">
        <v>-9.6307198975201062E-3</v>
      </c>
    </row>
    <row r="241" spans="1:3">
      <c r="A241" s="45">
        <v>217</v>
      </c>
      <c r="B241" s="45">
        <v>-3.8814891686620467E-3</v>
      </c>
      <c r="C241" s="45">
        <v>-8.580224496863199E-3</v>
      </c>
    </row>
    <row r="242" spans="1:3">
      <c r="A242" s="45">
        <v>218</v>
      </c>
      <c r="B242" s="45">
        <v>-1.0500464422591418E-2</v>
      </c>
      <c r="C242" s="45">
        <v>-2.1040006282229112E-3</v>
      </c>
    </row>
    <row r="243" spans="1:3">
      <c r="A243" s="45">
        <v>219</v>
      </c>
      <c r="B243" s="45">
        <v>-5.5170456770620461E-3</v>
      </c>
      <c r="C243" s="45">
        <v>-5.828293667072687E-5</v>
      </c>
    </row>
    <row r="244" spans="1:3">
      <c r="A244" s="45">
        <v>220</v>
      </c>
      <c r="B244" s="45">
        <v>1.2620951533515917E-2</v>
      </c>
      <c r="C244" s="45">
        <v>-5.9563035686335045E-3</v>
      </c>
    </row>
    <row r="245" spans="1:3">
      <c r="A245" s="45">
        <v>221</v>
      </c>
      <c r="B245" s="45">
        <v>4.2470725985461486E-3</v>
      </c>
      <c r="C245" s="45">
        <v>-1.1305597214923991E-2</v>
      </c>
    </row>
    <row r="246" spans="1:3">
      <c r="A246" s="45">
        <v>222</v>
      </c>
      <c r="B246" s="45">
        <v>-1.3775392466955012E-3</v>
      </c>
      <c r="C246" s="45">
        <v>1.7675310512747438E-2</v>
      </c>
    </row>
    <row r="247" spans="1:3">
      <c r="A247" s="45">
        <v>223</v>
      </c>
      <c r="B247" s="45">
        <v>7.8382973730968392E-3</v>
      </c>
      <c r="C247" s="45">
        <v>-6.0299410305521654E-3</v>
      </c>
    </row>
    <row r="248" spans="1:3">
      <c r="A248" s="45">
        <v>224</v>
      </c>
      <c r="B248" s="45">
        <v>-6.2952419491621916E-3</v>
      </c>
      <c r="C248" s="45">
        <v>3.3205005489157888E-3</v>
      </c>
    </row>
    <row r="249" spans="1:3">
      <c r="A249" s="45">
        <v>225</v>
      </c>
      <c r="B249" s="45">
        <v>-4.6039580955894478E-3</v>
      </c>
      <c r="C249" s="45">
        <v>1.3902519921756193E-2</v>
      </c>
    </row>
    <row r="250" spans="1:3">
      <c r="A250" s="45">
        <v>226</v>
      </c>
      <c r="B250" s="45">
        <v>-3.072038071315686E-3</v>
      </c>
      <c r="C250" s="45">
        <v>-1.6846168203341883E-2</v>
      </c>
    </row>
    <row r="251" spans="1:3">
      <c r="A251" s="45">
        <v>227</v>
      </c>
      <c r="B251" s="45">
        <v>5.9818159702536748E-3</v>
      </c>
      <c r="C251" s="45">
        <v>9.458119996622126E-3</v>
      </c>
    </row>
    <row r="252" spans="1:3">
      <c r="A252" s="45">
        <v>228</v>
      </c>
      <c r="B252" s="45">
        <v>1.152696493342336E-2</v>
      </c>
      <c r="C252" s="45">
        <v>1.4802647719928633E-2</v>
      </c>
    </row>
    <row r="253" spans="1:3">
      <c r="A253" s="45">
        <v>229</v>
      </c>
      <c r="B253" s="45">
        <v>5.2784911765511693E-3</v>
      </c>
      <c r="C253" s="45">
        <v>-1.3827578773825731E-2</v>
      </c>
    </row>
    <row r="254" spans="1:3">
      <c r="A254" s="45">
        <v>230</v>
      </c>
      <c r="B254" s="45">
        <v>-1.029089828217495E-3</v>
      </c>
      <c r="C254" s="45">
        <v>-2.9173901076292932E-3</v>
      </c>
    </row>
    <row r="255" spans="1:3">
      <c r="A255" s="45">
        <v>231</v>
      </c>
      <c r="B255" s="45">
        <v>-3.9356206073321073E-3</v>
      </c>
      <c r="C255" s="45">
        <v>-4.792417580925799E-3</v>
      </c>
    </row>
    <row r="256" spans="1:3">
      <c r="A256" s="45">
        <v>232</v>
      </c>
      <c r="B256" s="45">
        <v>1.2227771415794238E-2</v>
      </c>
      <c r="C256" s="45">
        <v>4.1621265602559132E-3</v>
      </c>
    </row>
    <row r="257" spans="1:3">
      <c r="A257" s="45">
        <v>233</v>
      </c>
      <c r="B257" s="45">
        <v>1.2115385587575762E-2</v>
      </c>
      <c r="C257" s="45">
        <v>-1.4825725537436288E-3</v>
      </c>
    </row>
    <row r="258" spans="1:3">
      <c r="A258" s="45">
        <v>234</v>
      </c>
      <c r="B258" s="45">
        <v>2.5442318194735924E-3</v>
      </c>
      <c r="C258" s="45">
        <v>-1.1786773444035271E-2</v>
      </c>
    </row>
    <row r="259" spans="1:3">
      <c r="A259" s="45">
        <v>235</v>
      </c>
      <c r="B259" s="45">
        <v>-1.4122591814890351E-3</v>
      </c>
      <c r="C259" s="45">
        <v>7.4241308271289755E-4</v>
      </c>
    </row>
    <row r="260" spans="1:3">
      <c r="A260" s="45">
        <v>236</v>
      </c>
      <c r="B260" s="45">
        <v>6.8901156286393572E-3</v>
      </c>
      <c r="C260" s="45">
        <v>-7.2146436389887115E-3</v>
      </c>
    </row>
    <row r="261" spans="1:3">
      <c r="A261" s="45">
        <v>237</v>
      </c>
      <c r="B261" s="45">
        <v>1.981758585507028E-3</v>
      </c>
      <c r="C261" s="45">
        <v>-2.6671220034661679E-2</v>
      </c>
    </row>
    <row r="262" spans="1:3">
      <c r="A262" s="45">
        <v>238</v>
      </c>
      <c r="B262" s="45">
        <v>5.4605495757078107E-3</v>
      </c>
      <c r="C262" s="45">
        <v>-1.760392145379891E-2</v>
      </c>
    </row>
    <row r="263" spans="1:3">
      <c r="A263" s="45">
        <v>239</v>
      </c>
      <c r="B263" s="45">
        <v>-2.6987981801918164E-3</v>
      </c>
      <c r="C263" s="45">
        <v>-1.9520350032300852E-2</v>
      </c>
    </row>
    <row r="264" spans="1:3">
      <c r="A264" s="45">
        <v>240</v>
      </c>
      <c r="B264" s="45">
        <v>-7.96003102853075E-3</v>
      </c>
      <c r="C264" s="45">
        <v>-1.0148766721029184E-2</v>
      </c>
    </row>
    <row r="265" spans="1:3">
      <c r="A265" s="45">
        <v>241</v>
      </c>
      <c r="B265" s="45">
        <v>-1.1852978385035347E-2</v>
      </c>
      <c r="C265" s="45">
        <v>7.2594359336286812E-3</v>
      </c>
    </row>
    <row r="266" spans="1:3">
      <c r="A266" s="45">
        <v>242</v>
      </c>
      <c r="B266" s="45">
        <v>1.1471411662174542E-2</v>
      </c>
      <c r="C266" s="45">
        <v>-1.7972845657841362E-3</v>
      </c>
    </row>
    <row r="267" spans="1:3">
      <c r="A267" s="45">
        <v>243</v>
      </c>
      <c r="B267" s="45">
        <v>-5.3873495057791005E-3</v>
      </c>
      <c r="C267" s="45">
        <v>-4.8925533167604694E-3</v>
      </c>
    </row>
    <row r="268" spans="1:3">
      <c r="A268" s="45">
        <v>244</v>
      </c>
      <c r="B268" s="45">
        <v>1.0961810372013846E-2</v>
      </c>
      <c r="C268" s="45">
        <v>1.0433720912014898E-3</v>
      </c>
    </row>
    <row r="269" spans="1:3" ht="13.8" thickBot="1">
      <c r="A269" s="151">
        <v>245</v>
      </c>
      <c r="B269" s="151">
        <v>8.2670339320794935E-3</v>
      </c>
      <c r="C269" s="151">
        <v>2.8791927913863712E-2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FDC1-E265-4866-B82F-6CA181637D8A}">
  <dimension ref="A1:AA1000"/>
  <sheetViews>
    <sheetView topLeftCell="H15" workbookViewId="0">
      <selection activeCell="M26" sqref="M26"/>
    </sheetView>
  </sheetViews>
  <sheetFormatPr defaultRowHeight="13.2"/>
  <cols>
    <col min="1" max="1" width="32" customWidth="1"/>
    <col min="10" max="10" width="42.77734375" customWidth="1"/>
  </cols>
  <sheetData>
    <row r="1" spans="1:27" ht="43.8" thickBot="1">
      <c r="A1" s="114"/>
      <c r="B1" s="115" t="s">
        <v>447</v>
      </c>
      <c r="C1" s="116">
        <v>2020</v>
      </c>
      <c r="D1" s="116">
        <v>2021</v>
      </c>
      <c r="E1" s="116">
        <v>2022</v>
      </c>
      <c r="F1" s="116">
        <v>2023</v>
      </c>
      <c r="G1" s="116">
        <v>2024</v>
      </c>
      <c r="H1" s="117" t="s">
        <v>448</v>
      </c>
      <c r="I1" s="114"/>
      <c r="J1" s="114"/>
      <c r="K1" s="114"/>
      <c r="L1" s="114" t="s">
        <v>449</v>
      </c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thickBot="1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6.2" thickBot="1">
      <c r="A3" s="101" t="s">
        <v>416</v>
      </c>
      <c r="B3" s="102">
        <v>151</v>
      </c>
      <c r="C3" s="103">
        <v>173.72229129999999</v>
      </c>
      <c r="D3" s="103">
        <v>199.86380449999999</v>
      </c>
      <c r="E3" s="103">
        <v>229.93906000000001</v>
      </c>
      <c r="F3" s="103">
        <v>264.54000230000003</v>
      </c>
      <c r="G3" s="103">
        <v>304.34765110000001</v>
      </c>
      <c r="H3" s="103">
        <v>330.21720149999999</v>
      </c>
      <c r="I3" s="114"/>
      <c r="J3" s="114" t="s">
        <v>450</v>
      </c>
      <c r="K3" s="118">
        <v>0.17710000000000001</v>
      </c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</row>
    <row r="4" spans="1:27" ht="16.2" thickBot="1">
      <c r="A4" s="101" t="s">
        <v>417</v>
      </c>
      <c r="B4" s="102">
        <v>151</v>
      </c>
      <c r="C4" s="103">
        <v>173.72229129999999</v>
      </c>
      <c r="D4" s="103">
        <v>199.86380449999999</v>
      </c>
      <c r="E4" s="103">
        <v>229.93906000000001</v>
      </c>
      <c r="F4" s="103">
        <v>264.54000230000003</v>
      </c>
      <c r="G4" s="103">
        <v>304.34765110000001</v>
      </c>
      <c r="H4" s="103">
        <v>330.21720149999999</v>
      </c>
      <c r="I4" s="114"/>
      <c r="J4" s="119" t="s">
        <v>451</v>
      </c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</row>
    <row r="5" spans="1:27" ht="16.2" thickBot="1">
      <c r="A5" s="101" t="s">
        <v>418</v>
      </c>
      <c r="B5" s="102">
        <v>0</v>
      </c>
      <c r="C5" s="103">
        <v>0</v>
      </c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14"/>
      <c r="J5" s="114" t="s">
        <v>452</v>
      </c>
      <c r="K5" s="118">
        <v>0.28000000000000003</v>
      </c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</row>
    <row r="6" spans="1:27" ht="29.4" thickBot="1">
      <c r="A6" s="101" t="s">
        <v>419</v>
      </c>
      <c r="B6" s="102">
        <v>0</v>
      </c>
      <c r="C6" s="103">
        <v>0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14"/>
      <c r="J6" s="114" t="s">
        <v>453</v>
      </c>
      <c r="K6" s="103">
        <v>1.1477999999999999</v>
      </c>
      <c r="L6" s="114"/>
      <c r="M6" s="114"/>
      <c r="N6" s="114"/>
      <c r="O6" s="114"/>
      <c r="P6" s="120" t="s">
        <v>73</v>
      </c>
      <c r="Q6" s="120" t="s">
        <v>454</v>
      </c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ht="16.2" thickBot="1">
      <c r="A7" s="101" t="s">
        <v>420</v>
      </c>
      <c r="B7" s="104">
        <v>46941.1</v>
      </c>
      <c r="C7" s="103">
        <v>54004.73805</v>
      </c>
      <c r="D7" s="103">
        <v>62131.303529999997</v>
      </c>
      <c r="E7" s="103">
        <v>71480.744420000003</v>
      </c>
      <c r="F7" s="103">
        <v>82237.077489999996</v>
      </c>
      <c r="G7" s="103">
        <v>94612.010110000003</v>
      </c>
      <c r="H7" s="103">
        <v>102654.031</v>
      </c>
      <c r="I7" s="114"/>
      <c r="J7" s="114" t="s">
        <v>455</v>
      </c>
      <c r="K7" s="114" t="s">
        <v>456</v>
      </c>
      <c r="L7" s="114"/>
      <c r="M7" s="114"/>
      <c r="N7" s="114"/>
      <c r="O7" s="114"/>
      <c r="P7" s="121"/>
      <c r="Q7" s="121"/>
      <c r="R7" s="114"/>
      <c r="S7" s="114"/>
      <c r="T7" s="114"/>
      <c r="U7" s="114"/>
      <c r="V7" s="114"/>
      <c r="W7" s="114"/>
      <c r="X7" s="114"/>
      <c r="Y7" s="114"/>
      <c r="Z7" s="114"/>
      <c r="AA7" s="114"/>
    </row>
    <row r="8" spans="1:27" ht="16.2" thickBot="1">
      <c r="A8" s="101" t="s">
        <v>421</v>
      </c>
      <c r="B8" s="104">
        <v>47092.1</v>
      </c>
      <c r="C8" s="103">
        <v>54178.460339999998</v>
      </c>
      <c r="D8" s="103">
        <v>62331.167329999997</v>
      </c>
      <c r="E8" s="103">
        <v>71710.683480000007</v>
      </c>
      <c r="F8" s="103">
        <v>82501.617490000004</v>
      </c>
      <c r="G8" s="103">
        <v>94916.357759999999</v>
      </c>
      <c r="H8" s="103">
        <v>102984.2482</v>
      </c>
      <c r="I8" s="114"/>
      <c r="J8" s="114" t="s">
        <v>457</v>
      </c>
      <c r="K8" s="118">
        <v>0.153977</v>
      </c>
      <c r="L8" s="114"/>
      <c r="M8" s="114"/>
      <c r="N8" s="114"/>
      <c r="O8" s="122"/>
      <c r="P8" s="123" t="s">
        <v>458</v>
      </c>
      <c r="Q8" s="124">
        <v>4.0899999999999999E-2</v>
      </c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ht="16.2" thickBot="1">
      <c r="A9" s="101" t="s">
        <v>422</v>
      </c>
      <c r="B9" s="102">
        <v>157.6</v>
      </c>
      <c r="C9" s="103">
        <v>181.315451</v>
      </c>
      <c r="D9" s="103">
        <v>208.5995734</v>
      </c>
      <c r="E9" s="103">
        <v>239.98937649999999</v>
      </c>
      <c r="F9" s="103">
        <v>276.1026779</v>
      </c>
      <c r="G9" s="103">
        <v>317.65026369999998</v>
      </c>
      <c r="H9" s="103">
        <v>344.65053610000001</v>
      </c>
      <c r="I9" s="114"/>
      <c r="J9" s="114" t="s">
        <v>459</v>
      </c>
      <c r="K9" s="118">
        <v>6.6400000000000001E-2</v>
      </c>
      <c r="L9" s="114"/>
      <c r="M9" s="114"/>
      <c r="N9" s="114"/>
      <c r="O9" s="122"/>
      <c r="P9" s="125" t="s">
        <v>460</v>
      </c>
      <c r="Q9" s="126">
        <v>4.07E-2</v>
      </c>
      <c r="R9" s="114"/>
      <c r="S9" s="114"/>
      <c r="T9" s="114"/>
      <c r="U9" s="114"/>
      <c r="V9" s="114"/>
      <c r="W9" s="114"/>
      <c r="X9" s="114"/>
      <c r="Y9" s="114"/>
      <c r="Z9" s="114"/>
      <c r="AA9" s="114"/>
    </row>
    <row r="10" spans="1:27" ht="16.2" thickBot="1">
      <c r="A10" s="101" t="s">
        <v>423</v>
      </c>
      <c r="B10" s="102">
        <v>0</v>
      </c>
      <c r="C10" s="103">
        <v>0</v>
      </c>
      <c r="D10" s="103">
        <v>0</v>
      </c>
      <c r="E10" s="103">
        <v>0</v>
      </c>
      <c r="F10" s="103">
        <v>0</v>
      </c>
      <c r="G10" s="103">
        <v>0</v>
      </c>
      <c r="H10" s="103">
        <v>0</v>
      </c>
      <c r="I10" s="114"/>
      <c r="J10" s="114"/>
      <c r="K10" s="114"/>
      <c r="L10" s="114"/>
      <c r="M10" s="114"/>
      <c r="N10" s="114"/>
      <c r="O10" s="122"/>
      <c r="P10" s="123" t="s">
        <v>461</v>
      </c>
      <c r="Q10" s="124">
        <v>4.0500000000000001E-2</v>
      </c>
      <c r="R10" s="114"/>
      <c r="S10" s="114"/>
      <c r="T10" s="114"/>
      <c r="U10" s="114"/>
      <c r="V10" s="114"/>
      <c r="W10" s="114"/>
      <c r="X10" s="114"/>
      <c r="Y10" s="114"/>
      <c r="Z10" s="114"/>
      <c r="AA10" s="114"/>
    </row>
    <row r="11" spans="1:27" ht="16.2" thickBot="1">
      <c r="A11" s="101" t="s">
        <v>424</v>
      </c>
      <c r="B11" s="102">
        <v>157.6</v>
      </c>
      <c r="C11" s="103">
        <v>181.315451</v>
      </c>
      <c r="D11" s="103">
        <v>208.5995734</v>
      </c>
      <c r="E11" s="103">
        <v>239.98937649999999</v>
      </c>
      <c r="F11" s="103">
        <v>276.1026779</v>
      </c>
      <c r="G11" s="103">
        <v>317.65026369999998</v>
      </c>
      <c r="H11" s="103">
        <v>344.65053610000001</v>
      </c>
      <c r="I11" s="114"/>
      <c r="J11" s="114"/>
      <c r="K11" s="114"/>
      <c r="L11" s="114"/>
      <c r="M11" s="114"/>
      <c r="N11" s="114"/>
      <c r="O11" s="122"/>
      <c r="P11" s="125" t="s">
        <v>462</v>
      </c>
      <c r="Q11" s="126">
        <v>3.9800000000000002E-2</v>
      </c>
      <c r="R11" s="114"/>
      <c r="S11" s="114"/>
      <c r="T11" s="114"/>
      <c r="U11" s="114"/>
      <c r="V11" s="114"/>
      <c r="W11" s="114"/>
      <c r="X11" s="114"/>
      <c r="Y11" s="114"/>
      <c r="Z11" s="114"/>
      <c r="AA11" s="114"/>
    </row>
    <row r="12" spans="1:27" ht="16.2" thickBot="1">
      <c r="A12" s="105" t="s">
        <v>425</v>
      </c>
      <c r="B12" s="103">
        <v>17.600000000000001</v>
      </c>
      <c r="C12" s="103">
        <v>20.248425999999998</v>
      </c>
      <c r="D12" s="103">
        <v>23.295383829999999</v>
      </c>
      <c r="E12" s="103">
        <v>26.80084407</v>
      </c>
      <c r="F12" s="103">
        <v>30.83380159</v>
      </c>
      <c r="G12" s="103">
        <v>35.473633509999999</v>
      </c>
      <c r="H12" s="103">
        <v>38.488892360000001</v>
      </c>
      <c r="I12" s="114"/>
      <c r="J12" s="114" t="s">
        <v>463</v>
      </c>
      <c r="K12" s="118">
        <v>0.16250000000000001</v>
      </c>
      <c r="L12" s="114"/>
      <c r="M12" s="114"/>
      <c r="N12" s="114"/>
      <c r="O12" s="114"/>
      <c r="P12" s="127" t="s">
        <v>464</v>
      </c>
      <c r="Q12" s="124">
        <v>3.9699999999999999E-2</v>
      </c>
      <c r="R12" s="114"/>
      <c r="S12" s="114"/>
      <c r="T12" s="114"/>
      <c r="U12" s="114"/>
      <c r="V12" s="114"/>
      <c r="W12" s="114"/>
      <c r="X12" s="114"/>
      <c r="Y12" s="114"/>
      <c r="Z12" s="114"/>
      <c r="AA12" s="114"/>
    </row>
    <row r="13" spans="1:27" ht="16.2" thickBot="1">
      <c r="A13" s="101" t="s">
        <v>426</v>
      </c>
      <c r="B13" s="104">
        <v>47267.3</v>
      </c>
      <c r="C13" s="103">
        <v>54380.024219999999</v>
      </c>
      <c r="D13" s="103">
        <v>62563.062290000002</v>
      </c>
      <c r="E13" s="103">
        <v>71977.473700000002</v>
      </c>
      <c r="F13" s="103">
        <v>82808.553969999994</v>
      </c>
      <c r="G13" s="103">
        <v>95269.481660000005</v>
      </c>
      <c r="H13" s="103">
        <v>103367.3876</v>
      </c>
      <c r="I13" s="114"/>
      <c r="J13" s="114" t="s">
        <v>465</v>
      </c>
      <c r="K13" s="118">
        <v>0.11020000000000001</v>
      </c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</row>
    <row r="14" spans="1:27" ht="16.2" thickBot="1">
      <c r="A14" s="101"/>
      <c r="B14" s="106"/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103">
        <v>0</v>
      </c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</row>
    <row r="15" spans="1:27" ht="16.2" thickBot="1">
      <c r="A15" s="101" t="s">
        <v>427</v>
      </c>
      <c r="B15" s="104">
        <v>25059.200000000001</v>
      </c>
      <c r="C15" s="103">
        <v>28830.077089999999</v>
      </c>
      <c r="D15" s="103">
        <v>33168.391060000002</v>
      </c>
      <c r="E15" s="103">
        <v>38159.52908</v>
      </c>
      <c r="F15" s="103">
        <v>43901.727319999998</v>
      </c>
      <c r="G15" s="103">
        <v>50508.004370000002</v>
      </c>
      <c r="H15" s="103">
        <v>54801.184739999997</v>
      </c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</row>
    <row r="16" spans="1:27" ht="16.2" thickBot="1">
      <c r="A16" s="101" t="s">
        <v>428</v>
      </c>
      <c r="B16" s="104">
        <v>10471.9</v>
      </c>
      <c r="C16" s="103">
        <v>12047.698420000001</v>
      </c>
      <c r="D16" s="103">
        <v>13860.62102</v>
      </c>
      <c r="E16" s="103">
        <v>15946.34995</v>
      </c>
      <c r="F16" s="103">
        <v>18345.936750000001</v>
      </c>
      <c r="G16" s="103">
        <v>21106.610379999998</v>
      </c>
      <c r="H16" s="103">
        <v>22900.672269999999</v>
      </c>
      <c r="I16" s="114"/>
      <c r="J16" s="128" t="s">
        <v>466</v>
      </c>
      <c r="K16" s="129">
        <v>0.67789999999999995</v>
      </c>
      <c r="L16" s="130"/>
      <c r="M16" s="130"/>
      <c r="N16" s="130"/>
      <c r="O16" s="130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</row>
    <row r="17" spans="1:27" ht="16.2" thickBot="1">
      <c r="A17" s="101" t="s">
        <v>429</v>
      </c>
      <c r="B17" s="104">
        <v>15437.3</v>
      </c>
      <c r="C17" s="103">
        <v>17760.285609999999</v>
      </c>
      <c r="D17" s="103">
        <v>20432.831190000001</v>
      </c>
      <c r="E17" s="103">
        <v>23507.538079999998</v>
      </c>
      <c r="F17" s="103">
        <v>27044.923030000002</v>
      </c>
      <c r="G17" s="103">
        <v>31114.609240000002</v>
      </c>
      <c r="H17" s="103">
        <v>33759.351020000002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</row>
    <row r="18" spans="1:27" ht="16.2" thickBot="1">
      <c r="A18" s="101" t="s">
        <v>430</v>
      </c>
      <c r="B18" s="104">
        <v>1606.9</v>
      </c>
      <c r="C18" s="103">
        <v>1848.704303</v>
      </c>
      <c r="D18" s="103">
        <v>2126.8950159999999</v>
      </c>
      <c r="E18" s="103">
        <v>2446.9475189999998</v>
      </c>
      <c r="F18" s="103">
        <v>2815.1611240000002</v>
      </c>
      <c r="G18" s="103">
        <v>3238.78305</v>
      </c>
      <c r="H18" s="103">
        <v>3514.0796099999998</v>
      </c>
      <c r="I18" s="114"/>
      <c r="J18" s="114" t="s">
        <v>467</v>
      </c>
      <c r="K18" s="119" t="s">
        <v>468</v>
      </c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</row>
    <row r="19" spans="1:27" ht="16.2" thickBot="1">
      <c r="A19" s="101" t="s">
        <v>431</v>
      </c>
      <c r="B19" s="104">
        <v>37503.599999999999</v>
      </c>
      <c r="C19" s="103">
        <v>43147.094850000001</v>
      </c>
      <c r="D19" s="103">
        <v>49639.815750000002</v>
      </c>
      <c r="E19" s="103">
        <v>57109.553169999999</v>
      </c>
      <c r="F19" s="103">
        <v>65703.327350000007</v>
      </c>
      <c r="G19" s="103">
        <v>75590.281919999994</v>
      </c>
      <c r="H19" s="103">
        <v>82015.455879999994</v>
      </c>
      <c r="I19" s="114"/>
      <c r="J19" s="114"/>
      <c r="K19" s="119" t="s">
        <v>469</v>
      </c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27" ht="16.2" thickBot="1">
      <c r="A20" s="101" t="s">
        <v>432</v>
      </c>
      <c r="B20" s="104">
        <v>3322.6</v>
      </c>
      <c r="C20" s="103">
        <v>3822.5806950000001</v>
      </c>
      <c r="D20" s="103">
        <v>4397.7978590000002</v>
      </c>
      <c r="E20" s="103">
        <v>5059.5729840000004</v>
      </c>
      <c r="F20" s="103">
        <v>5820.9312019999998</v>
      </c>
      <c r="G20" s="103">
        <v>6696.857653</v>
      </c>
      <c r="H20" s="103">
        <v>7266.0905540000003</v>
      </c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27" ht="16.2" thickBot="1">
      <c r="A21" s="101" t="s">
        <v>433</v>
      </c>
      <c r="B21" s="104">
        <v>2312.8000000000002</v>
      </c>
      <c r="C21" s="103">
        <v>2660.8272529999999</v>
      </c>
      <c r="D21" s="103">
        <v>3061.2252119999998</v>
      </c>
      <c r="E21" s="103">
        <v>3521.8745549999999</v>
      </c>
      <c r="F21" s="103">
        <v>4051.8418360000001</v>
      </c>
      <c r="G21" s="103">
        <v>4661.5579310000003</v>
      </c>
      <c r="H21" s="103">
        <v>5057.7903550000001</v>
      </c>
      <c r="I21" s="114"/>
      <c r="J21" s="114" t="s">
        <v>470</v>
      </c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</row>
    <row r="22" spans="1:27" ht="29.4" thickBot="1">
      <c r="A22" s="101" t="s">
        <v>434</v>
      </c>
      <c r="B22" s="102">
        <v>187.8</v>
      </c>
      <c r="C22" s="103">
        <v>216.05990929999999</v>
      </c>
      <c r="D22" s="103">
        <v>248.57233429999999</v>
      </c>
      <c r="E22" s="103">
        <v>285.97718850000001</v>
      </c>
      <c r="F22" s="103">
        <v>329.0106783</v>
      </c>
      <c r="G22" s="103">
        <v>378.51979390000002</v>
      </c>
      <c r="H22" s="103">
        <v>410.6939764</v>
      </c>
      <c r="I22" s="114"/>
      <c r="J22" s="120" t="s">
        <v>73</v>
      </c>
      <c r="K22" s="120" t="s">
        <v>471</v>
      </c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27" ht="15" thickBot="1">
      <c r="A23" s="114" t="s">
        <v>435</v>
      </c>
      <c r="B23" s="108">
        <v>5823.2</v>
      </c>
      <c r="C23" s="103">
        <v>6699.4678569999996</v>
      </c>
      <c r="D23" s="103">
        <v>7707.5954060000004</v>
      </c>
      <c r="E23" s="103">
        <v>8867.424728</v>
      </c>
      <c r="F23" s="103">
        <v>10201.783719999999</v>
      </c>
      <c r="G23" s="103">
        <v>11736.935380000001</v>
      </c>
      <c r="H23" s="103">
        <v>12734.57489</v>
      </c>
      <c r="I23" s="114"/>
      <c r="J23" s="131">
        <v>2020</v>
      </c>
      <c r="K23" s="132">
        <v>0.15110000000000001</v>
      </c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27" ht="16.2" thickBot="1">
      <c r="A24" s="109" t="s">
        <v>436</v>
      </c>
      <c r="B24" s="110">
        <v>14986.2</v>
      </c>
      <c r="C24" s="103">
        <v>17241.304639999998</v>
      </c>
      <c r="D24" s="103">
        <v>19835.75461</v>
      </c>
      <c r="E24" s="103">
        <v>22820.614170000001</v>
      </c>
      <c r="F24" s="103">
        <v>26254.631669999999</v>
      </c>
      <c r="G24" s="103">
        <v>30205.395820000002</v>
      </c>
      <c r="H24" s="103">
        <v>32772.854469999998</v>
      </c>
      <c r="I24" s="114"/>
      <c r="J24" s="133">
        <v>2021</v>
      </c>
      <c r="K24" s="134">
        <v>0.15090000000000001</v>
      </c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27" ht="16.2" thickBot="1">
      <c r="A25" s="109" t="s">
        <v>437</v>
      </c>
      <c r="B25" s="111">
        <v>451.1</v>
      </c>
      <c r="C25" s="103">
        <v>518.98096410000005</v>
      </c>
      <c r="D25" s="103">
        <v>597.07657089999998</v>
      </c>
      <c r="E25" s="103">
        <v>686.92390690000002</v>
      </c>
      <c r="F25" s="103">
        <v>790.29135780000001</v>
      </c>
      <c r="G25" s="103">
        <v>909.21341340000004</v>
      </c>
      <c r="H25" s="103">
        <v>986.49655359999997</v>
      </c>
      <c r="I25" s="114"/>
      <c r="J25" s="131">
        <v>2022</v>
      </c>
      <c r="K25" s="132">
        <v>0.1507</v>
      </c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27" ht="16.2" thickBot="1">
      <c r="A26" s="109" t="s">
        <v>438</v>
      </c>
      <c r="B26" s="110">
        <v>1606.9</v>
      </c>
      <c r="C26" s="103">
        <v>1848.704303</v>
      </c>
      <c r="D26" s="103">
        <v>2126.8950159999999</v>
      </c>
      <c r="E26" s="103">
        <v>2446.9475189999998</v>
      </c>
      <c r="F26" s="103">
        <v>2815.1611240000002</v>
      </c>
      <c r="G26" s="103">
        <v>3238.78305</v>
      </c>
      <c r="H26" s="103">
        <v>3514.0796099999998</v>
      </c>
      <c r="I26" s="114"/>
      <c r="J26" s="133">
        <v>2023</v>
      </c>
      <c r="K26" s="134">
        <v>0.15</v>
      </c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27" ht="16.2" thickBot="1">
      <c r="A27" s="112" t="s">
        <v>439</v>
      </c>
      <c r="B27" s="113">
        <v>17044.2</v>
      </c>
      <c r="C27" s="103">
        <v>19608.98991</v>
      </c>
      <c r="D27" s="103">
        <v>22559.726200000001</v>
      </c>
      <c r="E27" s="103">
        <v>25954.4856</v>
      </c>
      <c r="F27" s="103">
        <v>29860.084149999999</v>
      </c>
      <c r="G27" s="103">
        <v>34353.392290000003</v>
      </c>
      <c r="H27" s="103">
        <v>37273.430630000003</v>
      </c>
      <c r="I27" s="114"/>
      <c r="J27" s="131">
        <v>2024</v>
      </c>
      <c r="K27" s="132">
        <v>0.14990000000000001</v>
      </c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27" ht="16.2" thickBot="1">
      <c r="A28" s="101" t="s">
        <v>440</v>
      </c>
      <c r="B28" s="104">
        <v>3597.2</v>
      </c>
      <c r="C28" s="103">
        <v>4138.50216</v>
      </c>
      <c r="D28" s="103">
        <v>4761.2587910000002</v>
      </c>
      <c r="E28" s="103">
        <v>5477.7270630000003</v>
      </c>
      <c r="F28" s="103">
        <v>6302.0085840000002</v>
      </c>
      <c r="G28" s="103">
        <v>7250.3269579999996</v>
      </c>
      <c r="H28" s="103">
        <v>7866.6047500000004</v>
      </c>
      <c r="I28" s="114"/>
      <c r="J28" s="120" t="s">
        <v>472</v>
      </c>
      <c r="K28" s="135">
        <v>0.15049999999999999</v>
      </c>
      <c r="L28" s="130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27" ht="16.2" thickBot="1">
      <c r="A29" s="101" t="s">
        <v>441</v>
      </c>
      <c r="B29" s="104">
        <v>9420.9</v>
      </c>
      <c r="C29" s="103">
        <v>10838.545260000001</v>
      </c>
      <c r="D29" s="103">
        <v>12469.516</v>
      </c>
      <c r="E29" s="103">
        <v>14345.91318</v>
      </c>
      <c r="F29" s="103">
        <v>16504.668259999999</v>
      </c>
      <c r="G29" s="103">
        <v>18988.270110000001</v>
      </c>
      <c r="H29" s="103">
        <v>20602.273069999999</v>
      </c>
      <c r="I29" s="114"/>
      <c r="J29" s="114"/>
      <c r="K29" s="114"/>
      <c r="L29" s="130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27" ht="15" thickBot="1">
      <c r="A30" s="114" t="s">
        <v>442</v>
      </c>
      <c r="B30" s="108">
        <v>16036.5</v>
      </c>
      <c r="C30" s="103">
        <v>18449.652470000001</v>
      </c>
      <c r="D30" s="103">
        <v>21225.933120000002</v>
      </c>
      <c r="E30" s="103">
        <v>24419.985000000001</v>
      </c>
      <c r="F30" s="103">
        <v>28094.67382</v>
      </c>
      <c r="G30" s="103">
        <v>32322.325219999999</v>
      </c>
      <c r="H30" s="103">
        <v>35069.722860000002</v>
      </c>
      <c r="I30" s="114"/>
      <c r="J30" s="114" t="s">
        <v>473</v>
      </c>
      <c r="K30" s="114"/>
      <c r="L30" s="130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27" ht="16.2" thickBot="1">
      <c r="A31" s="105" t="s">
        <v>443</v>
      </c>
      <c r="B31" s="103">
        <v>664.9</v>
      </c>
      <c r="C31" s="103">
        <v>764.95332089999999</v>
      </c>
      <c r="D31" s="103">
        <v>880.06254039999999</v>
      </c>
      <c r="E31" s="103">
        <v>1012.493251</v>
      </c>
      <c r="F31" s="103">
        <v>1164.8519699999999</v>
      </c>
      <c r="G31" s="103">
        <v>1340.1374390000001</v>
      </c>
      <c r="H31" s="103">
        <v>1454.049121</v>
      </c>
      <c r="I31" s="114"/>
      <c r="J31" s="114" t="s">
        <v>474</v>
      </c>
      <c r="K31" s="118">
        <v>4.4999999999999998E-2</v>
      </c>
      <c r="L31" s="130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27" ht="16.2" thickBot="1">
      <c r="A32" s="105" t="s">
        <v>444</v>
      </c>
      <c r="B32" s="108">
        <v>16701.400000000001</v>
      </c>
      <c r="C32" s="103">
        <v>19214.605800000001</v>
      </c>
      <c r="D32" s="103">
        <v>22105.99566</v>
      </c>
      <c r="E32" s="103">
        <v>25432.47825</v>
      </c>
      <c r="F32" s="103">
        <v>29259.52579</v>
      </c>
      <c r="G32" s="103">
        <v>33662.462650000001</v>
      </c>
      <c r="H32" s="103">
        <v>36523.771979999998</v>
      </c>
      <c r="I32" s="114"/>
      <c r="J32" s="114" t="s">
        <v>475</v>
      </c>
      <c r="K32" s="136">
        <v>0.04</v>
      </c>
      <c r="L32" s="130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1:27" ht="16.2" thickBot="1">
      <c r="A33" s="105" t="s">
        <v>445</v>
      </c>
      <c r="B33" s="108">
        <v>-7280.5</v>
      </c>
      <c r="C33" s="103">
        <v>-8376.0605390000001</v>
      </c>
      <c r="D33" s="103">
        <v>-9636.4796590000005</v>
      </c>
      <c r="E33" s="103">
        <v>-11086.565070000001</v>
      </c>
      <c r="F33" s="103">
        <v>-12754.857529999999</v>
      </c>
      <c r="G33" s="103">
        <v>-14674.19254</v>
      </c>
      <c r="H33" s="103">
        <v>-15921.49891</v>
      </c>
      <c r="I33" s="114"/>
      <c r="J33" s="114" t="s">
        <v>476</v>
      </c>
      <c r="K33" s="118">
        <v>8.5000000000000006E-2</v>
      </c>
      <c r="L33" s="130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1:27" ht="16.2" thickBot="1">
      <c r="A34" s="105" t="s">
        <v>446</v>
      </c>
      <c r="B34" s="108">
        <v>47267.3</v>
      </c>
      <c r="C34" s="103">
        <v>54380.024219999999</v>
      </c>
      <c r="D34" s="103">
        <v>62563.062290000002</v>
      </c>
      <c r="E34" s="103">
        <v>71977.473700000002</v>
      </c>
      <c r="F34" s="103">
        <v>82808.553969999994</v>
      </c>
      <c r="G34" s="103">
        <v>95269.481660000005</v>
      </c>
      <c r="H34" s="103">
        <v>103367.3876</v>
      </c>
      <c r="I34" s="114"/>
      <c r="J34" s="114" t="s">
        <v>477</v>
      </c>
      <c r="K34" s="118">
        <v>5.5E-2</v>
      </c>
      <c r="L34" s="130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1:27" ht="16.2" thickBot="1">
      <c r="A35" s="105"/>
      <c r="B35" s="114"/>
      <c r="C35" s="114"/>
      <c r="D35" s="114"/>
      <c r="E35" s="114"/>
      <c r="F35" s="114"/>
      <c r="G35" s="114"/>
      <c r="H35" s="114"/>
      <c r="I35" s="114"/>
      <c r="J35" s="114" t="s">
        <v>478</v>
      </c>
      <c r="K35" s="118">
        <v>0.12</v>
      </c>
      <c r="L35" s="130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1:27" ht="15" thickBot="1">
      <c r="A36" s="114" t="s">
        <v>479</v>
      </c>
      <c r="B36" s="104">
        <v>86020.3</v>
      </c>
      <c r="C36" s="103">
        <v>98964.527220000004</v>
      </c>
      <c r="D36" s="103">
        <v>113856.58560000001</v>
      </c>
      <c r="E36" s="103">
        <v>130989.5822</v>
      </c>
      <c r="F36" s="103">
        <v>150700.73079999999</v>
      </c>
      <c r="G36" s="103">
        <v>173377.9884</v>
      </c>
      <c r="H36" s="103">
        <v>188115.11749999999</v>
      </c>
      <c r="I36" s="114"/>
      <c r="J36" s="114"/>
      <c r="K36" s="114"/>
      <c r="L36" s="130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1:27" ht="16.2" thickBot="1">
      <c r="A37" s="101" t="s">
        <v>480</v>
      </c>
      <c r="B37" s="104">
        <v>60252.7</v>
      </c>
      <c r="C37" s="103">
        <v>69319.450979999994</v>
      </c>
      <c r="D37" s="103">
        <v>79750.555309999996</v>
      </c>
      <c r="E37" s="103">
        <v>91751.319189999995</v>
      </c>
      <c r="F37" s="103">
        <v>105557.943</v>
      </c>
      <c r="G37" s="103">
        <v>121442.1703</v>
      </c>
      <c r="H37" s="103">
        <v>128121.48970000001</v>
      </c>
      <c r="I37" s="114"/>
      <c r="J37" s="114" t="s">
        <v>481</v>
      </c>
      <c r="K37" s="118">
        <v>0.12</v>
      </c>
      <c r="L37" s="130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1:27" ht="16.2" thickBot="1">
      <c r="A38" s="101" t="s">
        <v>482</v>
      </c>
      <c r="B38" s="102">
        <v>861.7</v>
      </c>
      <c r="C38" s="103">
        <v>991.3675389</v>
      </c>
      <c r="D38" s="103">
        <v>1140.5472870000001</v>
      </c>
      <c r="E38" s="103">
        <v>1312.1754169999999</v>
      </c>
      <c r="F38" s="103">
        <v>1509.6299329999999</v>
      </c>
      <c r="G38" s="103">
        <v>1736.797159</v>
      </c>
      <c r="H38" s="103">
        <v>1945.212818</v>
      </c>
      <c r="I38" s="114"/>
      <c r="J38" s="114"/>
      <c r="K38" s="114"/>
      <c r="L38" s="130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1:27" ht="16.2" thickBot="1">
      <c r="A39" s="101" t="s">
        <v>483</v>
      </c>
      <c r="B39" s="104">
        <v>3254.9</v>
      </c>
      <c r="C39" s="103">
        <v>3744.6932830000001</v>
      </c>
      <c r="D39" s="103">
        <v>4308.1900480000004</v>
      </c>
      <c r="E39" s="103">
        <v>4956.4811010000003</v>
      </c>
      <c r="F39" s="103">
        <v>5702.3261810000004</v>
      </c>
      <c r="G39" s="103">
        <v>6560.4050969999998</v>
      </c>
      <c r="H39" s="103">
        <v>6560.4050969999998</v>
      </c>
      <c r="I39" s="114"/>
      <c r="J39" s="114"/>
      <c r="K39" s="114"/>
      <c r="L39" s="130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1:27" ht="16.2" thickBot="1">
      <c r="A40" s="101" t="s">
        <v>484</v>
      </c>
      <c r="B40" s="102">
        <v>733.8</v>
      </c>
      <c r="C40" s="103">
        <v>844.22130679999998</v>
      </c>
      <c r="D40" s="103">
        <v>971.25867370000003</v>
      </c>
      <c r="E40" s="103">
        <v>1117.4124650000001</v>
      </c>
      <c r="F40" s="103">
        <v>1285.5592959999999</v>
      </c>
      <c r="G40" s="103">
        <v>1479.008652</v>
      </c>
      <c r="H40" s="103">
        <v>1656.4896900000001</v>
      </c>
      <c r="I40" s="114"/>
      <c r="J40" s="114"/>
      <c r="K40" s="114"/>
      <c r="L40" s="130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1:27" ht="16.2" thickBot="1">
      <c r="A41" s="101" t="s">
        <v>485</v>
      </c>
      <c r="B41" s="104">
        <v>9707.1</v>
      </c>
      <c r="C41" s="103">
        <v>11167.81227</v>
      </c>
      <c r="D41" s="103">
        <v>12848.33071</v>
      </c>
      <c r="E41" s="103">
        <v>14781.731449999999</v>
      </c>
      <c r="F41" s="103">
        <v>17006.067920000001</v>
      </c>
      <c r="G41" s="103">
        <v>19565.119760000001</v>
      </c>
      <c r="H41" s="103">
        <v>19565.119760000001</v>
      </c>
      <c r="I41" s="114"/>
      <c r="J41" s="114"/>
      <c r="K41" s="114"/>
      <c r="L41" s="130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1:27" ht="15" thickBot="1">
      <c r="A42" s="114" t="s">
        <v>486</v>
      </c>
      <c r="B42" s="108">
        <v>74810.2</v>
      </c>
      <c r="C42" s="103">
        <v>86067.545379999996</v>
      </c>
      <c r="D42" s="103">
        <v>99018.882029999993</v>
      </c>
      <c r="E42" s="103">
        <v>113919.11960000001</v>
      </c>
      <c r="F42" s="103">
        <v>131061.5263</v>
      </c>
      <c r="G42" s="103">
        <v>150783.50099999999</v>
      </c>
      <c r="H42" s="103">
        <v>150783.50099999999</v>
      </c>
      <c r="I42" s="114"/>
      <c r="J42" s="114"/>
      <c r="K42" s="114"/>
      <c r="L42" s="130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  <row r="43" spans="1:27" ht="15" thickBot="1">
      <c r="A43" s="114" t="s">
        <v>487</v>
      </c>
      <c r="B43" s="108">
        <v>11210.1</v>
      </c>
      <c r="C43" s="103">
        <v>12896.98184</v>
      </c>
      <c r="D43" s="103">
        <v>14837.70354</v>
      </c>
      <c r="E43" s="103">
        <v>17070.462619999998</v>
      </c>
      <c r="F43" s="103">
        <v>19639.2045</v>
      </c>
      <c r="G43" s="103">
        <v>22594.487440000001</v>
      </c>
      <c r="H43" s="103">
        <v>22594.487440000001</v>
      </c>
      <c r="I43" s="114"/>
      <c r="J43" s="114"/>
      <c r="K43" s="114"/>
      <c r="L43" s="130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</row>
    <row r="44" spans="1:27" ht="15" thickBot="1">
      <c r="A44" s="114" t="s">
        <v>488</v>
      </c>
      <c r="B44" s="103">
        <v>75.8</v>
      </c>
      <c r="C44" s="103">
        <v>87.206289249999998</v>
      </c>
      <c r="D44" s="103">
        <v>100.3289826</v>
      </c>
      <c r="E44" s="103">
        <v>115.4263625</v>
      </c>
      <c r="F44" s="103">
        <v>132.79557729999999</v>
      </c>
      <c r="G44" s="103">
        <v>152.77848979999999</v>
      </c>
      <c r="H44" s="103">
        <v>152.77848979999999</v>
      </c>
      <c r="I44" s="114"/>
      <c r="J44" s="114"/>
      <c r="K44" s="114"/>
      <c r="L44" s="130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</row>
    <row r="45" spans="1:27" ht="15" thickBot="1">
      <c r="A45" s="114" t="s">
        <v>489</v>
      </c>
      <c r="B45" s="108">
        <v>10437.200000000001</v>
      </c>
      <c r="C45" s="103">
        <v>12007.776809999999</v>
      </c>
      <c r="D45" s="103">
        <v>13814.69205</v>
      </c>
      <c r="E45" s="103">
        <v>15893.50965</v>
      </c>
      <c r="F45" s="103">
        <v>18285.145110000001</v>
      </c>
      <c r="G45" s="103">
        <v>21036.670890000001</v>
      </c>
      <c r="H45" s="103">
        <v>21036.670890000001</v>
      </c>
      <c r="I45" s="114"/>
      <c r="J45" s="114"/>
      <c r="K45" s="114"/>
      <c r="L45" s="130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</row>
    <row r="46" spans="1:27" ht="15" thickBot="1">
      <c r="A46" s="114" t="s">
        <v>490</v>
      </c>
      <c r="B46" s="108">
        <v>2965</v>
      </c>
      <c r="C46" s="103">
        <v>3411.1694940000002</v>
      </c>
      <c r="D46" s="103">
        <v>3924.4780150000001</v>
      </c>
      <c r="E46" s="103">
        <v>4515.0285610000001</v>
      </c>
      <c r="F46" s="103">
        <v>5194.4444149999999</v>
      </c>
      <c r="G46" s="103">
        <v>5976.0979180000004</v>
      </c>
      <c r="H46" s="103">
        <v>5976.0979180000004</v>
      </c>
      <c r="I46" s="114"/>
      <c r="J46" s="114"/>
      <c r="K46" s="114"/>
      <c r="L46" s="130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</row>
    <row r="47" spans="1:27" ht="15" thickBot="1">
      <c r="A47" s="114" t="s">
        <v>491</v>
      </c>
      <c r="B47" s="108">
        <v>7500.6</v>
      </c>
      <c r="C47" s="103">
        <v>8629.2809120000002</v>
      </c>
      <c r="D47" s="103">
        <v>9927.8043170000001</v>
      </c>
      <c r="E47" s="103">
        <v>11421.7279</v>
      </c>
      <c r="F47" s="103">
        <v>13140.455239999999</v>
      </c>
      <c r="G47" s="103">
        <v>15117.81452</v>
      </c>
      <c r="H47" s="103">
        <v>15117.81452</v>
      </c>
      <c r="I47" s="114"/>
      <c r="J47" s="114"/>
      <c r="K47" s="114"/>
      <c r="L47" s="130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</row>
    <row r="48" spans="1:27" ht="16.2" thickBot="1">
      <c r="A48" s="109" t="s">
        <v>492</v>
      </c>
      <c r="B48" s="110">
        <v>11577.8</v>
      </c>
      <c r="C48" s="103">
        <v>13320.01287</v>
      </c>
      <c r="D48" s="103">
        <v>15324.39176</v>
      </c>
      <c r="E48" s="103">
        <v>17630.38708</v>
      </c>
      <c r="F48" s="103">
        <v>20283.385679999999</v>
      </c>
      <c r="G48" s="103">
        <v>23335.604210000001</v>
      </c>
      <c r="H48" s="103">
        <v>23335.604210000001</v>
      </c>
      <c r="I48" s="114"/>
      <c r="J48" s="114"/>
      <c r="K48" s="114"/>
      <c r="L48" s="137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</row>
    <row r="49" spans="1:27" ht="16.2" thickBot="1">
      <c r="A49" s="109"/>
      <c r="B49" s="130"/>
      <c r="C49" s="114"/>
      <c r="D49" s="114"/>
      <c r="E49" s="114"/>
      <c r="F49" s="114"/>
      <c r="G49" s="114"/>
      <c r="H49" s="114"/>
      <c r="I49" s="114"/>
      <c r="J49" s="114"/>
      <c r="K49" s="114"/>
      <c r="L49" s="130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</row>
    <row r="50" spans="1:27" ht="16.2" thickBot="1">
      <c r="A50" s="109"/>
      <c r="B50" s="130"/>
      <c r="C50" s="114"/>
      <c r="D50" s="114"/>
      <c r="E50" s="114"/>
      <c r="F50" s="114"/>
      <c r="G50" s="114"/>
      <c r="H50" s="114"/>
      <c r="I50" s="114"/>
      <c r="J50" s="114"/>
      <c r="K50" s="114"/>
      <c r="L50" s="130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</row>
    <row r="51" spans="1:27" ht="15" thickBot="1">
      <c r="A51" s="114" t="s">
        <v>493</v>
      </c>
      <c r="B51" s="108">
        <v>-10213.299999999999</v>
      </c>
      <c r="C51" s="108">
        <v>-11750.18</v>
      </c>
      <c r="D51" s="108">
        <v>-13518.34</v>
      </c>
      <c r="E51" s="108">
        <v>-15552.56</v>
      </c>
      <c r="F51" s="108">
        <v>-17892.89</v>
      </c>
      <c r="G51" s="108">
        <v>-20585.39</v>
      </c>
      <c r="H51" s="108">
        <v>-22335.15</v>
      </c>
      <c r="I51" s="114"/>
      <c r="J51" s="114"/>
      <c r="K51" s="114"/>
      <c r="L51" s="130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</row>
    <row r="52" spans="1:27" ht="15" thickBot="1">
      <c r="A52" s="114" t="s">
        <v>494</v>
      </c>
      <c r="B52" s="103">
        <v>7286.5649999999996</v>
      </c>
      <c r="C52" s="103">
        <v>8383.0381930000003</v>
      </c>
      <c r="D52" s="103">
        <v>9644.5073009999996</v>
      </c>
      <c r="E52" s="103">
        <v>11095.8007</v>
      </c>
      <c r="F52" s="103">
        <v>12765.48292</v>
      </c>
      <c r="G52" s="103">
        <v>14686.41684</v>
      </c>
      <c r="H52" s="103">
        <v>14686.41684</v>
      </c>
      <c r="I52" s="114"/>
      <c r="J52" s="114"/>
      <c r="K52" s="114"/>
      <c r="L52" s="130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</row>
    <row r="53" spans="1:27" ht="15" thickBot="1">
      <c r="A53" s="114" t="s">
        <v>495</v>
      </c>
      <c r="B53" s="108">
        <v>3018.9</v>
      </c>
      <c r="C53" s="103">
        <v>3473.18</v>
      </c>
      <c r="D53" s="103">
        <v>3995.82</v>
      </c>
      <c r="E53" s="103">
        <v>4597.1099999999997</v>
      </c>
      <c r="F53" s="103">
        <v>5288.87</v>
      </c>
      <c r="G53" s="103">
        <v>6084.74</v>
      </c>
      <c r="H53" s="103">
        <v>6601.94</v>
      </c>
      <c r="I53" s="114"/>
      <c r="J53" s="114"/>
      <c r="K53" s="114"/>
      <c r="L53" s="130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</row>
    <row r="54" spans="1:27" ht="15" thickBot="1">
      <c r="A54" s="114" t="s">
        <v>496</v>
      </c>
      <c r="B54" s="114"/>
      <c r="C54" s="108">
        <v>5341.89</v>
      </c>
      <c r="D54" s="108">
        <v>6145.73</v>
      </c>
      <c r="E54" s="108">
        <v>7070.53</v>
      </c>
      <c r="F54" s="108">
        <v>8134.49</v>
      </c>
      <c r="G54" s="108">
        <v>9358.56</v>
      </c>
      <c r="H54" s="108">
        <v>8729.48</v>
      </c>
      <c r="I54" s="114"/>
      <c r="J54" s="114"/>
      <c r="K54" s="114"/>
      <c r="L54" s="130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</row>
    <row r="55" spans="1:27" ht="15" thickBot="1">
      <c r="A55" s="114" t="s">
        <v>497</v>
      </c>
      <c r="B55" s="114"/>
      <c r="C55" s="108">
        <v>-1536.88</v>
      </c>
      <c r="D55" s="108">
        <v>-1768.15</v>
      </c>
      <c r="E55" s="108">
        <v>-2034.22</v>
      </c>
      <c r="F55" s="108">
        <v>-2340.33</v>
      </c>
      <c r="G55" s="108">
        <v>-2692.5</v>
      </c>
      <c r="H55" s="108">
        <v>-1749.76</v>
      </c>
      <c r="I55" s="114"/>
      <c r="J55" s="114"/>
      <c r="K55" s="114"/>
      <c r="L55" s="130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</row>
    <row r="56" spans="1:27" ht="15" thickBot="1">
      <c r="A56" s="114" t="s">
        <v>498</v>
      </c>
      <c r="B56" s="114"/>
      <c r="C56" s="103">
        <v>8051.22</v>
      </c>
      <c r="D56" s="103">
        <v>9262.75</v>
      </c>
      <c r="E56" s="103">
        <v>10656.6</v>
      </c>
      <c r="F56" s="103">
        <v>12260.19</v>
      </c>
      <c r="G56" s="103">
        <v>14105.09</v>
      </c>
      <c r="H56" s="103">
        <v>14308.64</v>
      </c>
      <c r="I56" s="114"/>
      <c r="J56" s="114"/>
      <c r="K56" s="114"/>
      <c r="L56" s="130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</row>
    <row r="57" spans="1:27" ht="15" thickBot="1">
      <c r="A57" s="114" t="s">
        <v>499</v>
      </c>
      <c r="B57" s="114">
        <v>1.0437086090000001</v>
      </c>
      <c r="C57" s="114">
        <v>1.0437086090000001</v>
      </c>
      <c r="D57" s="114">
        <v>1.0437086090000001</v>
      </c>
      <c r="E57" s="114">
        <v>1.0437086090000001</v>
      </c>
      <c r="F57" s="114">
        <v>1.0437086090000001</v>
      </c>
      <c r="G57" s="114">
        <v>1.0437086090000001</v>
      </c>
      <c r="H57" s="114">
        <v>1.0437086090000001</v>
      </c>
      <c r="I57" s="114"/>
      <c r="J57" s="114"/>
      <c r="K57" s="114"/>
      <c r="L57" s="130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</row>
    <row r="58" spans="1:27" ht="15" thickBot="1">
      <c r="A58" s="114" t="s">
        <v>500</v>
      </c>
      <c r="B58" s="138">
        <v>0.153977</v>
      </c>
      <c r="C58" s="138">
        <v>0.153977</v>
      </c>
      <c r="D58" s="138">
        <v>0.153977</v>
      </c>
      <c r="E58" s="138">
        <v>0.153977</v>
      </c>
      <c r="F58" s="138">
        <v>0.153977</v>
      </c>
      <c r="G58" s="138">
        <v>0.153977</v>
      </c>
      <c r="H58" s="118">
        <v>0.12</v>
      </c>
      <c r="I58" s="114"/>
      <c r="J58" s="114"/>
      <c r="K58" s="114"/>
      <c r="L58" s="130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</row>
    <row r="59" spans="1:27" ht="16.2" thickBot="1">
      <c r="A59" s="107" t="s">
        <v>501</v>
      </c>
      <c r="B59" s="139">
        <v>0.34628999999999999</v>
      </c>
      <c r="C59" s="139">
        <v>0.34628999999999999</v>
      </c>
      <c r="D59" s="139">
        <v>0.34628999999999999</v>
      </c>
      <c r="E59" s="139">
        <v>0.34628999999999999</v>
      </c>
      <c r="F59" s="139">
        <v>0.34628999999999999</v>
      </c>
      <c r="G59" s="139">
        <v>0.34628999999999999</v>
      </c>
      <c r="H59" s="139">
        <v>0.31917000000000001</v>
      </c>
      <c r="I59" s="114"/>
      <c r="J59" s="114"/>
      <c r="K59" s="114"/>
      <c r="L59" s="130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</row>
    <row r="60" spans="1:27" ht="15" thickBot="1">
      <c r="A60" s="114" t="s">
        <v>502</v>
      </c>
      <c r="B60" s="140"/>
      <c r="C60" s="139">
        <v>0.25219000000000003</v>
      </c>
      <c r="D60" s="139">
        <v>0.25219000000000003</v>
      </c>
      <c r="E60" s="139">
        <v>0.25219000000000003</v>
      </c>
      <c r="F60" s="139">
        <v>0.25219000000000003</v>
      </c>
      <c r="G60" s="139">
        <v>0.25219000000000003</v>
      </c>
      <c r="H60" s="139">
        <v>0.22170999999999999</v>
      </c>
      <c r="I60" s="114"/>
      <c r="J60" s="114"/>
      <c r="K60" s="114"/>
      <c r="L60" s="130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</row>
    <row r="61" spans="1:27" ht="16.2" thickBot="1">
      <c r="A61" s="141" t="s">
        <v>503</v>
      </c>
      <c r="B61" s="114"/>
      <c r="C61" s="103">
        <v>6429.6972679999999</v>
      </c>
      <c r="D61" s="103">
        <v>5907.4233190000004</v>
      </c>
      <c r="E61" s="103">
        <v>5427.5728410000002</v>
      </c>
      <c r="F61" s="103">
        <v>4986.6998439999998</v>
      </c>
      <c r="G61" s="103">
        <v>38578.200680000002</v>
      </c>
      <c r="H61" s="103">
        <v>104662.27589999999</v>
      </c>
      <c r="I61" s="114"/>
      <c r="J61" s="114"/>
      <c r="K61" s="114"/>
      <c r="L61" s="130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</row>
    <row r="62" spans="1:27" ht="15" thickBot="1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30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</row>
    <row r="63" spans="1:27" ht="16.2" thickBot="1">
      <c r="A63" s="107" t="s">
        <v>504</v>
      </c>
      <c r="B63" s="114">
        <v>61329.593950000002</v>
      </c>
      <c r="C63" s="114"/>
      <c r="D63" s="114"/>
      <c r="E63" s="114"/>
      <c r="F63" s="114"/>
      <c r="G63" s="114"/>
      <c r="H63" s="114"/>
      <c r="I63" s="114"/>
      <c r="J63" s="114"/>
      <c r="K63" s="114"/>
      <c r="L63" s="130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</row>
    <row r="64" spans="1:27" ht="15" thickBot="1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</row>
    <row r="65" spans="1:27" ht="15" thickBot="1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</row>
    <row r="66" spans="1:27" ht="15" thickBot="1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</row>
    <row r="67" spans="1:27" ht="15" thickBot="1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</row>
    <row r="68" spans="1:27" ht="15" thickBot="1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</row>
    <row r="69" spans="1:27" ht="15" thickBot="1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</row>
    <row r="70" spans="1:27" ht="15" thickBot="1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</row>
    <row r="71" spans="1:27" ht="15" thickBot="1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</row>
    <row r="72" spans="1:27" ht="15" thickBot="1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</row>
    <row r="73" spans="1:27" ht="15" thickBot="1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</row>
    <row r="74" spans="1:27" ht="15" thickBot="1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</row>
    <row r="75" spans="1:27" ht="15" thickBot="1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</row>
    <row r="76" spans="1:27" ht="15" thickBot="1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</row>
    <row r="77" spans="1:27" ht="15" thickBot="1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</row>
    <row r="78" spans="1:27" ht="15" thickBot="1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</row>
    <row r="79" spans="1:27" ht="15" thickBot="1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</row>
    <row r="80" spans="1:27" ht="15" thickBot="1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</row>
    <row r="81" spans="1:27" ht="15" thickBot="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</row>
    <row r="82" spans="1:27" ht="15" thickBot="1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</row>
    <row r="83" spans="1:27" ht="15" thickBot="1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</row>
    <row r="84" spans="1:27" ht="15" thickBot="1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</row>
    <row r="85" spans="1:27" ht="15" thickBot="1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</row>
    <row r="86" spans="1:27" ht="15" thickBot="1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</row>
    <row r="87" spans="1:27" ht="15" thickBo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</row>
    <row r="88" spans="1:27" ht="15" thickBot="1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</row>
    <row r="89" spans="1:27" ht="15" thickBot="1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</row>
    <row r="90" spans="1:27" ht="15" thickBot="1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</row>
    <row r="91" spans="1:27" ht="15" thickBot="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</row>
    <row r="92" spans="1:27" ht="15" thickBot="1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</row>
    <row r="93" spans="1:27" ht="15" thickBot="1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</row>
    <row r="94" spans="1:27" ht="15" thickBot="1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</row>
    <row r="95" spans="1:27" ht="15" thickBot="1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</row>
    <row r="96" spans="1:27" ht="15" thickBot="1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</row>
    <row r="97" spans="1:27" ht="15" thickBot="1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</row>
    <row r="98" spans="1:27" ht="15" thickBot="1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</row>
    <row r="99" spans="1:27" ht="15" thickBot="1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</row>
    <row r="100" spans="1:27" ht="15" thickBot="1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</row>
    <row r="101" spans="1:27" ht="15" thickBot="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</row>
    <row r="102" spans="1:27" ht="15" thickBot="1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</row>
    <row r="103" spans="1:27" ht="15" thickBot="1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</row>
    <row r="104" spans="1:27" ht="15" thickBot="1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</row>
    <row r="105" spans="1:27" ht="15" thickBot="1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</row>
    <row r="106" spans="1:27" ht="15" thickBot="1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</row>
    <row r="107" spans="1:27" ht="15" thickBot="1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</row>
    <row r="108" spans="1:27" ht="15" thickBot="1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</row>
    <row r="109" spans="1:27" ht="15" thickBot="1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</row>
    <row r="110" spans="1:27" ht="15" thickBot="1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</row>
    <row r="111" spans="1:27" ht="15" thickBot="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</row>
    <row r="112" spans="1:27" ht="15" thickBot="1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</row>
    <row r="113" spans="1:27" ht="15" thickBot="1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</row>
    <row r="114" spans="1:27" ht="15" thickBot="1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</row>
    <row r="115" spans="1:27" ht="15" thickBot="1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</row>
    <row r="116" spans="1:27" ht="15" thickBot="1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</row>
    <row r="117" spans="1:27" ht="15" thickBot="1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</row>
    <row r="118" spans="1:27" ht="15" thickBot="1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</row>
    <row r="119" spans="1:27" ht="15" thickBot="1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</row>
    <row r="120" spans="1:27" ht="15" thickBot="1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</row>
    <row r="121" spans="1:27" ht="15" thickBot="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</row>
    <row r="122" spans="1:27" ht="15" thickBot="1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</row>
    <row r="123" spans="1:27" ht="15" thickBot="1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</row>
    <row r="124" spans="1:27" ht="15" thickBot="1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</row>
    <row r="125" spans="1:27" ht="15" thickBot="1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</row>
    <row r="126" spans="1:27" ht="15" thickBot="1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</row>
    <row r="127" spans="1:27" ht="15" thickBot="1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</row>
    <row r="128" spans="1:27" ht="15" thickBot="1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</row>
    <row r="129" spans="1:27" ht="15" thickBot="1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</row>
    <row r="130" spans="1:27" ht="15" thickBot="1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</row>
    <row r="131" spans="1:27" ht="15" thickBot="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</row>
    <row r="132" spans="1:27" ht="15" thickBot="1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</row>
    <row r="133" spans="1:27" ht="15" thickBot="1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</row>
    <row r="134" spans="1:27" ht="15" thickBot="1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</row>
    <row r="135" spans="1:27" ht="15" thickBot="1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</row>
    <row r="136" spans="1:27" ht="15" thickBot="1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</row>
    <row r="137" spans="1:27" ht="15" thickBot="1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</row>
    <row r="138" spans="1:27" ht="15" thickBot="1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</row>
    <row r="139" spans="1:27" ht="15" thickBot="1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</row>
    <row r="140" spans="1:27" ht="15" thickBot="1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</row>
    <row r="141" spans="1:27" ht="15" thickBot="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</row>
    <row r="142" spans="1:27" ht="15" thickBot="1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</row>
    <row r="143" spans="1:27" ht="15" thickBot="1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</row>
    <row r="144" spans="1:27" ht="15" thickBot="1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</row>
    <row r="145" spans="1:27" ht="15" thickBot="1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</row>
    <row r="146" spans="1:27" ht="15" thickBot="1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</row>
    <row r="147" spans="1:27" ht="15" thickBot="1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</row>
    <row r="148" spans="1:27" ht="15" thickBot="1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</row>
    <row r="149" spans="1:27" ht="15" thickBot="1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</row>
    <row r="150" spans="1:27" ht="15" thickBot="1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</row>
    <row r="151" spans="1:27" ht="15" thickBot="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</row>
    <row r="152" spans="1:27" ht="15" thickBot="1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</row>
    <row r="153" spans="1:27" ht="15" thickBot="1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</row>
    <row r="154" spans="1:27" ht="15" thickBot="1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</row>
    <row r="155" spans="1:27" ht="15" thickBot="1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</row>
    <row r="156" spans="1:27" ht="15" thickBot="1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</row>
    <row r="157" spans="1:27" ht="15" thickBot="1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</row>
    <row r="158" spans="1:27" ht="15" thickBot="1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</row>
    <row r="159" spans="1:27" ht="15" thickBot="1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</row>
    <row r="160" spans="1:27" ht="15" thickBot="1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</row>
    <row r="161" spans="1:27" ht="15" thickBot="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</row>
    <row r="162" spans="1:27" ht="15" thickBot="1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</row>
    <row r="163" spans="1:27" ht="15" thickBot="1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</row>
    <row r="164" spans="1:27" ht="15" thickBot="1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</row>
    <row r="165" spans="1:27" ht="15" thickBot="1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</row>
    <row r="166" spans="1:27" ht="15" thickBot="1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</row>
    <row r="167" spans="1:27" ht="15" thickBot="1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</row>
    <row r="168" spans="1:27" ht="15" thickBot="1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</row>
    <row r="169" spans="1:27" ht="15" thickBot="1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</row>
    <row r="170" spans="1:27" ht="15" thickBot="1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</row>
    <row r="171" spans="1:27" ht="15" thickBot="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</row>
    <row r="172" spans="1:27" ht="15" thickBot="1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</row>
    <row r="173" spans="1:27" ht="15" thickBot="1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</row>
    <row r="174" spans="1:27" ht="15" thickBot="1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</row>
    <row r="175" spans="1:27" ht="15" thickBot="1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</row>
    <row r="176" spans="1:27" ht="15" thickBot="1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</row>
    <row r="177" spans="1:27" ht="15" thickBot="1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</row>
    <row r="178" spans="1:27" ht="15" thickBot="1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</row>
    <row r="179" spans="1:27" ht="15" thickBot="1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</row>
    <row r="180" spans="1:27" ht="15" thickBot="1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</row>
    <row r="181" spans="1:27" ht="15" thickBot="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</row>
    <row r="182" spans="1:27" ht="15" thickBot="1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</row>
    <row r="183" spans="1:27" ht="15" thickBot="1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</row>
    <row r="184" spans="1:27" ht="15" thickBot="1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</row>
    <row r="185" spans="1:27" ht="15" thickBot="1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</row>
    <row r="186" spans="1:27" ht="15" thickBot="1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</row>
    <row r="187" spans="1:27" ht="15" thickBot="1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</row>
    <row r="188" spans="1:27" ht="15" thickBot="1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</row>
    <row r="189" spans="1:27" ht="15" thickBot="1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</row>
    <row r="190" spans="1:27" ht="15" thickBot="1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</row>
    <row r="191" spans="1:27" ht="15" thickBot="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</row>
    <row r="192" spans="1:27" ht="15" thickBot="1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</row>
    <row r="193" spans="1:27" ht="15" thickBot="1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</row>
    <row r="194" spans="1:27" ht="15" thickBot="1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</row>
    <row r="195" spans="1:27" ht="15" thickBot="1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</row>
    <row r="196" spans="1:27" ht="15" thickBot="1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</row>
    <row r="197" spans="1:27" ht="15" thickBot="1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</row>
    <row r="198" spans="1:27" ht="15" thickBot="1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</row>
    <row r="199" spans="1:27" ht="15" thickBot="1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</row>
    <row r="200" spans="1:27" ht="15" thickBot="1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</row>
    <row r="201" spans="1:27" ht="15" thickBot="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</row>
    <row r="202" spans="1:27" ht="15" thickBot="1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</row>
    <row r="203" spans="1:27" ht="15" thickBot="1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</row>
    <row r="204" spans="1:27" ht="15" thickBot="1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</row>
    <row r="205" spans="1:27" ht="15" thickBot="1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</row>
    <row r="206" spans="1:27" ht="15" thickBot="1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</row>
    <row r="207" spans="1:27" ht="15" thickBot="1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</row>
    <row r="208" spans="1:27" ht="15" thickBot="1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</row>
    <row r="209" spans="1:27" ht="15" thickBot="1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</row>
    <row r="210" spans="1:27" ht="15" thickBot="1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</row>
    <row r="211" spans="1:27" ht="15" thickBot="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</row>
    <row r="212" spans="1:27" ht="15" thickBot="1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</row>
    <row r="213" spans="1:27" ht="15" thickBot="1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</row>
    <row r="214" spans="1:27" ht="15" thickBot="1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</row>
    <row r="215" spans="1:27" ht="15" thickBot="1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</row>
    <row r="216" spans="1:27" ht="15" thickBot="1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</row>
    <row r="217" spans="1:27" ht="15" thickBot="1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</row>
    <row r="218" spans="1:27" ht="15" thickBot="1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</row>
    <row r="219" spans="1:27" ht="15" thickBot="1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</row>
    <row r="220" spans="1:27" ht="15" thickBot="1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</row>
    <row r="221" spans="1:27" ht="15" thickBot="1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</row>
    <row r="222" spans="1:27" ht="15" thickBot="1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</row>
    <row r="223" spans="1:27" ht="15" thickBot="1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</row>
    <row r="224" spans="1:27" ht="15" thickBot="1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</row>
    <row r="225" spans="1:27" ht="15" thickBot="1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</row>
    <row r="226" spans="1:27" ht="15" thickBot="1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</row>
    <row r="227" spans="1:27" ht="15" thickBot="1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</row>
    <row r="228" spans="1:27" ht="15" thickBot="1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</row>
    <row r="229" spans="1:27" ht="15" thickBot="1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</row>
    <row r="230" spans="1:27" ht="15" thickBot="1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</row>
    <row r="231" spans="1:27" ht="15" thickBot="1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</row>
    <row r="232" spans="1:27" ht="15" thickBot="1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</row>
    <row r="233" spans="1:27" ht="15" thickBot="1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</row>
    <row r="234" spans="1:27" ht="15" thickBot="1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</row>
    <row r="235" spans="1:27" ht="15" thickBot="1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</row>
    <row r="236" spans="1:27" ht="15" thickBot="1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</row>
    <row r="237" spans="1:27" ht="15" thickBot="1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</row>
    <row r="238" spans="1:27" ht="15" thickBot="1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</row>
    <row r="239" spans="1:27" ht="15" thickBot="1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</row>
    <row r="240" spans="1:27" ht="15" thickBot="1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</row>
    <row r="241" spans="1:27" ht="15" thickBot="1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</row>
    <row r="242" spans="1:27" ht="15" thickBot="1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</row>
    <row r="243" spans="1:27" ht="15" thickBot="1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</row>
    <row r="244" spans="1:27" ht="15" thickBot="1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</row>
    <row r="245" spans="1:27" ht="15" thickBot="1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</row>
    <row r="246" spans="1:27" ht="15" thickBot="1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</row>
    <row r="247" spans="1:27" ht="15" thickBot="1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</row>
    <row r="248" spans="1:27" ht="15" thickBot="1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</row>
    <row r="249" spans="1:27" ht="15" thickBot="1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</row>
    <row r="250" spans="1:27" ht="15" thickBot="1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</row>
    <row r="251" spans="1:27" ht="15" thickBot="1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</row>
    <row r="252" spans="1:27" ht="15" thickBot="1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</row>
    <row r="253" spans="1:27" ht="15" thickBot="1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</row>
    <row r="254" spans="1:27" ht="15" thickBot="1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</row>
    <row r="255" spans="1:27" ht="15" thickBot="1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</row>
    <row r="256" spans="1:27" ht="15" thickBot="1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</row>
    <row r="257" spans="1:27" ht="15" thickBot="1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</row>
    <row r="258" spans="1:27" ht="15" thickBot="1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</row>
    <row r="259" spans="1:27" ht="15" thickBot="1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</row>
    <row r="260" spans="1:27" ht="15" thickBot="1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</row>
    <row r="261" spans="1:27" ht="15" thickBot="1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</row>
    <row r="262" spans="1:27" ht="15" thickBot="1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</row>
    <row r="263" spans="1:27" ht="15" thickBot="1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</row>
    <row r="264" spans="1:27" ht="15" thickBot="1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</row>
    <row r="265" spans="1:27" ht="15" thickBot="1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</row>
    <row r="266" spans="1:27" ht="15" thickBot="1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</row>
    <row r="267" spans="1:27" ht="15" thickBot="1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</row>
    <row r="268" spans="1:27" ht="15" thickBot="1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</row>
    <row r="269" spans="1:27" ht="15" thickBot="1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</row>
    <row r="270" spans="1:27" ht="15" thickBot="1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</row>
    <row r="271" spans="1:27" ht="15" thickBot="1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</row>
    <row r="272" spans="1:27" ht="15" thickBot="1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</row>
    <row r="273" spans="1:27" ht="15" thickBot="1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</row>
    <row r="274" spans="1:27" ht="15" thickBot="1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</row>
    <row r="275" spans="1:27" ht="15" thickBot="1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</row>
    <row r="276" spans="1:27" ht="15" thickBot="1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</row>
    <row r="277" spans="1:27" ht="15" thickBot="1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</row>
    <row r="278" spans="1:27" ht="15" thickBot="1">
      <c r="A278" s="114"/>
      <c r="B278" s="114"/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</row>
    <row r="279" spans="1:27" ht="15" thickBot="1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</row>
    <row r="280" spans="1:27" ht="15" thickBot="1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</row>
    <row r="281" spans="1:27" ht="15" thickBot="1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</row>
    <row r="282" spans="1:27" ht="15" thickBot="1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</row>
    <row r="283" spans="1:27" ht="15" thickBot="1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</row>
    <row r="284" spans="1:27" ht="15" thickBot="1">
      <c r="A284" s="114"/>
      <c r="B284" s="114"/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</row>
    <row r="285" spans="1:27" ht="15" thickBot="1">
      <c r="A285" s="114"/>
      <c r="B285" s="114"/>
      <c r="C285" s="114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</row>
    <row r="286" spans="1:27" ht="15" thickBot="1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</row>
    <row r="287" spans="1:27" ht="15" thickBot="1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</row>
    <row r="288" spans="1:27" ht="15" thickBot="1">
      <c r="A288" s="114"/>
      <c r="B288" s="114"/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</row>
    <row r="289" spans="1:27" ht="15" thickBot="1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</row>
    <row r="290" spans="1:27" ht="15" thickBot="1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</row>
    <row r="291" spans="1:27" ht="15" thickBot="1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</row>
    <row r="292" spans="1:27" ht="15" thickBot="1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</row>
    <row r="293" spans="1:27" ht="15" thickBot="1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</row>
    <row r="294" spans="1:27" ht="15" thickBot="1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</row>
    <row r="295" spans="1:27" ht="15" thickBot="1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</row>
    <row r="296" spans="1:27" ht="15" thickBot="1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</row>
    <row r="297" spans="1:27" ht="15" thickBot="1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</row>
    <row r="298" spans="1:27" ht="15" thickBot="1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</row>
    <row r="299" spans="1:27" ht="15" thickBot="1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</row>
    <row r="300" spans="1:27" ht="15" thickBot="1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</row>
    <row r="301" spans="1:27" ht="15" thickBot="1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</row>
    <row r="302" spans="1:27" ht="15" thickBot="1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</row>
    <row r="303" spans="1:27" ht="15" thickBot="1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</row>
    <row r="304" spans="1:27" ht="15" thickBot="1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</row>
    <row r="305" spans="1:27" ht="15" thickBot="1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</row>
    <row r="306" spans="1:27" ht="15" thickBot="1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</row>
    <row r="307" spans="1:27" ht="15" thickBot="1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</row>
    <row r="308" spans="1:27" ht="15" thickBot="1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</row>
    <row r="309" spans="1:27" ht="15" thickBot="1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</row>
    <row r="310" spans="1:27" ht="15" thickBot="1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</row>
    <row r="311" spans="1:27" ht="15" thickBot="1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</row>
    <row r="312" spans="1:27" ht="15" thickBot="1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</row>
    <row r="313" spans="1:27" ht="15" thickBot="1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</row>
    <row r="314" spans="1:27" ht="15" thickBot="1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</row>
    <row r="315" spans="1:27" ht="15" thickBot="1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</row>
    <row r="316" spans="1:27" ht="15" thickBot="1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</row>
    <row r="317" spans="1:27" ht="15" thickBot="1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</row>
    <row r="318" spans="1:27" ht="15" thickBot="1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</row>
    <row r="319" spans="1:27" ht="15" thickBot="1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</row>
    <row r="320" spans="1:27" ht="15" thickBot="1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</row>
    <row r="321" spans="1:27" ht="15" thickBot="1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</row>
    <row r="322" spans="1:27" ht="15" thickBot="1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</row>
    <row r="323" spans="1:27" ht="15" thickBot="1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</row>
    <row r="324" spans="1:27" ht="15" thickBot="1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</row>
    <row r="325" spans="1:27" ht="15" thickBot="1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</row>
    <row r="326" spans="1:27" ht="15" thickBot="1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</row>
    <row r="327" spans="1:27" ht="15" thickBot="1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</row>
    <row r="328" spans="1:27" ht="15" thickBot="1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</row>
    <row r="329" spans="1:27" ht="15" thickBot="1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</row>
    <row r="330" spans="1:27" ht="15" thickBot="1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</row>
    <row r="331" spans="1:27" ht="15" thickBot="1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</row>
    <row r="332" spans="1:27" ht="15" thickBot="1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</row>
    <row r="333" spans="1:27" ht="15" thickBot="1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</row>
    <row r="334" spans="1:27" ht="15" thickBot="1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</row>
    <row r="335" spans="1:27" ht="15" thickBot="1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</row>
    <row r="336" spans="1:27" ht="15" thickBot="1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</row>
    <row r="337" spans="1:27" ht="15" thickBot="1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</row>
    <row r="338" spans="1:27" ht="15" thickBot="1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</row>
    <row r="339" spans="1:27" ht="15" thickBot="1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</row>
    <row r="340" spans="1:27" ht="15" thickBot="1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</row>
    <row r="341" spans="1:27" ht="15" thickBot="1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</row>
    <row r="342" spans="1:27" ht="15" thickBot="1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</row>
    <row r="343" spans="1:27" ht="15" thickBot="1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</row>
    <row r="344" spans="1:27" ht="15" thickBot="1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</row>
    <row r="345" spans="1:27" ht="15" thickBot="1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</row>
    <row r="346" spans="1:27" ht="15" thickBot="1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</row>
    <row r="347" spans="1:27" ht="15" thickBot="1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</row>
    <row r="348" spans="1:27" ht="15" thickBot="1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</row>
    <row r="349" spans="1:27" ht="15" thickBot="1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</row>
    <row r="350" spans="1:27" ht="15" thickBot="1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</row>
    <row r="351" spans="1:27" ht="15" thickBot="1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</row>
    <row r="352" spans="1:27" ht="15" thickBot="1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</row>
    <row r="353" spans="1:27" ht="15" thickBot="1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</row>
    <row r="354" spans="1:27" ht="15" thickBot="1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</row>
    <row r="355" spans="1:27" ht="15" thickBot="1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</row>
    <row r="356" spans="1:27" ht="15" thickBot="1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</row>
    <row r="357" spans="1:27" ht="15" thickBot="1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</row>
    <row r="358" spans="1:27" ht="15" thickBot="1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</row>
    <row r="359" spans="1:27" ht="15" thickBot="1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</row>
    <row r="360" spans="1:27" ht="15" thickBot="1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</row>
    <row r="361" spans="1:27" ht="15" thickBot="1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</row>
    <row r="362" spans="1:27" ht="15" thickBot="1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</row>
    <row r="363" spans="1:27" ht="15" thickBot="1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</row>
    <row r="364" spans="1:27" ht="15" thickBot="1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</row>
    <row r="365" spans="1:27" ht="15" thickBot="1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</row>
    <row r="366" spans="1:27" ht="15" thickBot="1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</row>
    <row r="367" spans="1:27" ht="15" thickBot="1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</row>
    <row r="368" spans="1:27" ht="15" thickBot="1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</row>
    <row r="369" spans="1:27" ht="15" thickBot="1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</row>
    <row r="370" spans="1:27" ht="15" thickBot="1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</row>
    <row r="371" spans="1:27" ht="15" thickBot="1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</row>
    <row r="372" spans="1:27" ht="15" thickBot="1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</row>
    <row r="373" spans="1:27" ht="15" thickBot="1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</row>
    <row r="374" spans="1:27" ht="15" thickBot="1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</row>
    <row r="375" spans="1:27" ht="15" thickBot="1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</row>
    <row r="376" spans="1:27" ht="15" thickBot="1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</row>
    <row r="377" spans="1:27" ht="15" thickBot="1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</row>
    <row r="378" spans="1:27" ht="15" thickBot="1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</row>
    <row r="379" spans="1:27" ht="15" thickBot="1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</row>
    <row r="380" spans="1:27" ht="15" thickBot="1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</row>
    <row r="381" spans="1:27" ht="15" thickBot="1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</row>
    <row r="382" spans="1:27" ht="15" thickBot="1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</row>
    <row r="383" spans="1:27" ht="15" thickBot="1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</row>
    <row r="384" spans="1:27" ht="15" thickBot="1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</row>
    <row r="385" spans="1:27" ht="15" thickBot="1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</row>
    <row r="386" spans="1:27" ht="15" thickBot="1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</row>
    <row r="387" spans="1:27" ht="15" thickBot="1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</row>
    <row r="388" spans="1:27" ht="15" thickBot="1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</row>
    <row r="389" spans="1:27" ht="15" thickBot="1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</row>
    <row r="390" spans="1:27" ht="15" thickBot="1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</row>
    <row r="391" spans="1:27" ht="15" thickBot="1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</row>
    <row r="392" spans="1:27" ht="15" thickBot="1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</row>
    <row r="393" spans="1:27" ht="15" thickBot="1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</row>
    <row r="394" spans="1:27" ht="15" thickBot="1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</row>
    <row r="395" spans="1:27" ht="15" thickBot="1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</row>
    <row r="396" spans="1:27" ht="15" thickBot="1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</row>
    <row r="397" spans="1:27" ht="15" thickBot="1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</row>
    <row r="398" spans="1:27" ht="15" thickBot="1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</row>
    <row r="399" spans="1:27" ht="15" thickBot="1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</row>
    <row r="400" spans="1:27" ht="15" thickBot="1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</row>
    <row r="401" spans="1:27" ht="15" thickBot="1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</row>
    <row r="402" spans="1:27" ht="15" thickBot="1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</row>
    <row r="403" spans="1:27" ht="15" thickBot="1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</row>
    <row r="404" spans="1:27" ht="15" thickBot="1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</row>
    <row r="405" spans="1:27" ht="15" thickBot="1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</row>
    <row r="406" spans="1:27" ht="15" thickBot="1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</row>
    <row r="407" spans="1:27" ht="15" thickBot="1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</row>
    <row r="408" spans="1:27" ht="15" thickBot="1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</row>
    <row r="409" spans="1:27" ht="15" thickBot="1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</row>
    <row r="410" spans="1:27" ht="15" thickBot="1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</row>
    <row r="411" spans="1:27" ht="15" thickBot="1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</row>
    <row r="412" spans="1:27" ht="15" thickBot="1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</row>
    <row r="413" spans="1:27" ht="15" thickBot="1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</row>
    <row r="414" spans="1:27" ht="15" thickBot="1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</row>
    <row r="415" spans="1:27" ht="15" thickBot="1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</row>
    <row r="416" spans="1:27" ht="15" thickBot="1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</row>
    <row r="417" spans="1:27" ht="15" thickBot="1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</row>
    <row r="418" spans="1:27" ht="15" thickBot="1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</row>
    <row r="419" spans="1:27" ht="15" thickBot="1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</row>
    <row r="420" spans="1:27" ht="15" thickBot="1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</row>
    <row r="421" spans="1:27" ht="15" thickBot="1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</row>
    <row r="422" spans="1:27" ht="15" thickBot="1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</row>
    <row r="423" spans="1:27" ht="15" thickBot="1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</row>
    <row r="424" spans="1:27" ht="15" thickBot="1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</row>
    <row r="425" spans="1:27" ht="15" thickBot="1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</row>
    <row r="426" spans="1:27" ht="15" thickBot="1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</row>
    <row r="427" spans="1:27" ht="15" thickBot="1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</row>
    <row r="428" spans="1:27" ht="15" thickBot="1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</row>
    <row r="429" spans="1:27" ht="15" thickBot="1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</row>
    <row r="430" spans="1:27" ht="15" thickBot="1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</row>
    <row r="431" spans="1:27" ht="15" thickBot="1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</row>
    <row r="432" spans="1:27" ht="15" thickBot="1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</row>
    <row r="433" spans="1:27" ht="15" thickBot="1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</row>
    <row r="434" spans="1:27" ht="15" thickBot="1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</row>
    <row r="435" spans="1:27" ht="15" thickBot="1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</row>
    <row r="436" spans="1:27" ht="15" thickBot="1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</row>
    <row r="437" spans="1:27" ht="15" thickBot="1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</row>
    <row r="438" spans="1:27" ht="15" thickBot="1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</row>
    <row r="439" spans="1:27" ht="15" thickBot="1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</row>
    <row r="440" spans="1:27" ht="15" thickBot="1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</row>
    <row r="441" spans="1:27" ht="15" thickBot="1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</row>
    <row r="442" spans="1:27" ht="15" thickBot="1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</row>
    <row r="443" spans="1:27" ht="15" thickBot="1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</row>
    <row r="444" spans="1:27" ht="15" thickBot="1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</row>
    <row r="445" spans="1:27" ht="15" thickBot="1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</row>
    <row r="446" spans="1:27" ht="15" thickBot="1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</row>
    <row r="447" spans="1:27" ht="15" thickBot="1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</row>
    <row r="448" spans="1:27" ht="15" thickBot="1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</row>
    <row r="449" spans="1:27" ht="15" thickBot="1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</row>
    <row r="450" spans="1:27" ht="15" thickBot="1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</row>
    <row r="451" spans="1:27" ht="15" thickBot="1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</row>
    <row r="452" spans="1:27" ht="15" thickBot="1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</row>
    <row r="453" spans="1:27" ht="15" thickBot="1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</row>
    <row r="454" spans="1:27" ht="15" thickBot="1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</row>
    <row r="455" spans="1:27" ht="15" thickBot="1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</row>
    <row r="456" spans="1:27" ht="15" thickBot="1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</row>
    <row r="457" spans="1:27" ht="15" thickBot="1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</row>
    <row r="458" spans="1:27" ht="15" thickBot="1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</row>
    <row r="459" spans="1:27" ht="15" thickBot="1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</row>
    <row r="460" spans="1:27" ht="15" thickBot="1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</row>
    <row r="461" spans="1:27" ht="15" thickBot="1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</row>
    <row r="462" spans="1:27" ht="15" thickBot="1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</row>
    <row r="463" spans="1:27" ht="15" thickBot="1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</row>
    <row r="464" spans="1:27" ht="15" thickBot="1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</row>
    <row r="465" spans="1:27" ht="15" thickBot="1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</row>
    <row r="466" spans="1:27" ht="15" thickBot="1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</row>
    <row r="467" spans="1:27" ht="15" thickBot="1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</row>
    <row r="468" spans="1:27" ht="15" thickBot="1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</row>
    <row r="469" spans="1:27" ht="15" thickBot="1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</row>
    <row r="470" spans="1:27" ht="15" thickBot="1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</row>
    <row r="471" spans="1:27" ht="15" thickBot="1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</row>
    <row r="472" spans="1:27" ht="15" thickBot="1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</row>
    <row r="473" spans="1:27" ht="15" thickBot="1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</row>
    <row r="474" spans="1:27" ht="15" thickBot="1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</row>
    <row r="475" spans="1:27" ht="15" thickBot="1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</row>
    <row r="476" spans="1:27" ht="15" thickBot="1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</row>
    <row r="477" spans="1:27" ht="15" thickBot="1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</row>
    <row r="478" spans="1:27" ht="15" thickBot="1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</row>
    <row r="479" spans="1:27" ht="15" thickBot="1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</row>
    <row r="480" spans="1:27" ht="15" thickBot="1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</row>
    <row r="481" spans="1:27" ht="15" thickBot="1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</row>
    <row r="482" spans="1:27" ht="15" thickBot="1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</row>
    <row r="483" spans="1:27" ht="15" thickBot="1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</row>
    <row r="484" spans="1:27" ht="15" thickBot="1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</row>
    <row r="485" spans="1:27" ht="15" thickBot="1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</row>
    <row r="486" spans="1:27" ht="15" thickBot="1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</row>
    <row r="487" spans="1:27" ht="15" thickBot="1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</row>
    <row r="488" spans="1:27" ht="15" thickBot="1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</row>
    <row r="489" spans="1:27" ht="15" thickBot="1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</row>
    <row r="490" spans="1:27" ht="15" thickBot="1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</row>
    <row r="491" spans="1:27" ht="15" thickBot="1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</row>
    <row r="492" spans="1:27" ht="15" thickBot="1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</row>
    <row r="493" spans="1:27" ht="15" thickBot="1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</row>
    <row r="494" spans="1:27" ht="15" thickBot="1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</row>
    <row r="495" spans="1:27" ht="15" thickBot="1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</row>
    <row r="496" spans="1:27" ht="15" thickBot="1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</row>
    <row r="497" spans="1:27" ht="15" thickBot="1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</row>
    <row r="498" spans="1:27" ht="15" thickBot="1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</row>
    <row r="499" spans="1:27" ht="15" thickBot="1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</row>
    <row r="500" spans="1:27" ht="15" thickBot="1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</row>
    <row r="501" spans="1:27" ht="15" thickBot="1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</row>
    <row r="502" spans="1:27" ht="15" thickBot="1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</row>
    <row r="503" spans="1:27" ht="15" thickBot="1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</row>
    <row r="504" spans="1:27" ht="15" thickBot="1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</row>
    <row r="505" spans="1:27" ht="15" thickBot="1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</row>
    <row r="506" spans="1:27" ht="15" thickBot="1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</row>
    <row r="507" spans="1:27" ht="15" thickBot="1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</row>
    <row r="508" spans="1:27" ht="15" thickBot="1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</row>
    <row r="509" spans="1:27" ht="15" thickBot="1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</row>
    <row r="510" spans="1:27" ht="15" thickBot="1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</row>
    <row r="511" spans="1:27" ht="15" thickBot="1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</row>
    <row r="512" spans="1:27" ht="15" thickBot="1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</row>
    <row r="513" spans="1:27" ht="15" thickBot="1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</row>
    <row r="514" spans="1:27" ht="15" thickBot="1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</row>
    <row r="515" spans="1:27" ht="15" thickBot="1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</row>
    <row r="516" spans="1:27" ht="15" thickBot="1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</row>
    <row r="517" spans="1:27" ht="15" thickBot="1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</row>
    <row r="518" spans="1:27" ht="15" thickBot="1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</row>
    <row r="519" spans="1:27" ht="15" thickBot="1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</row>
    <row r="520" spans="1:27" ht="15" thickBot="1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</row>
    <row r="521" spans="1:27" ht="15" thickBot="1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</row>
    <row r="522" spans="1:27" ht="15" thickBot="1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</row>
    <row r="523" spans="1:27" ht="15" thickBot="1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</row>
    <row r="524" spans="1:27" ht="15" thickBot="1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</row>
    <row r="525" spans="1:27" ht="15" thickBot="1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</row>
    <row r="526" spans="1:27" ht="15" thickBot="1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</row>
    <row r="527" spans="1:27" ht="15" thickBot="1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</row>
    <row r="528" spans="1:27" ht="15" thickBot="1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</row>
    <row r="529" spans="1:27" ht="15" thickBot="1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</row>
    <row r="530" spans="1:27" ht="15" thickBot="1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</row>
    <row r="531" spans="1:27" ht="15" thickBot="1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</row>
    <row r="532" spans="1:27" ht="15" thickBot="1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</row>
    <row r="533" spans="1:27" ht="15" thickBot="1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</row>
    <row r="534" spans="1:27" ht="15" thickBot="1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</row>
    <row r="535" spans="1:27" ht="15" thickBot="1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</row>
    <row r="536" spans="1:27" ht="15" thickBot="1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</row>
    <row r="537" spans="1:27" ht="15" thickBot="1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</row>
    <row r="538" spans="1:27" ht="15" thickBot="1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</row>
    <row r="539" spans="1:27" ht="15" thickBot="1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</row>
    <row r="540" spans="1:27" ht="15" thickBot="1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</row>
    <row r="541" spans="1:27" ht="15" thickBot="1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</row>
    <row r="542" spans="1:27" ht="15" thickBot="1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</row>
    <row r="543" spans="1:27" ht="15" thickBot="1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</row>
    <row r="544" spans="1:27" ht="15" thickBot="1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</row>
    <row r="545" spans="1:27" ht="15" thickBot="1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</row>
    <row r="546" spans="1:27" ht="15" thickBot="1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</row>
    <row r="547" spans="1:27" ht="15" thickBot="1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</row>
    <row r="548" spans="1:27" ht="15" thickBot="1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</row>
    <row r="549" spans="1:27" ht="15" thickBot="1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</row>
    <row r="550" spans="1:27" ht="15" thickBot="1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</row>
    <row r="551" spans="1:27" ht="15" thickBot="1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</row>
    <row r="552" spans="1:27" ht="15" thickBot="1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</row>
    <row r="553" spans="1:27" ht="15" thickBot="1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</row>
    <row r="554" spans="1:27" ht="15" thickBot="1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</row>
    <row r="555" spans="1:27" ht="15" thickBot="1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</row>
    <row r="556" spans="1:27" ht="15" thickBot="1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</row>
    <row r="557" spans="1:27" ht="15" thickBot="1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</row>
    <row r="558" spans="1:27" ht="15" thickBot="1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</row>
    <row r="559" spans="1:27" ht="15" thickBot="1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</row>
    <row r="560" spans="1:27" ht="15" thickBot="1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</row>
    <row r="561" spans="1:27" ht="15" thickBot="1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</row>
    <row r="562" spans="1:27" ht="15" thickBot="1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</row>
    <row r="563" spans="1:27" ht="15" thickBot="1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</row>
    <row r="564" spans="1:27" ht="15" thickBot="1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</row>
    <row r="565" spans="1:27" ht="15" thickBot="1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</row>
    <row r="566" spans="1:27" ht="15" thickBot="1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</row>
    <row r="567" spans="1:27" ht="15" thickBot="1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</row>
    <row r="568" spans="1:27" ht="15" thickBot="1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</row>
    <row r="569" spans="1:27" ht="15" thickBot="1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</row>
    <row r="570" spans="1:27" ht="15" thickBot="1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</row>
    <row r="571" spans="1:27" ht="15" thickBot="1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</row>
    <row r="572" spans="1:27" ht="15" thickBot="1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</row>
    <row r="573" spans="1:27" ht="15" thickBot="1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</row>
    <row r="574" spans="1:27" ht="15" thickBot="1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</row>
    <row r="575" spans="1:27" ht="15" thickBot="1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</row>
    <row r="576" spans="1:27" ht="15" thickBot="1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</row>
    <row r="577" spans="1:27" ht="15" thickBot="1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</row>
    <row r="578" spans="1:27" ht="15" thickBot="1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</row>
    <row r="579" spans="1:27" ht="15" thickBot="1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</row>
    <row r="580" spans="1:27" ht="15" thickBot="1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</row>
    <row r="581" spans="1:27" ht="15" thickBot="1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</row>
    <row r="582" spans="1:27" ht="15" thickBot="1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</row>
    <row r="583" spans="1:27" ht="15" thickBot="1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</row>
    <row r="584" spans="1:27" ht="15" thickBot="1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</row>
    <row r="585" spans="1:27" ht="15" thickBot="1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</row>
    <row r="586" spans="1:27" ht="15" thickBot="1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</row>
    <row r="587" spans="1:27" ht="15" thickBot="1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</row>
    <row r="588" spans="1:27" ht="15" thickBot="1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</row>
    <row r="589" spans="1:27" ht="15" thickBot="1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</row>
    <row r="590" spans="1:27" ht="15" thickBot="1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</row>
    <row r="591" spans="1:27" ht="15" thickBot="1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</row>
    <row r="592" spans="1:27" ht="15" thickBot="1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</row>
    <row r="593" spans="1:27" ht="15" thickBot="1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</row>
    <row r="594" spans="1:27" ht="15" thickBot="1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</row>
    <row r="595" spans="1:27" ht="15" thickBot="1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</row>
    <row r="596" spans="1:27" ht="15" thickBot="1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</row>
    <row r="597" spans="1:27" ht="15" thickBot="1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</row>
    <row r="598" spans="1:27" ht="15" thickBot="1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</row>
    <row r="599" spans="1:27" ht="15" thickBot="1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</row>
    <row r="600" spans="1:27" ht="15" thickBot="1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</row>
    <row r="601" spans="1:27" ht="15" thickBot="1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</row>
    <row r="602" spans="1:27" ht="15" thickBot="1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</row>
    <row r="603" spans="1:27" ht="15" thickBot="1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</row>
    <row r="604" spans="1:27" ht="15" thickBot="1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</row>
    <row r="605" spans="1:27" ht="15" thickBot="1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</row>
    <row r="606" spans="1:27" ht="15" thickBot="1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</row>
    <row r="607" spans="1:27" ht="15" thickBot="1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</row>
    <row r="608" spans="1:27" ht="15" thickBot="1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</row>
    <row r="609" spans="1:27" ht="15" thickBot="1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</row>
    <row r="610" spans="1:27" ht="15" thickBot="1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</row>
    <row r="611" spans="1:27" ht="15" thickBot="1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</row>
    <row r="612" spans="1:27" ht="15" thickBot="1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</row>
    <row r="613" spans="1:27" ht="15" thickBot="1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</row>
    <row r="614" spans="1:27" ht="15" thickBot="1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</row>
    <row r="615" spans="1:27" ht="15" thickBot="1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</row>
    <row r="616" spans="1:27" ht="15" thickBot="1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</row>
    <row r="617" spans="1:27" ht="15" thickBot="1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</row>
    <row r="618" spans="1:27" ht="15" thickBot="1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</row>
    <row r="619" spans="1:27" ht="15" thickBot="1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</row>
    <row r="620" spans="1:27" ht="15" thickBot="1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</row>
    <row r="621" spans="1:27" ht="15" thickBot="1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</row>
    <row r="622" spans="1:27" ht="15" thickBot="1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</row>
    <row r="623" spans="1:27" ht="15" thickBot="1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</row>
    <row r="624" spans="1:27" ht="15" thickBot="1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</row>
    <row r="625" spans="1:27" ht="15" thickBot="1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</row>
    <row r="626" spans="1:27" ht="15" thickBot="1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</row>
    <row r="627" spans="1:27" ht="15" thickBot="1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</row>
    <row r="628" spans="1:27" ht="15" thickBot="1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</row>
    <row r="629" spans="1:27" ht="15" thickBot="1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</row>
    <row r="630" spans="1:27" ht="15" thickBot="1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</row>
    <row r="631" spans="1:27" ht="15" thickBot="1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</row>
    <row r="632" spans="1:27" ht="15" thickBot="1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</row>
    <row r="633" spans="1:27" ht="15" thickBot="1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</row>
    <row r="634" spans="1:27" ht="15" thickBot="1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</row>
    <row r="635" spans="1:27" ht="15" thickBot="1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</row>
    <row r="636" spans="1:27" ht="15" thickBot="1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</row>
    <row r="637" spans="1:27" ht="15" thickBot="1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</row>
    <row r="638" spans="1:27" ht="15" thickBot="1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</row>
    <row r="639" spans="1:27" ht="15" thickBot="1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</row>
    <row r="640" spans="1:27" ht="15" thickBot="1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</row>
    <row r="641" spans="1:27" ht="15" thickBot="1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</row>
    <row r="642" spans="1:27" ht="15" thickBot="1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</row>
    <row r="643" spans="1:27" ht="15" thickBot="1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</row>
    <row r="644" spans="1:27" ht="15" thickBot="1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</row>
    <row r="645" spans="1:27" ht="15" thickBot="1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</row>
    <row r="646" spans="1:27" ht="15" thickBot="1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</row>
    <row r="647" spans="1:27" ht="15" thickBot="1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</row>
    <row r="648" spans="1:27" ht="15" thickBot="1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</row>
    <row r="649" spans="1:27" ht="15" thickBot="1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</row>
    <row r="650" spans="1:27" ht="15" thickBot="1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</row>
    <row r="651" spans="1:27" ht="15" thickBot="1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</row>
    <row r="652" spans="1:27" ht="15" thickBot="1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</row>
    <row r="653" spans="1:27" ht="15" thickBot="1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</row>
    <row r="654" spans="1:27" ht="15" thickBot="1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</row>
    <row r="655" spans="1:27" ht="15" thickBot="1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</row>
    <row r="656" spans="1:27" ht="15" thickBot="1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</row>
    <row r="657" spans="1:27" ht="15" thickBot="1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</row>
    <row r="658" spans="1:27" ht="15" thickBot="1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</row>
    <row r="659" spans="1:27" ht="15" thickBot="1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</row>
    <row r="660" spans="1:27" ht="15" thickBot="1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</row>
    <row r="661" spans="1:27" ht="15" thickBot="1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</row>
    <row r="662" spans="1:27" ht="15" thickBot="1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</row>
    <row r="663" spans="1:27" ht="15" thickBot="1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</row>
    <row r="664" spans="1:27" ht="15" thickBot="1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</row>
    <row r="665" spans="1:27" ht="15" thickBot="1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</row>
    <row r="666" spans="1:27" ht="15" thickBot="1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</row>
    <row r="667" spans="1:27" ht="15" thickBot="1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</row>
    <row r="668" spans="1:27" ht="15" thickBot="1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</row>
    <row r="669" spans="1:27" ht="15" thickBot="1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</row>
    <row r="670" spans="1:27" ht="15" thickBot="1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</row>
    <row r="671" spans="1:27" ht="15" thickBot="1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</row>
    <row r="672" spans="1:27" ht="15" thickBot="1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</row>
    <row r="673" spans="1:27" ht="15" thickBot="1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</row>
    <row r="674" spans="1:27" ht="15" thickBot="1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</row>
    <row r="675" spans="1:27" ht="15" thickBot="1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</row>
    <row r="676" spans="1:27" ht="15" thickBot="1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</row>
    <row r="677" spans="1:27" ht="15" thickBot="1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</row>
    <row r="678" spans="1:27" ht="15" thickBot="1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</row>
    <row r="679" spans="1:27" ht="15" thickBot="1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</row>
    <row r="680" spans="1:27" ht="15" thickBot="1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</row>
    <row r="681" spans="1:27" ht="15" thickBot="1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</row>
    <row r="682" spans="1:27" ht="15" thickBot="1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</row>
    <row r="683" spans="1:27" ht="15" thickBot="1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</row>
    <row r="684" spans="1:27" ht="15" thickBot="1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</row>
    <row r="685" spans="1:27" ht="15" thickBot="1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</row>
    <row r="686" spans="1:27" ht="15" thickBot="1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</row>
    <row r="687" spans="1:27" ht="15" thickBot="1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</row>
    <row r="688" spans="1:27" ht="15" thickBot="1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</row>
    <row r="689" spans="1:27" ht="15" thickBot="1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</row>
    <row r="690" spans="1:27" ht="15" thickBot="1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</row>
    <row r="691" spans="1:27" ht="15" thickBot="1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</row>
    <row r="692" spans="1:27" ht="15" thickBot="1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</row>
    <row r="693" spans="1:27" ht="15" thickBot="1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</row>
    <row r="694" spans="1:27" ht="15" thickBot="1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</row>
    <row r="695" spans="1:27" ht="15" thickBot="1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</row>
    <row r="696" spans="1:27" ht="15" thickBot="1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</row>
    <row r="697" spans="1:27" ht="15" thickBot="1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</row>
    <row r="698" spans="1:27" ht="15" thickBot="1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</row>
    <row r="699" spans="1:27" ht="15" thickBot="1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</row>
    <row r="700" spans="1:27" ht="15" thickBot="1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</row>
    <row r="701" spans="1:27" ht="15" thickBot="1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</row>
    <row r="702" spans="1:27" ht="15" thickBot="1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</row>
    <row r="703" spans="1:27" ht="15" thickBot="1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</row>
    <row r="704" spans="1:27" ht="15" thickBot="1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</row>
    <row r="705" spans="1:27" ht="15" thickBot="1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</row>
    <row r="706" spans="1:27" ht="15" thickBot="1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</row>
    <row r="707" spans="1:27" ht="15" thickBot="1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</row>
    <row r="708" spans="1:27" ht="15" thickBot="1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</row>
    <row r="709" spans="1:27" ht="15" thickBot="1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</row>
    <row r="710" spans="1:27" ht="15" thickBot="1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</row>
    <row r="711" spans="1:27" ht="15" thickBot="1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</row>
    <row r="712" spans="1:27" ht="15" thickBot="1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</row>
    <row r="713" spans="1:27" ht="15" thickBot="1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</row>
    <row r="714" spans="1:27" ht="15" thickBot="1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  <c r="AA714" s="114"/>
    </row>
    <row r="715" spans="1:27" ht="15" thickBot="1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  <c r="AA715" s="114"/>
    </row>
    <row r="716" spans="1:27" ht="15" thickBot="1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  <c r="AA716" s="114"/>
    </row>
    <row r="717" spans="1:27" ht="15" thickBot="1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  <c r="AA717" s="114"/>
    </row>
    <row r="718" spans="1:27" ht="15" thickBot="1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  <c r="AA718" s="114"/>
    </row>
    <row r="719" spans="1:27" ht="15" thickBot="1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</row>
    <row r="720" spans="1:27" ht="15" thickBot="1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  <c r="AA720" s="114"/>
    </row>
    <row r="721" spans="1:27" ht="15" thickBot="1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  <c r="AA721" s="114"/>
    </row>
    <row r="722" spans="1:27" ht="15" thickBot="1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  <c r="AA722" s="114"/>
    </row>
    <row r="723" spans="1:27" ht="15" thickBot="1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  <c r="AA723" s="114"/>
    </row>
    <row r="724" spans="1:27" ht="15" thickBot="1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  <c r="AA724" s="114"/>
    </row>
    <row r="725" spans="1:27" ht="15" thickBot="1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  <c r="AA725" s="114"/>
    </row>
    <row r="726" spans="1:27" ht="15" thickBot="1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  <c r="AA726" s="114"/>
    </row>
    <row r="727" spans="1:27" ht="15" thickBot="1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  <c r="AA727" s="114"/>
    </row>
    <row r="728" spans="1:27" ht="15" thickBot="1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</row>
    <row r="729" spans="1:27" ht="15" thickBot="1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  <c r="AA729" s="114"/>
    </row>
    <row r="730" spans="1:27" ht="15" thickBot="1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  <c r="AA730" s="114"/>
    </row>
    <row r="731" spans="1:27" ht="15" thickBot="1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  <c r="AA731" s="114"/>
    </row>
    <row r="732" spans="1:27" ht="15" thickBot="1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  <c r="AA732" s="114"/>
    </row>
    <row r="733" spans="1:27" ht="15" thickBot="1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  <c r="AA733" s="114"/>
    </row>
    <row r="734" spans="1:27" ht="15" thickBot="1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  <c r="AA734" s="114"/>
    </row>
    <row r="735" spans="1:27" ht="15" thickBot="1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  <c r="AA735" s="114"/>
    </row>
    <row r="736" spans="1:27" ht="15" thickBot="1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  <c r="AA736" s="114"/>
    </row>
    <row r="737" spans="1:27" ht="15" thickBot="1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  <c r="AA737" s="114"/>
    </row>
    <row r="738" spans="1:27" ht="15" thickBot="1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  <c r="AA738" s="114"/>
    </row>
    <row r="739" spans="1:27" ht="15" thickBot="1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  <c r="AA739" s="114"/>
    </row>
    <row r="740" spans="1:27" ht="15" thickBot="1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  <c r="AA740" s="114"/>
    </row>
    <row r="741" spans="1:27" ht="15" thickBot="1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  <c r="AA741" s="114"/>
    </row>
    <row r="742" spans="1:27" ht="15" thickBot="1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  <c r="AA742" s="114"/>
    </row>
    <row r="743" spans="1:27" ht="15" thickBot="1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  <c r="AA743" s="114"/>
    </row>
    <row r="744" spans="1:27" ht="15" thickBot="1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  <c r="AA744" s="114"/>
    </row>
    <row r="745" spans="1:27" ht="15" thickBot="1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</row>
    <row r="746" spans="1:27" ht="15" thickBot="1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  <c r="AA746" s="114"/>
    </row>
    <row r="747" spans="1:27" ht="15" thickBot="1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  <c r="AA747" s="114"/>
    </row>
    <row r="748" spans="1:27" ht="15" thickBot="1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  <c r="AA748" s="114"/>
    </row>
    <row r="749" spans="1:27" ht="15" thickBot="1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  <c r="AA749" s="114"/>
    </row>
    <row r="750" spans="1:27" ht="15" thickBot="1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  <c r="AA750" s="114"/>
    </row>
    <row r="751" spans="1:27" ht="15" thickBot="1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  <c r="AA751" s="114"/>
    </row>
    <row r="752" spans="1:27" ht="15" thickBot="1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  <c r="AA752" s="114"/>
    </row>
    <row r="753" spans="1:27" ht="15" thickBot="1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  <c r="AA753" s="114"/>
    </row>
    <row r="754" spans="1:27" ht="15" thickBot="1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  <c r="AA754" s="114"/>
    </row>
    <row r="755" spans="1:27" ht="15" thickBot="1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  <c r="AA755" s="114"/>
    </row>
    <row r="756" spans="1:27" ht="15" thickBot="1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  <c r="AA756" s="114"/>
    </row>
    <row r="757" spans="1:27" ht="15" thickBot="1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  <c r="AA757" s="114"/>
    </row>
    <row r="758" spans="1:27" ht="15" thickBot="1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  <c r="AA758" s="114"/>
    </row>
    <row r="759" spans="1:27" ht="15" thickBot="1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  <c r="AA759" s="114"/>
    </row>
    <row r="760" spans="1:27" ht="15" thickBot="1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  <c r="AA760" s="114"/>
    </row>
    <row r="761" spans="1:27" ht="15" thickBot="1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  <c r="AA761" s="114"/>
    </row>
    <row r="762" spans="1:27" ht="15" thickBot="1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</row>
    <row r="763" spans="1:27" ht="15" thickBot="1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  <c r="AA763" s="114"/>
    </row>
    <row r="764" spans="1:27" ht="15" thickBot="1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  <c r="AA764" s="114"/>
    </row>
    <row r="765" spans="1:27" ht="15" thickBot="1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  <c r="AA765" s="114"/>
    </row>
    <row r="766" spans="1:27" ht="15" thickBot="1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  <c r="AA766" s="114"/>
    </row>
    <row r="767" spans="1:27" ht="15" thickBot="1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  <c r="AA767" s="114"/>
    </row>
    <row r="768" spans="1:27" ht="15" thickBot="1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  <c r="AA768" s="114"/>
    </row>
    <row r="769" spans="1:27" ht="15" thickBot="1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  <c r="AA769" s="114"/>
    </row>
    <row r="770" spans="1:27" ht="15" thickBot="1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  <c r="AA770" s="114"/>
    </row>
    <row r="771" spans="1:27" ht="15" thickBot="1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  <c r="AA771" s="114"/>
    </row>
    <row r="772" spans="1:27" ht="15" thickBot="1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  <c r="AA772" s="114"/>
    </row>
    <row r="773" spans="1:27" ht="15" thickBot="1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  <c r="AA773" s="114"/>
    </row>
    <row r="774" spans="1:27" ht="15" thickBot="1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  <c r="AA774" s="114"/>
    </row>
    <row r="775" spans="1:27" ht="15" thickBot="1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  <c r="AA775" s="114"/>
    </row>
    <row r="776" spans="1:27" ht="15" thickBot="1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  <c r="AA776" s="114"/>
    </row>
    <row r="777" spans="1:27" ht="15" thickBot="1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  <c r="AA777" s="114"/>
    </row>
    <row r="778" spans="1:27" ht="15" thickBot="1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  <c r="AA778" s="114"/>
    </row>
    <row r="779" spans="1:27" ht="15" thickBot="1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</row>
    <row r="780" spans="1:27" ht="15" thickBot="1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  <c r="AA780" s="114"/>
    </row>
    <row r="781" spans="1:27" ht="15" thickBot="1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  <c r="AA781" s="114"/>
    </row>
    <row r="782" spans="1:27" ht="15" thickBot="1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  <c r="AA782" s="114"/>
    </row>
    <row r="783" spans="1:27" ht="15" thickBot="1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  <c r="AA783" s="114"/>
    </row>
    <row r="784" spans="1:27" ht="15" thickBot="1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  <c r="AA784" s="114"/>
    </row>
    <row r="785" spans="1:27" ht="15" thickBot="1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  <c r="AA785" s="114"/>
    </row>
    <row r="786" spans="1:27" ht="15" thickBot="1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  <c r="AA786" s="114"/>
    </row>
    <row r="787" spans="1:27" ht="15" thickBot="1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  <c r="AA787" s="114"/>
    </row>
    <row r="788" spans="1:27" ht="15" thickBot="1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  <c r="AA788" s="114"/>
    </row>
    <row r="789" spans="1:27" ht="15" thickBot="1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  <c r="AA789" s="114"/>
    </row>
    <row r="790" spans="1:27" ht="15" thickBot="1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  <c r="AA790" s="114"/>
    </row>
    <row r="791" spans="1:27" ht="15" thickBot="1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  <c r="AA791" s="114"/>
    </row>
    <row r="792" spans="1:27" ht="15" thickBot="1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  <c r="AA792" s="114"/>
    </row>
    <row r="793" spans="1:27" ht="15" thickBot="1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  <c r="AA793" s="114"/>
    </row>
    <row r="794" spans="1:27" ht="15" thickBot="1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  <c r="AA794" s="114"/>
    </row>
    <row r="795" spans="1:27" ht="15" thickBot="1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  <c r="AA795" s="114"/>
    </row>
    <row r="796" spans="1:27" ht="15" thickBot="1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  <c r="AA796" s="114"/>
    </row>
    <row r="797" spans="1:27" ht="15" thickBot="1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  <c r="AA797" s="114"/>
    </row>
    <row r="798" spans="1:27" ht="15" thickBot="1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</row>
    <row r="799" spans="1:27" ht="15" thickBot="1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  <c r="AA799" s="114"/>
    </row>
    <row r="800" spans="1:27" ht="15" thickBot="1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  <c r="AA800" s="114"/>
    </row>
    <row r="801" spans="1:27" ht="15" thickBot="1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  <c r="AA801" s="114"/>
    </row>
    <row r="802" spans="1:27" ht="15" thickBot="1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  <c r="AA802" s="114"/>
    </row>
    <row r="803" spans="1:27" ht="15" thickBot="1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  <c r="AA803" s="114"/>
    </row>
    <row r="804" spans="1:27" ht="15" thickBot="1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  <c r="AA804" s="114"/>
    </row>
    <row r="805" spans="1:27" ht="15" thickBot="1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  <c r="AA805" s="114"/>
    </row>
    <row r="806" spans="1:27" ht="15" thickBot="1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  <c r="AA806" s="114"/>
    </row>
    <row r="807" spans="1:27" ht="15" thickBot="1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  <c r="AA807" s="114"/>
    </row>
    <row r="808" spans="1:27" ht="15" thickBot="1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  <c r="AA808" s="114"/>
    </row>
    <row r="809" spans="1:27" ht="15" thickBot="1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  <c r="AA809" s="114"/>
    </row>
    <row r="810" spans="1:27" ht="15" thickBot="1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  <c r="AA810" s="114"/>
    </row>
    <row r="811" spans="1:27" ht="15" thickBot="1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  <c r="AA811" s="114"/>
    </row>
    <row r="812" spans="1:27" ht="15" thickBot="1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  <c r="AA812" s="114"/>
    </row>
    <row r="813" spans="1:27" ht="15" thickBot="1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  <c r="AA813" s="114"/>
    </row>
    <row r="814" spans="1:27" ht="15" thickBot="1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  <c r="AA814" s="114"/>
    </row>
    <row r="815" spans="1:27" ht="15" thickBot="1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</row>
    <row r="816" spans="1:27" ht="15" thickBot="1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  <c r="AA816" s="114"/>
    </row>
    <row r="817" spans="1:27" ht="15" thickBot="1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  <c r="AA817" s="114"/>
    </row>
    <row r="818" spans="1:27" ht="15" thickBot="1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  <c r="AA818" s="114"/>
    </row>
    <row r="819" spans="1:27" ht="15" thickBot="1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  <c r="AA819" s="114"/>
    </row>
    <row r="820" spans="1:27" ht="15" thickBot="1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  <c r="AA820" s="114"/>
    </row>
    <row r="821" spans="1:27" ht="15" thickBot="1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  <c r="AA821" s="114"/>
    </row>
    <row r="822" spans="1:27" ht="15" thickBot="1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  <c r="AA822" s="114"/>
    </row>
    <row r="823" spans="1:27" ht="15" thickBot="1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  <c r="AA823" s="114"/>
    </row>
    <row r="824" spans="1:27" ht="15" thickBot="1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  <c r="AA824" s="114"/>
    </row>
    <row r="825" spans="1:27" ht="15" thickBot="1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  <c r="AA825" s="114"/>
    </row>
    <row r="826" spans="1:27" ht="15" thickBot="1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  <c r="AA826" s="114"/>
    </row>
    <row r="827" spans="1:27" ht="15" thickBot="1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  <c r="AA827" s="114"/>
    </row>
    <row r="828" spans="1:27" ht="15" thickBot="1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  <c r="AA828" s="114"/>
    </row>
    <row r="829" spans="1:27" ht="15" thickBot="1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  <c r="AA829" s="114"/>
    </row>
    <row r="830" spans="1:27" ht="15" thickBot="1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  <c r="AA830" s="114"/>
    </row>
    <row r="831" spans="1:27" ht="15" thickBot="1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  <c r="AA831" s="114"/>
    </row>
    <row r="832" spans="1:27" ht="15" thickBot="1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</row>
    <row r="833" spans="1:27" ht="15" thickBot="1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  <c r="AA833" s="114"/>
    </row>
    <row r="834" spans="1:27" ht="15" thickBot="1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  <c r="AA834" s="114"/>
    </row>
    <row r="835" spans="1:27" ht="15" thickBot="1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  <c r="AA835" s="114"/>
    </row>
    <row r="836" spans="1:27" ht="15" thickBot="1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  <c r="AA836" s="114"/>
    </row>
    <row r="837" spans="1:27" ht="15" thickBot="1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  <c r="AA837" s="114"/>
    </row>
    <row r="838" spans="1:27" ht="15" thickBot="1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  <c r="AA838" s="114"/>
    </row>
    <row r="839" spans="1:27" ht="15" thickBot="1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  <c r="AA839" s="114"/>
    </row>
    <row r="840" spans="1:27" ht="15" thickBot="1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  <c r="AA840" s="114"/>
    </row>
    <row r="841" spans="1:27" ht="15" thickBot="1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  <c r="AA841" s="114"/>
    </row>
    <row r="842" spans="1:27" ht="15" thickBot="1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  <c r="AA842" s="114"/>
    </row>
    <row r="843" spans="1:27" ht="15" thickBot="1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  <c r="AA843" s="114"/>
    </row>
    <row r="844" spans="1:27" ht="15" thickBot="1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  <c r="AA844" s="114"/>
    </row>
    <row r="845" spans="1:27" ht="15" thickBot="1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  <c r="AA845" s="114"/>
    </row>
    <row r="846" spans="1:27" ht="15" thickBot="1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  <c r="AA846" s="114"/>
    </row>
    <row r="847" spans="1:27" ht="15" thickBot="1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  <c r="AA847" s="114"/>
    </row>
    <row r="848" spans="1:27" ht="15" thickBot="1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  <c r="AA848" s="114"/>
    </row>
    <row r="849" spans="1:27" ht="15" thickBot="1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</row>
    <row r="850" spans="1:27" ht="15" thickBot="1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  <c r="AA850" s="114"/>
    </row>
    <row r="851" spans="1:27" ht="15" thickBot="1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  <c r="AA851" s="114"/>
    </row>
    <row r="852" spans="1:27" ht="15" thickBot="1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  <c r="AA852" s="114"/>
    </row>
    <row r="853" spans="1:27" ht="15" thickBot="1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  <c r="AA853" s="114"/>
    </row>
    <row r="854" spans="1:27" ht="15" thickBot="1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  <c r="AA854" s="114"/>
    </row>
    <row r="855" spans="1:27" ht="15" thickBot="1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  <c r="AA855" s="114"/>
    </row>
    <row r="856" spans="1:27" ht="15" thickBot="1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  <c r="AA856" s="114"/>
    </row>
    <row r="857" spans="1:27" ht="15" thickBot="1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  <c r="AA857" s="114"/>
    </row>
    <row r="858" spans="1:27" ht="15" thickBot="1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  <c r="AA858" s="114"/>
    </row>
    <row r="859" spans="1:27" ht="15" thickBot="1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  <c r="AA859" s="114"/>
    </row>
    <row r="860" spans="1:27" ht="15" thickBot="1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  <c r="AA860" s="114"/>
    </row>
    <row r="861" spans="1:27" ht="15" thickBot="1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  <c r="AA861" s="114"/>
    </row>
    <row r="862" spans="1:27" ht="15" thickBot="1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  <c r="AA862" s="114"/>
    </row>
    <row r="863" spans="1:27" ht="15" thickBot="1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  <c r="AA863" s="114"/>
    </row>
    <row r="864" spans="1:27" ht="15" thickBot="1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  <c r="AA864" s="114"/>
    </row>
    <row r="865" spans="1:27" ht="15" thickBot="1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  <c r="AA865" s="114"/>
    </row>
    <row r="866" spans="1:27" ht="15" thickBot="1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</row>
    <row r="867" spans="1:27" ht="15" thickBot="1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  <c r="AA867" s="114"/>
    </row>
    <row r="868" spans="1:27" ht="15" thickBot="1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  <c r="AA868" s="114"/>
    </row>
    <row r="869" spans="1:27" ht="15" thickBot="1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  <c r="AA869" s="114"/>
    </row>
    <row r="870" spans="1:27" ht="15" thickBot="1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  <c r="AA870" s="114"/>
    </row>
    <row r="871" spans="1:27" ht="15" thickBot="1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  <c r="AA871" s="114"/>
    </row>
    <row r="872" spans="1:27" ht="15" thickBot="1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  <c r="AA872" s="114"/>
    </row>
    <row r="873" spans="1:27" ht="15" thickBot="1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  <c r="AA873" s="114"/>
    </row>
    <row r="874" spans="1:27" ht="15" thickBot="1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  <c r="AA874" s="114"/>
    </row>
    <row r="875" spans="1:27" ht="15" thickBot="1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  <c r="AA875" s="114"/>
    </row>
    <row r="876" spans="1:27" ht="15" thickBot="1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  <c r="AA876" s="114"/>
    </row>
    <row r="877" spans="1:27" ht="15" thickBot="1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  <c r="AA877" s="114"/>
    </row>
    <row r="878" spans="1:27" ht="15" thickBot="1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  <c r="AA878" s="114"/>
    </row>
    <row r="879" spans="1:27" ht="15" thickBot="1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  <c r="AA879" s="114"/>
    </row>
    <row r="880" spans="1:27" ht="15" thickBot="1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  <c r="AA880" s="114"/>
    </row>
    <row r="881" spans="1:27" ht="15" thickBot="1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  <c r="AA881" s="114"/>
    </row>
    <row r="882" spans="1:27" ht="15" thickBot="1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  <c r="AA882" s="114"/>
    </row>
    <row r="883" spans="1:27" ht="15" thickBot="1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</row>
    <row r="884" spans="1:27" ht="15" thickBot="1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  <c r="AA884" s="114"/>
    </row>
    <row r="885" spans="1:27" ht="15" thickBot="1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  <c r="AA885" s="114"/>
    </row>
    <row r="886" spans="1:27" ht="15" thickBot="1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  <c r="AA886" s="114"/>
    </row>
    <row r="887" spans="1:27" ht="15" thickBot="1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  <c r="AA887" s="114"/>
    </row>
    <row r="888" spans="1:27" ht="15" thickBot="1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  <c r="AA888" s="114"/>
    </row>
    <row r="889" spans="1:27" ht="15" thickBot="1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  <c r="AA889" s="114"/>
    </row>
    <row r="890" spans="1:27" ht="15" thickBot="1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  <c r="AA890" s="114"/>
    </row>
    <row r="891" spans="1:27" ht="15" thickBot="1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  <c r="AA891" s="114"/>
    </row>
    <row r="892" spans="1:27" ht="15" thickBot="1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  <c r="AA892" s="114"/>
    </row>
    <row r="893" spans="1:27" ht="15" thickBot="1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  <c r="AA893" s="114"/>
    </row>
    <row r="894" spans="1:27" ht="15" thickBot="1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  <c r="AA894" s="114"/>
    </row>
    <row r="895" spans="1:27" ht="15" thickBot="1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  <c r="AA895" s="114"/>
    </row>
    <row r="896" spans="1:27" ht="15" thickBot="1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  <c r="AA896" s="114"/>
    </row>
    <row r="897" spans="1:27" ht="15" thickBot="1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  <c r="AA897" s="114"/>
    </row>
    <row r="898" spans="1:27" ht="15" thickBot="1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  <c r="AA898" s="114"/>
    </row>
    <row r="899" spans="1:27" ht="15" thickBot="1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  <c r="AA899" s="114"/>
    </row>
    <row r="900" spans="1:27" ht="15" thickBot="1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</row>
    <row r="901" spans="1:27" ht="15" thickBot="1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  <c r="AA901" s="114"/>
    </row>
    <row r="902" spans="1:27" ht="15" thickBot="1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  <c r="AA902" s="114"/>
    </row>
    <row r="903" spans="1:27" ht="15" thickBot="1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  <c r="AA903" s="114"/>
    </row>
    <row r="904" spans="1:27" ht="15" thickBot="1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  <c r="AA904" s="114"/>
    </row>
    <row r="905" spans="1:27" ht="15" thickBot="1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  <c r="AA905" s="114"/>
    </row>
    <row r="906" spans="1:27" ht="15" thickBot="1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</row>
    <row r="907" spans="1:27" ht="15" thickBot="1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  <c r="AA907" s="114"/>
    </row>
    <row r="908" spans="1:27" ht="15" thickBot="1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  <c r="AA908" s="114"/>
    </row>
    <row r="909" spans="1:27" ht="15" thickBot="1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  <c r="AA909" s="114"/>
    </row>
    <row r="910" spans="1:27" ht="15" thickBot="1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</row>
    <row r="911" spans="1:27" ht="15" thickBot="1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  <c r="AA911" s="114"/>
    </row>
    <row r="912" spans="1:27" ht="15" thickBot="1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  <c r="AA912" s="114"/>
    </row>
    <row r="913" spans="1:27" ht="15" thickBot="1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  <c r="AA913" s="114"/>
    </row>
    <row r="914" spans="1:27" ht="15" thickBot="1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  <c r="AA914" s="114"/>
    </row>
    <row r="915" spans="1:27" ht="15" thickBot="1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  <c r="AA915" s="114"/>
    </row>
    <row r="916" spans="1:27" ht="15" thickBot="1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  <c r="AA916" s="114"/>
    </row>
    <row r="917" spans="1:27" ht="15" thickBot="1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</row>
    <row r="918" spans="1:27" ht="15" thickBot="1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  <c r="AA918" s="114"/>
    </row>
    <row r="919" spans="1:27" ht="15" thickBot="1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  <c r="AA919" s="114"/>
    </row>
    <row r="920" spans="1:27" ht="15" thickBot="1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  <c r="AA920" s="114"/>
    </row>
    <row r="921" spans="1:27" ht="15" thickBot="1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  <c r="AA921" s="114"/>
    </row>
    <row r="922" spans="1:27" ht="15" thickBot="1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  <c r="AA922" s="114"/>
    </row>
    <row r="923" spans="1:27" ht="15" thickBot="1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  <c r="AA923" s="114"/>
    </row>
    <row r="924" spans="1:27" ht="15" thickBot="1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  <c r="AA924" s="114"/>
    </row>
    <row r="925" spans="1:27" ht="15" thickBot="1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  <c r="AA925" s="114"/>
    </row>
    <row r="926" spans="1:27" ht="15" thickBot="1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  <c r="AA926" s="114"/>
    </row>
    <row r="927" spans="1:27" ht="15" thickBot="1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  <c r="AA927" s="114"/>
    </row>
    <row r="928" spans="1:27" ht="15" thickBot="1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  <c r="AA928" s="114"/>
    </row>
    <row r="929" spans="1:27" ht="15" thickBot="1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  <c r="AA929" s="114"/>
    </row>
    <row r="930" spans="1:27" ht="15" thickBot="1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  <c r="AA930" s="114"/>
    </row>
    <row r="931" spans="1:27" ht="15" thickBot="1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  <c r="AA931" s="114"/>
    </row>
    <row r="932" spans="1:27" ht="15" thickBot="1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  <c r="AA932" s="114"/>
    </row>
    <row r="933" spans="1:27" ht="15" thickBot="1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  <c r="AA933" s="114"/>
    </row>
    <row r="934" spans="1:27" ht="15" thickBot="1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</row>
    <row r="935" spans="1:27" ht="15" thickBot="1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  <c r="AA935" s="114"/>
    </row>
    <row r="936" spans="1:27" ht="15" thickBot="1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  <c r="AA936" s="114"/>
    </row>
    <row r="937" spans="1:27" ht="15" thickBot="1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  <c r="AA937" s="114"/>
    </row>
    <row r="938" spans="1:27" ht="15" thickBot="1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  <c r="AA938" s="114"/>
    </row>
    <row r="939" spans="1:27" ht="15" thickBot="1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  <c r="AA939" s="114"/>
    </row>
    <row r="940" spans="1:27" ht="15" thickBot="1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  <c r="AA940" s="114"/>
    </row>
    <row r="941" spans="1:27" ht="15" thickBot="1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  <c r="AA941" s="114"/>
    </row>
    <row r="942" spans="1:27" ht="15" thickBot="1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  <c r="AA942" s="114"/>
    </row>
    <row r="943" spans="1:27" ht="15" thickBot="1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  <c r="AA943" s="114"/>
    </row>
    <row r="944" spans="1:27" ht="15" thickBot="1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  <c r="AA944" s="114"/>
    </row>
    <row r="945" spans="1:27" ht="15" thickBot="1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  <c r="AA945" s="114"/>
    </row>
    <row r="946" spans="1:27" ht="15" thickBot="1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  <c r="AA946" s="114"/>
    </row>
    <row r="947" spans="1:27" ht="15" thickBot="1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  <c r="AA947" s="114"/>
    </row>
    <row r="948" spans="1:27" ht="15" thickBot="1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  <c r="AA948" s="114"/>
    </row>
    <row r="949" spans="1:27" ht="15" thickBot="1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  <c r="AA949" s="114"/>
    </row>
    <row r="950" spans="1:27" ht="15" thickBot="1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  <c r="AA950" s="114"/>
    </row>
    <row r="951" spans="1:27" ht="15" thickBot="1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  <c r="AA951" s="114"/>
    </row>
    <row r="952" spans="1:27" ht="15" thickBot="1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  <c r="AA952" s="114"/>
    </row>
    <row r="953" spans="1:27" ht="15" thickBot="1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</row>
    <row r="954" spans="1:27" ht="15" thickBot="1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  <c r="AA954" s="114"/>
    </row>
    <row r="955" spans="1:27" ht="15" thickBot="1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  <c r="AA955" s="114"/>
    </row>
    <row r="956" spans="1:27" ht="15" thickBot="1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  <c r="AA956" s="114"/>
    </row>
    <row r="957" spans="1:27" ht="15" thickBot="1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  <c r="AA957" s="114"/>
    </row>
    <row r="958" spans="1:27" ht="15" thickBot="1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  <c r="AA958" s="114"/>
    </row>
    <row r="959" spans="1:27" ht="15" thickBot="1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  <c r="AA959" s="114"/>
    </row>
    <row r="960" spans="1:27" ht="15" thickBot="1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  <c r="AA960" s="114"/>
    </row>
    <row r="961" spans="1:27" ht="15" thickBot="1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  <c r="AA961" s="114"/>
    </row>
    <row r="962" spans="1:27" ht="15" thickBot="1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  <c r="AA962" s="114"/>
    </row>
    <row r="963" spans="1:27" ht="15" thickBot="1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  <c r="AA963" s="114"/>
    </row>
    <row r="964" spans="1:27" ht="15" thickBot="1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  <c r="AA964" s="114"/>
    </row>
    <row r="965" spans="1:27" ht="15" thickBot="1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  <c r="AA965" s="114"/>
    </row>
    <row r="966" spans="1:27" ht="15" thickBot="1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  <c r="AA966" s="114"/>
    </row>
    <row r="967" spans="1:27" ht="15" thickBot="1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  <c r="AA967" s="114"/>
    </row>
    <row r="968" spans="1:27" ht="15" thickBot="1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  <c r="AA968" s="114"/>
    </row>
    <row r="969" spans="1:27" ht="15" thickBot="1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  <c r="AA969" s="114"/>
    </row>
    <row r="970" spans="1:27" ht="15" thickBot="1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</row>
    <row r="971" spans="1:27" ht="15" thickBot="1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  <c r="AA971" s="114"/>
    </row>
    <row r="972" spans="1:27" ht="15" thickBot="1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  <c r="AA972" s="114"/>
    </row>
    <row r="973" spans="1:27" ht="15" thickBot="1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  <c r="AA973" s="114"/>
    </row>
    <row r="974" spans="1:27" ht="15" thickBot="1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  <c r="AA974" s="114"/>
    </row>
    <row r="975" spans="1:27" ht="15" thickBot="1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  <c r="AA975" s="114"/>
    </row>
    <row r="976" spans="1:27" ht="15" thickBot="1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  <c r="AA976" s="114"/>
    </row>
    <row r="977" spans="1:27" ht="15" thickBot="1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  <c r="AA977" s="114"/>
    </row>
    <row r="978" spans="1:27" ht="15" thickBot="1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  <c r="AA978" s="114"/>
    </row>
    <row r="979" spans="1:27" ht="15" thickBot="1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  <c r="AA979" s="114"/>
    </row>
    <row r="980" spans="1:27" ht="15" thickBot="1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  <c r="AA980" s="114"/>
    </row>
    <row r="981" spans="1:27" ht="15" thickBot="1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  <c r="AA981" s="114"/>
    </row>
    <row r="982" spans="1:27" ht="15" thickBot="1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  <c r="AA982" s="114"/>
    </row>
    <row r="983" spans="1:27" ht="15" thickBot="1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  <c r="AA983" s="114"/>
    </row>
    <row r="984" spans="1:27" ht="15" thickBot="1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  <c r="AA984" s="114"/>
    </row>
    <row r="985" spans="1:27" ht="15" thickBot="1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  <c r="AA985" s="114"/>
    </row>
    <row r="986" spans="1:27" ht="15" thickBot="1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  <c r="AA986" s="114"/>
    </row>
    <row r="987" spans="1:27" ht="15" thickBot="1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</row>
    <row r="988" spans="1:27" ht="15" thickBot="1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  <c r="AA988" s="114"/>
    </row>
    <row r="989" spans="1:27" ht="15" thickBot="1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  <c r="AA989" s="114"/>
    </row>
    <row r="990" spans="1:27" ht="15" thickBot="1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  <c r="AA990" s="114"/>
    </row>
    <row r="991" spans="1:27" ht="15" thickBot="1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  <c r="AA991" s="114"/>
    </row>
    <row r="992" spans="1:27" ht="15" thickBot="1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  <c r="AA992" s="114"/>
    </row>
    <row r="993" spans="1:27" ht="15" thickBot="1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  <c r="AA993" s="114"/>
    </row>
    <row r="994" spans="1:27" ht="15" thickBot="1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  <c r="AA994" s="114"/>
    </row>
    <row r="995" spans="1:27" ht="15" thickBot="1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  <c r="AA995" s="114"/>
    </row>
    <row r="996" spans="1:27" ht="15" thickBot="1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  <c r="AA996" s="114"/>
    </row>
    <row r="997" spans="1:27" ht="15" thickBot="1">
      <c r="A997" s="114"/>
      <c r="B997" s="114"/>
      <c r="C997" s="114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  <c r="AA997" s="114"/>
    </row>
    <row r="998" spans="1:27" ht="15" thickBot="1">
      <c r="A998" s="114"/>
      <c r="B998" s="114"/>
      <c r="C998" s="114"/>
      <c r="D998" s="114"/>
      <c r="E998" s="114"/>
      <c r="F998" s="114"/>
      <c r="G998" s="114"/>
      <c r="H998" s="114"/>
      <c r="I998" s="114"/>
      <c r="J998" s="114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  <c r="AA998" s="114"/>
    </row>
    <row r="999" spans="1:27" ht="15" thickBot="1">
      <c r="A999" s="114"/>
      <c r="B999" s="114"/>
      <c r="C999" s="114"/>
      <c r="D999" s="114"/>
      <c r="E999" s="114"/>
      <c r="F999" s="114"/>
      <c r="G999" s="114"/>
      <c r="H999" s="114"/>
      <c r="I999" s="114"/>
      <c r="J999" s="114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  <c r="AA999" s="114"/>
    </row>
    <row r="1000" spans="1:27" ht="15" thickBot="1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114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  <c r="AA1000" s="1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opLeftCell="A267" workbookViewId="0"/>
  </sheetViews>
  <sheetFormatPr defaultColWidth="14.44140625" defaultRowHeight="15" customHeight="1"/>
  <cols>
    <col min="1" max="7" width="14.44140625" customWidth="1"/>
  </cols>
  <sheetData>
    <row r="1" spans="1:9" ht="15.75" customHeight="1">
      <c r="A1" s="1"/>
      <c r="B1" s="3" t="s">
        <v>1</v>
      </c>
      <c r="C1" s="4" t="s">
        <v>3</v>
      </c>
      <c r="D1" s="4" t="s">
        <v>4</v>
      </c>
      <c r="E1" s="4" t="s">
        <v>5</v>
      </c>
      <c r="F1" s="6" t="s">
        <v>6</v>
      </c>
      <c r="G1" s="6" t="s">
        <v>7</v>
      </c>
      <c r="H1" s="7" t="s">
        <v>8</v>
      </c>
      <c r="I1" s="7" t="s">
        <v>10</v>
      </c>
    </row>
    <row r="2" spans="1:9" ht="15.75" customHeight="1">
      <c r="A2" s="1"/>
      <c r="B2" s="1"/>
      <c r="F2" s="8"/>
      <c r="G2" s="6"/>
      <c r="H2" s="8"/>
      <c r="I2" s="8"/>
    </row>
    <row r="3" spans="1:9" ht="15.75" customHeight="1">
      <c r="A3" s="1" t="s">
        <v>11</v>
      </c>
      <c r="B3" s="1" t="s">
        <v>12</v>
      </c>
      <c r="C3" s="1" t="s">
        <v>12</v>
      </c>
      <c r="D3" s="1" t="s">
        <v>12</v>
      </c>
      <c r="E3" s="1" t="s">
        <v>12</v>
      </c>
      <c r="F3" s="6"/>
      <c r="G3" s="6"/>
      <c r="H3" s="8"/>
      <c r="I3" s="8"/>
    </row>
    <row r="4" spans="1:9" ht="15.75" customHeight="1">
      <c r="A4" s="10">
        <v>39943</v>
      </c>
      <c r="B4" s="11">
        <v>16642.66</v>
      </c>
      <c r="C4" s="11">
        <v>3867.6880000000001</v>
      </c>
      <c r="D4" s="11">
        <v>23.839169999999999</v>
      </c>
      <c r="E4" s="11">
        <v>197.90610000000001</v>
      </c>
      <c r="F4" s="6"/>
      <c r="G4" s="6"/>
      <c r="H4" s="8"/>
      <c r="I4" s="8"/>
    </row>
    <row r="5" spans="1:9" ht="15.75" customHeight="1">
      <c r="A5" s="13">
        <v>40157</v>
      </c>
      <c r="B5" s="11">
        <v>17322.82</v>
      </c>
      <c r="C5" s="11">
        <v>3933.078</v>
      </c>
      <c r="D5" s="11">
        <v>25.8308</v>
      </c>
      <c r="E5" s="11">
        <v>205.06710000000001</v>
      </c>
      <c r="F5" s="6">
        <f t="shared" ref="F5:H5" si="0">(C5-C4)/C4</f>
        <v>1.6906741184914573E-2</v>
      </c>
      <c r="G5" s="6">
        <f t="shared" si="0"/>
        <v>8.3544435481604465E-2</v>
      </c>
      <c r="H5" s="6">
        <f t="shared" si="0"/>
        <v>3.6183826572298683E-2</v>
      </c>
      <c r="I5" s="6">
        <f t="shared" ref="I5:I525" si="1">(B5-B4)/B4</f>
        <v>4.0868466939780052E-2</v>
      </c>
    </row>
    <row r="6" spans="1:9" ht="15.75" customHeight="1">
      <c r="A6" s="11" t="s">
        <v>26</v>
      </c>
      <c r="B6" s="11">
        <v>16810.810000000001</v>
      </c>
      <c r="C6" s="11">
        <v>3987.98</v>
      </c>
      <c r="D6" s="11">
        <v>25.468689999999999</v>
      </c>
      <c r="E6" s="11">
        <v>194.24430000000001</v>
      </c>
      <c r="F6" s="6">
        <f t="shared" ref="F6:H6" si="2">(C6-C5)/C5</f>
        <v>1.3959041747964328E-2</v>
      </c>
      <c r="G6" s="6">
        <f t="shared" si="2"/>
        <v>-1.4018536011273413E-2</v>
      </c>
      <c r="H6" s="6">
        <f t="shared" si="2"/>
        <v>-5.2776871570329911E-2</v>
      </c>
      <c r="I6" s="6">
        <f t="shared" si="1"/>
        <v>-2.9556965898161987E-2</v>
      </c>
    </row>
    <row r="7" spans="1:9" ht="15.75" customHeight="1">
      <c r="A7" s="11" t="s">
        <v>35</v>
      </c>
      <c r="B7" s="11">
        <v>15896.28</v>
      </c>
      <c r="C7" s="11">
        <v>4063.0540000000001</v>
      </c>
      <c r="D7" s="11">
        <v>22.901350000000001</v>
      </c>
      <c r="E7" s="11">
        <v>180.6225</v>
      </c>
      <c r="F7" s="6">
        <f t="shared" ref="F7:H7" si="3">(C7-C6)/C6</f>
        <v>1.8825069333346725E-2</v>
      </c>
      <c r="G7" s="6">
        <f t="shared" si="3"/>
        <v>-0.10080377121870022</v>
      </c>
      <c r="H7" s="6">
        <f t="shared" si="3"/>
        <v>-7.0127154310319559E-2</v>
      </c>
      <c r="I7" s="6">
        <f t="shared" si="1"/>
        <v>-5.4401304874661043E-2</v>
      </c>
    </row>
    <row r="8" spans="1:9" ht="15.75" customHeight="1">
      <c r="A8" s="10">
        <v>39855</v>
      </c>
      <c r="B8" s="11">
        <v>16158.28</v>
      </c>
      <c r="C8" s="11">
        <v>4057.6210000000001</v>
      </c>
      <c r="D8" s="11">
        <v>23.537389999999998</v>
      </c>
      <c r="E8" s="11">
        <v>180.9854</v>
      </c>
      <c r="F8" s="6">
        <f t="shared" ref="F8:H8" si="4">(C8-C7)/C7</f>
        <v>-1.3371714971053775E-3</v>
      </c>
      <c r="G8" s="6">
        <f t="shared" si="4"/>
        <v>2.7773035214081164E-2</v>
      </c>
      <c r="H8" s="6">
        <f t="shared" si="4"/>
        <v>2.009162756577925E-3</v>
      </c>
      <c r="I8" s="6">
        <f t="shared" si="1"/>
        <v>1.6481843550818179E-2</v>
      </c>
    </row>
    <row r="9" spans="1:9" ht="15.75" customHeight="1">
      <c r="A9" s="10">
        <v>40067</v>
      </c>
      <c r="B9" s="11">
        <v>16848.830000000002</v>
      </c>
      <c r="C9" s="11">
        <v>4117.4830000000002</v>
      </c>
      <c r="D9" s="11">
        <v>24.591249999999999</v>
      </c>
      <c r="E9" s="11">
        <v>185.018</v>
      </c>
      <c r="F9" s="6">
        <f t="shared" ref="F9:H9" si="5">(C9-C8)/C8</f>
        <v>1.4752979640040329E-2</v>
      </c>
      <c r="G9" s="6">
        <f t="shared" si="5"/>
        <v>4.4773868300605986E-2</v>
      </c>
      <c r="H9" s="6">
        <f t="shared" si="5"/>
        <v>2.2281355291642321E-2</v>
      </c>
      <c r="I9" s="6">
        <f t="shared" si="1"/>
        <v>4.2736603153305984E-2</v>
      </c>
    </row>
    <row r="10" spans="1:9" ht="15.75" customHeight="1">
      <c r="A10" s="11" t="s">
        <v>37</v>
      </c>
      <c r="B10" s="11">
        <v>17021.849999999999</v>
      </c>
      <c r="C10" s="11">
        <v>4149.5640000000003</v>
      </c>
      <c r="D10" s="11">
        <v>24.87443</v>
      </c>
      <c r="E10" s="11">
        <v>184.2439</v>
      </c>
      <c r="F10" s="6">
        <f t="shared" ref="F10:H10" si="6">(C10-C9)/C9</f>
        <v>7.7914104320528175E-3</v>
      </c>
      <c r="G10" s="6">
        <f t="shared" si="6"/>
        <v>1.1515478066385464E-2</v>
      </c>
      <c r="H10" s="6">
        <f t="shared" si="6"/>
        <v>-4.1839172404847325E-3</v>
      </c>
      <c r="I10" s="6">
        <f t="shared" si="1"/>
        <v>1.0268962295898099E-2</v>
      </c>
    </row>
    <row r="11" spans="1:9" ht="15.75" customHeight="1">
      <c r="A11" s="11" t="s">
        <v>38</v>
      </c>
      <c r="B11" s="11">
        <v>16632.009999999998</v>
      </c>
      <c r="C11" s="11">
        <v>4188.0230000000001</v>
      </c>
      <c r="D11" s="11">
        <v>23.79271</v>
      </c>
      <c r="E11" s="11">
        <v>181.49860000000001</v>
      </c>
      <c r="F11" s="6">
        <f t="shared" ref="F11:H11" si="7">(C11-C10)/C10</f>
        <v>9.2682026352647728E-3</v>
      </c>
      <c r="G11" s="6">
        <f t="shared" si="7"/>
        <v>-4.3487227647025506E-2</v>
      </c>
      <c r="H11" s="6">
        <f t="shared" si="7"/>
        <v>-1.4900357623780142E-2</v>
      </c>
      <c r="I11" s="6">
        <f t="shared" si="1"/>
        <v>-2.2902328477809413E-2</v>
      </c>
    </row>
    <row r="12" spans="1:9" ht="15.75" customHeight="1">
      <c r="A12" s="11" t="s">
        <v>39</v>
      </c>
      <c r="B12" s="11">
        <v>17101.54</v>
      </c>
      <c r="C12" s="11">
        <v>4350.6469999999999</v>
      </c>
      <c r="D12" s="11">
        <v>27.102820000000001</v>
      </c>
      <c r="E12" s="11">
        <v>179.9503</v>
      </c>
      <c r="F12" s="6">
        <f t="shared" ref="F12:H12" si="8">(C12-C11)/C11</f>
        <v>3.8830732304956248E-2</v>
      </c>
      <c r="G12" s="6">
        <f t="shared" si="8"/>
        <v>0.13912286578536037</v>
      </c>
      <c r="H12" s="6">
        <f t="shared" si="8"/>
        <v>-8.5306443135099198E-3</v>
      </c>
      <c r="I12" s="6">
        <f t="shared" si="1"/>
        <v>2.8230502506913027E-2</v>
      </c>
    </row>
    <row r="13" spans="1:9" ht="15.75" customHeight="1">
      <c r="A13" s="10">
        <v>40006</v>
      </c>
      <c r="B13" s="11">
        <v>17119.03</v>
      </c>
      <c r="C13" s="11">
        <v>4366.0020000000004</v>
      </c>
      <c r="D13" s="11">
        <v>26.086120000000001</v>
      </c>
      <c r="E13" s="11">
        <v>192.59030000000001</v>
      </c>
      <c r="F13" s="6">
        <f t="shared" ref="F13:H13" si="9">(C13-C12)/C12</f>
        <v>3.5293601158633355E-3</v>
      </c>
      <c r="G13" s="6">
        <f t="shared" si="9"/>
        <v>-3.7512701630310064E-2</v>
      </c>
      <c r="H13" s="6">
        <f t="shared" si="9"/>
        <v>7.0241616713059188E-2</v>
      </c>
      <c r="I13" s="6">
        <f t="shared" si="1"/>
        <v>1.0227149133936453E-3</v>
      </c>
    </row>
    <row r="14" spans="1:9" ht="15.75" customHeight="1">
      <c r="A14" s="11" t="s">
        <v>40</v>
      </c>
      <c r="B14" s="11">
        <v>16719.830000000002</v>
      </c>
      <c r="C14" s="11">
        <v>4351.6880000000001</v>
      </c>
      <c r="D14" s="11">
        <v>25.918990000000001</v>
      </c>
      <c r="E14" s="11">
        <v>188.97739999999999</v>
      </c>
      <c r="F14" s="6">
        <f t="shared" ref="F14:H14" si="10">(C14-C13)/C13</f>
        <v>-3.2785143021007101E-3</v>
      </c>
      <c r="G14" s="6">
        <f t="shared" si="10"/>
        <v>-6.4068554464979926E-3</v>
      </c>
      <c r="H14" s="6">
        <f t="shared" si="10"/>
        <v>-1.8759511771880642E-2</v>
      </c>
      <c r="I14" s="6">
        <f t="shared" si="1"/>
        <v>-2.3319078242166589E-2</v>
      </c>
    </row>
    <row r="15" spans="1:9" ht="15.75" customHeight="1">
      <c r="A15" s="11" t="s">
        <v>41</v>
      </c>
      <c r="B15" s="11">
        <v>17360.61</v>
      </c>
      <c r="C15" s="11">
        <v>4350.317</v>
      </c>
      <c r="D15" s="11">
        <v>26.20684</v>
      </c>
      <c r="E15" s="11">
        <v>289.50869999999998</v>
      </c>
      <c r="F15" s="6">
        <f t="shared" ref="F15:H15" si="11">(C15-C14)/C14</f>
        <v>-3.1505015984604009E-4</v>
      </c>
      <c r="G15" s="6">
        <f t="shared" si="11"/>
        <v>1.1105756821542769E-2</v>
      </c>
      <c r="H15" s="6">
        <f t="shared" si="11"/>
        <v>0.53197525206717833</v>
      </c>
      <c r="I15" s="6">
        <f t="shared" si="1"/>
        <v>3.8324552342936427E-2</v>
      </c>
    </row>
    <row r="16" spans="1:9" ht="15.75" customHeight="1">
      <c r="A16" s="11" t="s">
        <v>42</v>
      </c>
      <c r="B16" s="11">
        <v>17464.810000000001</v>
      </c>
      <c r="C16" s="11">
        <v>4370.9629999999997</v>
      </c>
      <c r="D16" s="11">
        <v>25.65437</v>
      </c>
      <c r="E16" s="11">
        <v>294.03019999999998</v>
      </c>
      <c r="F16" s="6">
        <f t="shared" ref="F16:H16" si="12">(C16-C15)/C15</f>
        <v>4.7458610487465004E-3</v>
      </c>
      <c r="G16" s="6">
        <f t="shared" si="12"/>
        <v>-2.1081137596139006E-2</v>
      </c>
      <c r="H16" s="6">
        <f t="shared" si="12"/>
        <v>1.5617838082240718E-2</v>
      </c>
      <c r="I16" s="6">
        <f t="shared" si="1"/>
        <v>6.0020932444194482E-3</v>
      </c>
    </row>
    <row r="17" spans="1:9" ht="15.75" customHeight="1">
      <c r="A17" s="10">
        <v>40269</v>
      </c>
      <c r="B17" s="11">
        <v>17540.29</v>
      </c>
      <c r="C17" s="11">
        <v>4766.6580000000004</v>
      </c>
      <c r="D17" s="11">
        <v>26.838200000000001</v>
      </c>
      <c r="E17" s="11">
        <v>197.41300000000001</v>
      </c>
      <c r="F17" s="6">
        <f t="shared" ref="F17:H17" si="13">(C17-C16)/C16</f>
        <v>9.0528105591376695E-2</v>
      </c>
      <c r="G17" s="6">
        <f t="shared" si="13"/>
        <v>4.6145354573119524E-2</v>
      </c>
      <c r="H17" s="6">
        <f t="shared" si="13"/>
        <v>-0.32859617821570702</v>
      </c>
      <c r="I17" s="6">
        <f t="shared" si="1"/>
        <v>4.3218334467995676E-3</v>
      </c>
    </row>
    <row r="18" spans="1:9" ht="15.75" customHeight="1">
      <c r="A18" s="10">
        <v>40483</v>
      </c>
      <c r="B18" s="11">
        <v>17554.3</v>
      </c>
      <c r="C18" s="11">
        <v>4686.6679999999997</v>
      </c>
      <c r="D18" s="11">
        <v>27.729559999999999</v>
      </c>
      <c r="E18" s="11">
        <v>193.17689999999999</v>
      </c>
      <c r="F18" s="6">
        <f t="shared" ref="F18:H18" si="14">(C18-C17)/C17</f>
        <v>-1.6781149392299737E-2</v>
      </c>
      <c r="G18" s="6">
        <f t="shared" si="14"/>
        <v>3.3212361484749306E-2</v>
      </c>
      <c r="H18" s="6">
        <f t="shared" si="14"/>
        <v>-2.1458060006180047E-2</v>
      </c>
      <c r="I18" s="6">
        <f t="shared" si="1"/>
        <v>7.9873251810536766E-4</v>
      </c>
    </row>
    <row r="19" spans="1:9" ht="15.75" customHeight="1">
      <c r="A19" s="11" t="s">
        <v>43</v>
      </c>
      <c r="B19" s="11">
        <v>16859.68</v>
      </c>
      <c r="C19" s="11">
        <v>4543.6040000000003</v>
      </c>
      <c r="D19" s="11">
        <v>26.081489999999999</v>
      </c>
      <c r="E19" s="11">
        <v>193.25810000000001</v>
      </c>
      <c r="F19" s="6">
        <f t="shared" ref="F19:H19" si="15">(C19-C18)/C18</f>
        <v>-3.0525738115010366E-2</v>
      </c>
      <c r="G19" s="6">
        <f t="shared" si="15"/>
        <v>-5.9433687371887638E-2</v>
      </c>
      <c r="H19" s="6">
        <f t="shared" si="15"/>
        <v>4.2034011312959223E-4</v>
      </c>
      <c r="I19" s="6">
        <f t="shared" si="1"/>
        <v>-3.9569792016770765E-2</v>
      </c>
    </row>
    <row r="20" spans="1:9" ht="15.75" customHeight="1">
      <c r="A20" s="11" t="s">
        <v>45</v>
      </c>
      <c r="B20" s="11">
        <v>16357.96</v>
      </c>
      <c r="C20" s="11">
        <v>4388.5860000000002</v>
      </c>
      <c r="D20" s="11">
        <v>24.999780000000001</v>
      </c>
      <c r="E20" s="11">
        <v>196.04859999999999</v>
      </c>
      <c r="F20" s="6">
        <f t="shared" ref="F20:H20" si="16">(C20-C19)/C19</f>
        <v>-3.4117850059116071E-2</v>
      </c>
      <c r="G20" s="6">
        <f t="shared" si="16"/>
        <v>-4.1474240927186198E-2</v>
      </c>
      <c r="H20" s="6">
        <f t="shared" si="16"/>
        <v>1.44392395454575E-2</v>
      </c>
      <c r="I20" s="6">
        <f t="shared" si="1"/>
        <v>-2.9758571930190915E-2</v>
      </c>
    </row>
    <row r="21" spans="1:9" ht="15.75" customHeight="1">
      <c r="A21" s="10">
        <v>40180</v>
      </c>
      <c r="B21" s="11">
        <v>15790.93</v>
      </c>
      <c r="C21" s="11">
        <v>4380.7430000000004</v>
      </c>
      <c r="D21" s="11">
        <v>24.558720000000001</v>
      </c>
      <c r="E21" s="11">
        <v>186.97319999999999</v>
      </c>
      <c r="F21" s="6">
        <f t="shared" ref="F21:H21" si="17">(C21-C20)/C20</f>
        <v>-1.7871359932333209E-3</v>
      </c>
      <c r="G21" s="6">
        <f t="shared" si="17"/>
        <v>-1.7642555254486249E-2</v>
      </c>
      <c r="H21" s="6">
        <f t="shared" si="17"/>
        <v>-4.6291582801407417E-2</v>
      </c>
      <c r="I21" s="6">
        <f t="shared" si="1"/>
        <v>-3.4663857840464142E-2</v>
      </c>
    </row>
    <row r="22" spans="1:9" ht="15.75" customHeight="1">
      <c r="A22" s="10">
        <v>40392</v>
      </c>
      <c r="B22" s="11">
        <v>16152.59</v>
      </c>
      <c r="C22" s="11">
        <v>4486.3869999999997</v>
      </c>
      <c r="D22" s="11">
        <v>24.191980000000001</v>
      </c>
      <c r="E22" s="11">
        <v>283.47190000000001</v>
      </c>
      <c r="F22" s="6">
        <f t="shared" ref="F22:H22" si="18">(C22-C21)/C21</f>
        <v>2.4115543870069374E-2</v>
      </c>
      <c r="G22" s="6">
        <f t="shared" si="18"/>
        <v>-1.4933188700388296E-2</v>
      </c>
      <c r="H22" s="6">
        <f t="shared" si="18"/>
        <v>0.51610979541453006</v>
      </c>
      <c r="I22" s="6">
        <f t="shared" si="1"/>
        <v>2.2903020911371266E-2</v>
      </c>
    </row>
    <row r="23" spans="1:9" ht="15.75" customHeight="1">
      <c r="A23" s="11" t="s">
        <v>46</v>
      </c>
      <c r="B23" s="11">
        <v>16191.63</v>
      </c>
      <c r="C23" s="11">
        <v>4419.1559999999999</v>
      </c>
      <c r="D23" s="11">
        <v>24.763010000000001</v>
      </c>
      <c r="E23" s="11">
        <v>198.81479999999999</v>
      </c>
      <c r="F23" s="6">
        <f t="shared" ref="F23:H23" si="19">(C23-C22)/C22</f>
        <v>-1.4985555191738869E-2</v>
      </c>
      <c r="G23" s="6">
        <f t="shared" si="19"/>
        <v>2.3604103508683472E-2</v>
      </c>
      <c r="H23" s="6">
        <f t="shared" si="19"/>
        <v>-0.2986437103642372</v>
      </c>
      <c r="I23" s="6">
        <f t="shared" si="1"/>
        <v>2.4169498513860041E-3</v>
      </c>
    </row>
    <row r="24" spans="1:9" ht="15.75" customHeight="1">
      <c r="A24" s="11" t="s">
        <v>47</v>
      </c>
      <c r="B24" s="11">
        <v>16429.55</v>
      </c>
      <c r="C24" s="11">
        <v>4361.7979999999998</v>
      </c>
      <c r="D24" s="11">
        <v>24.41019</v>
      </c>
      <c r="E24" s="11">
        <v>198.6584</v>
      </c>
      <c r="F24" s="6">
        <f t="shared" ref="F24:H24" si="20">(C24-C23)/C23</f>
        <v>-1.2979401496575404E-2</v>
      </c>
      <c r="G24" s="6">
        <f t="shared" si="20"/>
        <v>-1.4247864052068033E-2</v>
      </c>
      <c r="H24" s="6">
        <f t="shared" si="20"/>
        <v>-7.8666175757534536E-4</v>
      </c>
      <c r="I24" s="6">
        <f t="shared" si="1"/>
        <v>1.4694011659110299E-2</v>
      </c>
    </row>
    <row r="25" spans="1:9" ht="15.75" customHeight="1">
      <c r="A25" s="10">
        <v>40181</v>
      </c>
      <c r="B25" s="11">
        <v>16994.490000000002</v>
      </c>
      <c r="C25" s="11">
        <v>4518.7049999999999</v>
      </c>
      <c r="D25" s="11">
        <v>25.872579999999999</v>
      </c>
      <c r="E25" s="11">
        <v>204.94200000000001</v>
      </c>
      <c r="F25" s="6">
        <f t="shared" ref="F25:H25" si="21">(C25-C24)/C24</f>
        <v>3.597300929570791E-2</v>
      </c>
      <c r="G25" s="6">
        <f t="shared" si="21"/>
        <v>5.9908997021325898E-2</v>
      </c>
      <c r="H25" s="6">
        <f t="shared" si="21"/>
        <v>3.1630175215344565E-2</v>
      </c>
      <c r="I25" s="6">
        <f t="shared" si="1"/>
        <v>3.4385603987936511E-2</v>
      </c>
    </row>
    <row r="26" spans="1:9" ht="15.75" customHeight="1">
      <c r="A26" s="10">
        <v>40393</v>
      </c>
      <c r="B26" s="11">
        <v>17166.62</v>
      </c>
      <c r="C26" s="11">
        <v>4395.9110000000001</v>
      </c>
      <c r="D26" s="11">
        <v>25.208690000000001</v>
      </c>
      <c r="E26" s="11">
        <v>201.22190000000001</v>
      </c>
      <c r="F26" s="6">
        <f t="shared" ref="F26:H26" si="22">(C26-C25)/C25</f>
        <v>-2.7174599802376981E-2</v>
      </c>
      <c r="G26" s="6">
        <f t="shared" si="22"/>
        <v>-2.5659984431394108E-2</v>
      </c>
      <c r="H26" s="6">
        <f t="shared" si="22"/>
        <v>-1.8151964946179905E-2</v>
      </c>
      <c r="I26" s="6">
        <f t="shared" si="1"/>
        <v>1.0128576968181886E-2</v>
      </c>
    </row>
    <row r="27" spans="1:9" ht="15.75" customHeight="1">
      <c r="A27" s="11" t="s">
        <v>48</v>
      </c>
      <c r="B27" s="11">
        <v>17578.23</v>
      </c>
      <c r="C27" s="11">
        <v>4568.1729999999998</v>
      </c>
      <c r="D27" s="11">
        <v>26.16968</v>
      </c>
      <c r="E27" s="11">
        <v>200.40219999999999</v>
      </c>
      <c r="F27" s="6">
        <f t="shared" ref="F27:H27" si="23">(C27-C26)/C26</f>
        <v>3.9186871617737422E-2</v>
      </c>
      <c r="G27" s="6">
        <f t="shared" si="23"/>
        <v>3.8121377985131273E-2</v>
      </c>
      <c r="H27" s="6">
        <f t="shared" si="23"/>
        <v>-4.0736122658617752E-3</v>
      </c>
      <c r="I27" s="6">
        <f t="shared" si="1"/>
        <v>2.3977346734534846E-2</v>
      </c>
    </row>
    <row r="28" spans="1:9" ht="15.75" customHeight="1">
      <c r="A28" s="11" t="s">
        <v>49</v>
      </c>
      <c r="B28" s="11">
        <v>17644.759999999998</v>
      </c>
      <c r="C28" s="11">
        <v>4568.8810000000003</v>
      </c>
      <c r="D28" s="11">
        <v>27.42315</v>
      </c>
      <c r="E28" s="11">
        <v>199.23660000000001</v>
      </c>
      <c r="F28" s="6">
        <f t="shared" ref="F28:H28" si="24">(C28-C27)/C27</f>
        <v>1.5498537380272999E-4</v>
      </c>
      <c r="G28" s="6">
        <f t="shared" si="24"/>
        <v>4.7897796228306963E-2</v>
      </c>
      <c r="H28" s="6">
        <f t="shared" si="24"/>
        <v>-5.8163034138346966E-3</v>
      </c>
      <c r="I28" s="6">
        <f t="shared" si="1"/>
        <v>3.784795169934563E-3</v>
      </c>
    </row>
    <row r="29" spans="1:9" ht="15.75" customHeight="1">
      <c r="A29" s="11" t="s">
        <v>50</v>
      </c>
      <c r="B29" s="11">
        <v>17692.62</v>
      </c>
      <c r="C29" s="11">
        <v>4532.1710000000003</v>
      </c>
      <c r="D29" s="11">
        <v>27.478860000000001</v>
      </c>
      <c r="E29" s="11">
        <v>306.4692</v>
      </c>
      <c r="F29" s="6">
        <f t="shared" ref="F29:H29" si="25">(C29-C28)/C28</f>
        <v>-8.0347901378915385E-3</v>
      </c>
      <c r="G29" s="6">
        <f t="shared" si="25"/>
        <v>2.0314952877405132E-3</v>
      </c>
      <c r="H29" s="6">
        <f t="shared" si="25"/>
        <v>0.53821737572313511</v>
      </c>
      <c r="I29" s="6">
        <f t="shared" si="1"/>
        <v>2.7124200045792963E-3</v>
      </c>
    </row>
    <row r="30" spans="1:9" ht="15.75" customHeight="1">
      <c r="A30" s="10">
        <v>40302</v>
      </c>
      <c r="B30" s="11">
        <v>17933.14</v>
      </c>
      <c r="C30" s="11">
        <v>4575.9690000000001</v>
      </c>
      <c r="D30" s="11">
        <v>28.560569999999998</v>
      </c>
      <c r="E30" s="11">
        <v>216.52950000000001</v>
      </c>
      <c r="F30" s="6">
        <f t="shared" ref="F30:H30" si="26">(C30-C29)/C29</f>
        <v>9.6638012996419984E-3</v>
      </c>
      <c r="G30" s="6">
        <f t="shared" si="26"/>
        <v>3.9365170170814853E-2</v>
      </c>
      <c r="H30" s="6">
        <f t="shared" si="26"/>
        <v>-0.29347059998198838</v>
      </c>
      <c r="I30" s="6">
        <f t="shared" si="1"/>
        <v>1.3594368725491218E-2</v>
      </c>
    </row>
    <row r="31" spans="1:9" ht="15.75" customHeight="1">
      <c r="A31" s="10">
        <v>40516</v>
      </c>
      <c r="B31" s="11">
        <v>17591.18</v>
      </c>
      <c r="C31" s="11">
        <v>4576.8670000000002</v>
      </c>
      <c r="D31" s="11">
        <v>27.664539999999999</v>
      </c>
      <c r="E31" s="11">
        <v>210.51179999999999</v>
      </c>
      <c r="F31" s="6">
        <f t="shared" ref="F31:H31" si="27">(C31-C30)/C30</f>
        <v>1.9624258818189944E-4</v>
      </c>
      <c r="G31" s="6">
        <f t="shared" si="27"/>
        <v>-3.1372973298502083E-2</v>
      </c>
      <c r="H31" s="6">
        <f t="shared" si="27"/>
        <v>-2.779159421695436E-2</v>
      </c>
      <c r="I31" s="6">
        <f t="shared" si="1"/>
        <v>-1.9068607059332561E-2</v>
      </c>
    </row>
    <row r="32" spans="1:9" ht="15.75" customHeight="1">
      <c r="A32" s="11" t="s">
        <v>51</v>
      </c>
      <c r="B32" s="11">
        <v>17694.2</v>
      </c>
      <c r="C32" s="11">
        <v>4636.9639999999999</v>
      </c>
      <c r="D32" s="11">
        <v>27.311730000000001</v>
      </c>
      <c r="E32" s="11">
        <v>209.58699999999999</v>
      </c>
      <c r="F32" s="6">
        <f t="shared" ref="F32:H32" si="28">(C32-C31)/C31</f>
        <v>1.313059785219884E-2</v>
      </c>
      <c r="G32" s="6">
        <f t="shared" si="28"/>
        <v>-1.2753148976993584E-2</v>
      </c>
      <c r="H32" s="6">
        <f t="shared" si="28"/>
        <v>-4.3931029044452837E-3</v>
      </c>
      <c r="I32" s="6">
        <f t="shared" si="1"/>
        <v>5.8563439178042883E-3</v>
      </c>
    </row>
    <row r="33" spans="1:9" ht="15.75" customHeight="1">
      <c r="A33" s="11" t="s">
        <v>52</v>
      </c>
      <c r="B33" s="11">
        <v>17558.71</v>
      </c>
      <c r="C33" s="11">
        <v>4616.0339999999997</v>
      </c>
      <c r="D33" s="11">
        <v>28.017410000000002</v>
      </c>
      <c r="E33" s="11">
        <v>210.47819999999999</v>
      </c>
      <c r="F33" s="6">
        <f t="shared" ref="F33:H33" si="29">(C33-C32)/C32</f>
        <v>-4.5137292418056928E-3</v>
      </c>
      <c r="G33" s="6">
        <f t="shared" si="29"/>
        <v>2.5837982434653569E-2</v>
      </c>
      <c r="H33" s="6">
        <f t="shared" si="29"/>
        <v>4.2521721289965403E-3</v>
      </c>
      <c r="I33" s="6">
        <f t="shared" si="1"/>
        <v>-7.6573114353856971E-3</v>
      </c>
    </row>
    <row r="34" spans="1:9" ht="15.75" customHeight="1">
      <c r="A34" s="10">
        <v>40242</v>
      </c>
      <c r="B34" s="11">
        <v>16769.11</v>
      </c>
      <c r="C34" s="11">
        <v>4709.2510000000002</v>
      </c>
      <c r="D34" s="11">
        <v>26.318259999999999</v>
      </c>
      <c r="E34" s="11">
        <v>201.5848</v>
      </c>
      <c r="F34" s="6">
        <f t="shared" ref="F34:H34" si="30">(C34-C33)/C33</f>
        <v>2.0194175346195577E-2</v>
      </c>
      <c r="G34" s="6">
        <f t="shared" si="30"/>
        <v>-6.0646219618444491E-2</v>
      </c>
      <c r="H34" s="6">
        <f t="shared" si="30"/>
        <v>-4.2253306993313255E-2</v>
      </c>
      <c r="I34" s="6">
        <f t="shared" si="1"/>
        <v>-4.4969134976316515E-2</v>
      </c>
    </row>
    <row r="35" spans="1:9" ht="15.75" customHeight="1">
      <c r="A35" s="10">
        <v>40456</v>
      </c>
      <c r="B35" s="11">
        <v>16994.599999999999</v>
      </c>
      <c r="C35" s="11">
        <v>4687.9430000000002</v>
      </c>
      <c r="D35" s="11">
        <v>26.513249999999999</v>
      </c>
      <c r="E35" s="11">
        <v>199.5198</v>
      </c>
      <c r="F35" s="6">
        <f t="shared" ref="F35:H35" si="31">(C35-C34)/C34</f>
        <v>-4.5247110421593566E-3</v>
      </c>
      <c r="G35" s="6">
        <f t="shared" si="31"/>
        <v>7.408924450172643E-3</v>
      </c>
      <c r="H35" s="6">
        <f t="shared" si="31"/>
        <v>-1.0243827907659693E-2</v>
      </c>
      <c r="I35" s="6">
        <f t="shared" si="1"/>
        <v>1.3446748217406764E-2</v>
      </c>
    </row>
    <row r="36" spans="1:9" ht="15.75" customHeight="1">
      <c r="A36" s="11" t="s">
        <v>53</v>
      </c>
      <c r="B36" s="11">
        <v>16445.61</v>
      </c>
      <c r="C36" s="11">
        <v>4669.5119999999997</v>
      </c>
      <c r="D36" s="11">
        <v>26.341429999999999</v>
      </c>
      <c r="E36" s="11">
        <v>193.6035</v>
      </c>
      <c r="F36" s="6">
        <f t="shared" ref="F36:H36" si="32">(C36-C35)/C35</f>
        <v>-3.9315751066086972E-3</v>
      </c>
      <c r="G36" s="6">
        <f t="shared" si="32"/>
        <v>-6.480533318246549E-3</v>
      </c>
      <c r="H36" s="6">
        <f t="shared" si="32"/>
        <v>-2.9652696123392299E-2</v>
      </c>
      <c r="I36" s="6">
        <f t="shared" si="1"/>
        <v>-3.2303790615842563E-2</v>
      </c>
    </row>
    <row r="37" spans="1:9" ht="15.75" customHeight="1">
      <c r="A37" s="11" t="s">
        <v>54</v>
      </c>
      <c r="B37" s="11">
        <v>16863.060000000001</v>
      </c>
      <c r="C37" s="11">
        <v>4663.049</v>
      </c>
      <c r="D37" s="11">
        <v>27.121379999999998</v>
      </c>
      <c r="E37" s="11">
        <v>195.8586</v>
      </c>
      <c r="F37" s="6">
        <f t="shared" ref="F37:H37" si="33">(C37-C36)/C36</f>
        <v>-1.3840846752293898E-3</v>
      </c>
      <c r="G37" s="6">
        <f t="shared" si="33"/>
        <v>2.9609250522845552E-2</v>
      </c>
      <c r="H37" s="6">
        <f t="shared" si="33"/>
        <v>1.1648033222539876E-2</v>
      </c>
      <c r="I37" s="6">
        <f t="shared" si="1"/>
        <v>2.5383673819335414E-2</v>
      </c>
    </row>
    <row r="38" spans="1:9" ht="15.75" customHeight="1">
      <c r="A38" s="11" t="s">
        <v>55</v>
      </c>
      <c r="B38" s="11">
        <v>17117.689999999999</v>
      </c>
      <c r="C38" s="11">
        <v>4769.57</v>
      </c>
      <c r="D38" s="11">
        <v>27.08427</v>
      </c>
      <c r="E38" s="11">
        <v>196.893</v>
      </c>
      <c r="F38" s="6">
        <f t="shared" ref="F38:H38" si="34">(C38-C37)/C37</f>
        <v>2.2843637285389823E-2</v>
      </c>
      <c r="G38" s="6">
        <f t="shared" si="34"/>
        <v>-1.3682932063190894E-3</v>
      </c>
      <c r="H38" s="6">
        <f t="shared" si="34"/>
        <v>5.281361145234394E-3</v>
      </c>
      <c r="I38" s="6">
        <f t="shared" si="1"/>
        <v>1.5099869181512571E-2</v>
      </c>
    </row>
    <row r="39" spans="1:9" ht="15.75" customHeight="1">
      <c r="A39" s="10">
        <v>40365</v>
      </c>
      <c r="B39" s="11">
        <v>17064.95</v>
      </c>
      <c r="C39" s="11">
        <v>4811.9210000000003</v>
      </c>
      <c r="D39" s="11">
        <v>27.850280000000001</v>
      </c>
      <c r="E39" s="11">
        <v>202.04910000000001</v>
      </c>
      <c r="F39" s="6">
        <f t="shared" ref="F39:H39" si="35">(C39-C38)/C38</f>
        <v>8.8794168027726966E-3</v>
      </c>
      <c r="G39" s="6">
        <f t="shared" si="35"/>
        <v>2.828246801556776E-2</v>
      </c>
      <c r="H39" s="6">
        <f t="shared" si="35"/>
        <v>2.6187320016455684E-2</v>
      </c>
      <c r="I39" s="6">
        <f t="shared" si="1"/>
        <v>-3.0810231988076643E-3</v>
      </c>
    </row>
    <row r="40" spans="1:9" ht="15.75" customHeight="1">
      <c r="A40" s="11" t="s">
        <v>56</v>
      </c>
      <c r="B40" s="11">
        <v>17570.82</v>
      </c>
      <c r="C40" s="11">
        <v>5095.8370000000004</v>
      </c>
      <c r="D40" s="11">
        <v>28.750879999999999</v>
      </c>
      <c r="E40" s="11">
        <v>204.06790000000001</v>
      </c>
      <c r="F40" s="6">
        <f t="shared" ref="F40:H40" si="36">(C40-C39)/C39</f>
        <v>5.9002631173703836E-2</v>
      </c>
      <c r="G40" s="6">
        <f t="shared" si="36"/>
        <v>3.2337197327998037E-2</v>
      </c>
      <c r="H40" s="6">
        <f t="shared" si="36"/>
        <v>9.9916307471797638E-3</v>
      </c>
      <c r="I40" s="6">
        <f t="shared" si="1"/>
        <v>2.9643802062121423E-2</v>
      </c>
    </row>
    <row r="41" spans="1:9" ht="15.75" customHeight="1">
      <c r="A41" s="11" t="s">
        <v>57</v>
      </c>
      <c r="B41" s="11">
        <v>17574.53</v>
      </c>
      <c r="C41" s="11">
        <v>5100.6379999999999</v>
      </c>
      <c r="D41" s="11">
        <v>29.804749999999999</v>
      </c>
      <c r="E41" s="11">
        <v>206.99879999999999</v>
      </c>
      <c r="F41" s="6">
        <f t="shared" ref="F41:H41" si="37">(C41-C40)/C40</f>
        <v>9.4214159518828328E-4</v>
      </c>
      <c r="G41" s="6">
        <f t="shared" si="37"/>
        <v>3.6655225857434623E-2</v>
      </c>
      <c r="H41" s="6">
        <f t="shared" si="37"/>
        <v>1.4362376444310838E-2</v>
      </c>
      <c r="I41" s="6">
        <f t="shared" si="1"/>
        <v>2.1114552422704956E-4</v>
      </c>
    </row>
    <row r="42" spans="1:9" ht="15.75" customHeight="1">
      <c r="A42" s="11" t="s">
        <v>59</v>
      </c>
      <c r="B42" s="11">
        <v>17460.95</v>
      </c>
      <c r="C42" s="11">
        <v>5111.57</v>
      </c>
      <c r="D42" s="11">
        <v>29.368369999999999</v>
      </c>
      <c r="E42" s="11">
        <v>201.87180000000001</v>
      </c>
      <c r="F42" s="6">
        <f t="shared" ref="F42:H42" si="38">(C42-C41)/C41</f>
        <v>2.1432612939792607E-3</v>
      </c>
      <c r="G42" s="6">
        <f t="shared" si="38"/>
        <v>-1.4641290398342539E-2</v>
      </c>
      <c r="H42" s="6">
        <f t="shared" si="38"/>
        <v>-2.4768259526142089E-2</v>
      </c>
      <c r="I42" s="6">
        <f t="shared" si="1"/>
        <v>-6.4627617353066125E-3</v>
      </c>
    </row>
    <row r="43" spans="1:9" ht="15.75" customHeight="1">
      <c r="A43" s="10">
        <v>40305</v>
      </c>
      <c r="B43" s="11">
        <v>17833.54</v>
      </c>
      <c r="C43" s="11">
        <v>5463.6490000000003</v>
      </c>
      <c r="D43" s="11">
        <v>29.502970000000001</v>
      </c>
      <c r="E43" s="11">
        <v>202.08709999999999</v>
      </c>
      <c r="F43" s="6">
        <f t="shared" ref="F43:H43" si="39">(C43-C42)/C42</f>
        <v>6.8878837617405347E-2</v>
      </c>
      <c r="G43" s="6">
        <f t="shared" si="39"/>
        <v>4.5831620890094517E-3</v>
      </c>
      <c r="H43" s="6">
        <f t="shared" si="39"/>
        <v>1.0665184537908957E-3</v>
      </c>
      <c r="I43" s="6">
        <f t="shared" si="1"/>
        <v>2.1338472419885523E-2</v>
      </c>
    </row>
    <row r="44" spans="1:9" ht="15.75" customHeight="1">
      <c r="A44" s="10">
        <v>40519</v>
      </c>
      <c r="B44" s="11">
        <v>17955.82</v>
      </c>
      <c r="C44" s="11">
        <v>5475.7690000000002</v>
      </c>
      <c r="D44" s="11">
        <v>31.340409999999999</v>
      </c>
      <c r="E44" s="11">
        <v>205.9682</v>
      </c>
      <c r="F44" s="6">
        <f t="shared" ref="F44:H44" si="40">(C44-C43)/C43</f>
        <v>2.218297698113457E-3</v>
      </c>
      <c r="G44" s="6">
        <f t="shared" si="40"/>
        <v>6.2279831488151777E-2</v>
      </c>
      <c r="H44" s="6">
        <f t="shared" si="40"/>
        <v>1.9205085332017747E-2</v>
      </c>
      <c r="I44" s="6">
        <f t="shared" si="1"/>
        <v>6.8567429685860931E-3</v>
      </c>
    </row>
    <row r="45" spans="1:9" ht="15.75" customHeight="1">
      <c r="A45" s="11" t="s">
        <v>60</v>
      </c>
      <c r="B45" s="11">
        <v>18130.98</v>
      </c>
      <c r="C45" s="11">
        <v>5453.6670000000004</v>
      </c>
      <c r="D45" s="11">
        <v>31.90222</v>
      </c>
      <c r="E45" s="11">
        <v>207.80520000000001</v>
      </c>
      <c r="F45" s="6">
        <f t="shared" ref="F45:H45" si="41">(C45-C44)/C44</f>
        <v>-4.0363280481700127E-3</v>
      </c>
      <c r="G45" s="6">
        <f t="shared" si="41"/>
        <v>1.7926057763762545E-2</v>
      </c>
      <c r="H45" s="6">
        <f t="shared" si="41"/>
        <v>8.918852521894241E-3</v>
      </c>
      <c r="I45" s="6">
        <f t="shared" si="1"/>
        <v>9.7550543500658764E-3</v>
      </c>
    </row>
    <row r="46" spans="1:9" ht="15.75" customHeight="1">
      <c r="A46" s="11" t="s">
        <v>61</v>
      </c>
      <c r="B46" s="11">
        <v>17868.29</v>
      </c>
      <c r="C46" s="11">
        <v>5374.3819999999996</v>
      </c>
      <c r="D46" s="11">
        <v>30.758749999999999</v>
      </c>
      <c r="E46" s="11">
        <v>205.9853</v>
      </c>
      <c r="F46" s="6">
        <f t="shared" ref="F46:H46" si="42">(C46-C45)/C45</f>
        <v>-1.4537924666100948E-2</v>
      </c>
      <c r="G46" s="6">
        <f t="shared" si="42"/>
        <v>-3.5842960145093375E-2</v>
      </c>
      <c r="H46" s="6">
        <f t="shared" si="42"/>
        <v>-8.7577211734837148E-3</v>
      </c>
      <c r="I46" s="6">
        <f t="shared" si="1"/>
        <v>-1.4488461186323007E-2</v>
      </c>
    </row>
    <row r="47" spans="1:9" ht="15.75" customHeight="1">
      <c r="A47" s="10">
        <v>40217</v>
      </c>
      <c r="B47" s="11">
        <v>18143.990000000002</v>
      </c>
      <c r="C47" s="11">
        <v>5594.9350000000004</v>
      </c>
      <c r="D47" s="11">
        <v>31.45478</v>
      </c>
      <c r="E47" s="11">
        <v>211.7071</v>
      </c>
      <c r="F47" s="6">
        <f t="shared" ref="F47:H47" si="43">(C47-C46)/C46</f>
        <v>4.1037834675689375E-2</v>
      </c>
      <c r="G47" s="6">
        <f t="shared" si="43"/>
        <v>2.2628682895111159E-2</v>
      </c>
      <c r="H47" s="6">
        <f t="shared" si="43"/>
        <v>2.7777710351175555E-2</v>
      </c>
      <c r="I47" s="6">
        <f t="shared" si="1"/>
        <v>1.5429568246317958E-2</v>
      </c>
    </row>
    <row r="48" spans="1:9" ht="15.75" customHeight="1">
      <c r="A48" s="10">
        <v>40429</v>
      </c>
      <c r="B48" s="11">
        <v>18167.03</v>
      </c>
      <c r="C48" s="11">
        <v>5419.491</v>
      </c>
      <c r="D48" s="11">
        <v>34.00517</v>
      </c>
      <c r="E48" s="11">
        <v>210.7063</v>
      </c>
      <c r="F48" s="6">
        <f t="shared" ref="F48:H48" si="44">(C48-C47)/C47</f>
        <v>-3.1357647586611893E-2</v>
      </c>
      <c r="G48" s="6">
        <f t="shared" si="44"/>
        <v>8.1081158412171381E-2</v>
      </c>
      <c r="H48" s="6">
        <f t="shared" si="44"/>
        <v>-4.7272859530927309E-3</v>
      </c>
      <c r="I48" s="6">
        <f t="shared" si="1"/>
        <v>1.2698419697099279E-3</v>
      </c>
    </row>
    <row r="49" spans="1:9" ht="15.75" customHeight="1">
      <c r="A49" s="11" t="s">
        <v>62</v>
      </c>
      <c r="B49" s="11">
        <v>18401.82</v>
      </c>
      <c r="C49" s="11">
        <v>5663.62</v>
      </c>
      <c r="D49" s="11">
        <v>34.885120000000001</v>
      </c>
      <c r="E49" s="11">
        <v>208.55709999999999</v>
      </c>
      <c r="F49" s="6">
        <f t="shared" ref="F49:H49" si="45">(C49-C48)/C48</f>
        <v>4.5046481302395358E-2</v>
      </c>
      <c r="G49" s="6">
        <f t="shared" si="45"/>
        <v>2.5876947534742539E-2</v>
      </c>
      <c r="H49" s="6">
        <f t="shared" si="45"/>
        <v>-1.0199979782284666E-2</v>
      </c>
      <c r="I49" s="6">
        <f t="shared" si="1"/>
        <v>1.2923961704252203E-2</v>
      </c>
    </row>
    <row r="50" spans="1:9" ht="15.75" customHeight="1">
      <c r="A50" s="11" t="s">
        <v>63</v>
      </c>
      <c r="B50" s="11">
        <v>17998.41</v>
      </c>
      <c r="C50" s="11">
        <v>5672.9369999999999</v>
      </c>
      <c r="D50" s="11">
        <v>33.165010000000002</v>
      </c>
      <c r="E50" s="11">
        <v>208.62039999999999</v>
      </c>
      <c r="F50" s="6">
        <f t="shared" ref="F50:H50" si="46">(C50-C49)/C49</f>
        <v>1.6450609327603206E-3</v>
      </c>
      <c r="G50" s="6">
        <f t="shared" si="46"/>
        <v>-4.9307842426799683E-2</v>
      </c>
      <c r="H50" s="6">
        <f t="shared" si="46"/>
        <v>3.0351400168106545E-4</v>
      </c>
      <c r="I50" s="6">
        <f t="shared" si="1"/>
        <v>-2.1922288121501019E-2</v>
      </c>
    </row>
    <row r="51" spans="1:9" ht="15.75" customHeight="1">
      <c r="A51" s="11" t="s">
        <v>71</v>
      </c>
      <c r="B51" s="11">
        <v>18221.43</v>
      </c>
      <c r="C51" s="11">
        <v>5991.79</v>
      </c>
      <c r="D51" s="11">
        <v>34.353160000000003</v>
      </c>
      <c r="E51" s="11">
        <v>202.0745</v>
      </c>
      <c r="F51" s="6">
        <f t="shared" ref="F51:H51" si="47">(C51-C50)/C50</f>
        <v>5.6205982897395139E-2</v>
      </c>
      <c r="G51" s="6">
        <f t="shared" si="47"/>
        <v>3.5825407560558555E-2</v>
      </c>
      <c r="H51" s="6">
        <f t="shared" si="47"/>
        <v>-3.1377084887192187E-2</v>
      </c>
      <c r="I51" s="6">
        <f t="shared" si="1"/>
        <v>1.2391094546684982E-2</v>
      </c>
    </row>
    <row r="52" spans="1:9" ht="15.75" customHeight="1">
      <c r="A52" s="10">
        <v>40338</v>
      </c>
      <c r="B52" s="11">
        <v>18799.66</v>
      </c>
      <c r="C52" s="11">
        <v>6028.58</v>
      </c>
      <c r="D52" s="11">
        <v>34.378030000000003</v>
      </c>
      <c r="E52" s="11">
        <v>326.44889999999998</v>
      </c>
      <c r="F52" s="6">
        <f t="shared" ref="F52:H52" si="48">(C52-C51)/C51</f>
        <v>6.1400683268272027E-3</v>
      </c>
      <c r="G52" s="6">
        <f t="shared" si="48"/>
        <v>7.2395086798419548E-4</v>
      </c>
      <c r="H52" s="6">
        <f t="shared" si="48"/>
        <v>0.61548785225251068</v>
      </c>
      <c r="I52" s="6">
        <f t="shared" si="1"/>
        <v>3.1733513780202734E-2</v>
      </c>
    </row>
    <row r="53" spans="1:9" ht="15.75" customHeight="1">
      <c r="A53" s="11" t="s">
        <v>81</v>
      </c>
      <c r="B53" s="11">
        <v>19594.75</v>
      </c>
      <c r="C53" s="11">
        <v>5888.2139999999999</v>
      </c>
      <c r="D53" s="11">
        <v>35.208289999999998</v>
      </c>
      <c r="E53" s="11">
        <v>214.67760000000001</v>
      </c>
      <c r="F53" s="6">
        <f t="shared" ref="F53:H53" si="49">(C53-C52)/C52</f>
        <v>-2.3283426611241782E-2</v>
      </c>
      <c r="G53" s="6">
        <f t="shared" si="49"/>
        <v>2.415088939069503E-2</v>
      </c>
      <c r="H53" s="6">
        <f t="shared" si="49"/>
        <v>-0.3423852860279204</v>
      </c>
      <c r="I53" s="6">
        <f t="shared" si="1"/>
        <v>4.2292786146132438E-2</v>
      </c>
    </row>
    <row r="54" spans="1:9" ht="15.75" customHeight="1">
      <c r="A54" s="11" t="s">
        <v>83</v>
      </c>
      <c r="B54" s="11">
        <v>20045.18</v>
      </c>
      <c r="C54" s="11">
        <v>5887.5969999999998</v>
      </c>
      <c r="D54" s="11">
        <v>35.004440000000002</v>
      </c>
      <c r="E54" s="11">
        <v>215.59520000000001</v>
      </c>
      <c r="F54" s="6">
        <f t="shared" ref="F54:H54" si="50">(C54-C53)/C53</f>
        <v>-1.0478559373015131E-4</v>
      </c>
      <c r="G54" s="6">
        <f t="shared" si="50"/>
        <v>-5.7898296111511139E-3</v>
      </c>
      <c r="H54" s="6">
        <f t="shared" si="50"/>
        <v>4.2743164633850623E-3</v>
      </c>
      <c r="I54" s="6">
        <f t="shared" si="1"/>
        <v>2.2987279756057123E-2</v>
      </c>
    </row>
    <row r="55" spans="1:9" ht="15.75" customHeight="1">
      <c r="A55" s="11" t="s">
        <v>84</v>
      </c>
      <c r="B55" s="11">
        <v>20445.04</v>
      </c>
      <c r="C55" s="11">
        <v>5907.75</v>
      </c>
      <c r="D55" s="11">
        <v>36.381529999999998</v>
      </c>
      <c r="E55" s="11">
        <v>227.46889999999999</v>
      </c>
      <c r="F55" s="6">
        <f t="shared" ref="F55:H55" si="51">(C55-C54)/C54</f>
        <v>3.4229584667565135E-3</v>
      </c>
      <c r="G55" s="6">
        <f t="shared" si="51"/>
        <v>3.9340437955870611E-2</v>
      </c>
      <c r="H55" s="6">
        <f t="shared" si="51"/>
        <v>5.5074046175424989E-2</v>
      </c>
      <c r="I55" s="6">
        <f t="shared" si="1"/>
        <v>1.9947937608941431E-2</v>
      </c>
    </row>
    <row r="56" spans="1:9" ht="15.75" customHeight="1">
      <c r="A56" s="10">
        <v>40278</v>
      </c>
      <c r="B56" s="11">
        <v>20250.259999999998</v>
      </c>
      <c r="C56" s="11">
        <v>5793.3379999999997</v>
      </c>
      <c r="D56" s="11">
        <v>40.995130000000003</v>
      </c>
      <c r="E56" s="11">
        <v>226.58629999999999</v>
      </c>
      <c r="F56" s="6">
        <f t="shared" ref="F56:H56" si="52">(C56-C55)/C55</f>
        <v>-1.9366425458084764E-2</v>
      </c>
      <c r="G56" s="6">
        <f t="shared" si="52"/>
        <v>0.12681159918233251</v>
      </c>
      <c r="H56" s="6">
        <f t="shared" si="52"/>
        <v>-3.8800908607726004E-3</v>
      </c>
      <c r="I56" s="6">
        <f t="shared" si="1"/>
        <v>-9.5270050828955323E-3</v>
      </c>
    </row>
    <row r="57" spans="1:9" ht="15.75" customHeight="1">
      <c r="A57" s="13">
        <v>40492</v>
      </c>
      <c r="B57" s="11">
        <v>20125.05</v>
      </c>
      <c r="C57" s="11">
        <v>5800.848</v>
      </c>
      <c r="D57" s="11">
        <v>39.67765</v>
      </c>
      <c r="E57" s="11">
        <v>221.84399999999999</v>
      </c>
      <c r="F57" s="6">
        <f t="shared" ref="F57:H57" si="53">(C57-C56)/C56</f>
        <v>1.2963165622306551E-3</v>
      </c>
      <c r="G57" s="6">
        <f t="shared" si="53"/>
        <v>-3.2137475841642733E-2</v>
      </c>
      <c r="H57" s="6">
        <f t="shared" si="53"/>
        <v>-2.0929332444194555E-2</v>
      </c>
      <c r="I57" s="6">
        <f t="shared" si="1"/>
        <v>-6.1831304882010961E-3</v>
      </c>
    </row>
    <row r="58" spans="1:9" ht="15.75" customHeight="1">
      <c r="A58" s="11" t="s">
        <v>85</v>
      </c>
      <c r="B58" s="11">
        <v>20165.86</v>
      </c>
      <c r="C58" s="11">
        <v>5799.66</v>
      </c>
      <c r="D58" s="11">
        <v>44.206719999999997</v>
      </c>
      <c r="E58" s="11">
        <v>222.52889999999999</v>
      </c>
      <c r="F58" s="6">
        <f t="shared" ref="F58:H58" si="54">(C58-C57)/C57</f>
        <v>-2.0479764337905457E-4</v>
      </c>
      <c r="G58" s="6">
        <f t="shared" si="54"/>
        <v>0.11414662914764351</v>
      </c>
      <c r="H58" s="6">
        <f t="shared" si="54"/>
        <v>3.0873045924162878E-3</v>
      </c>
      <c r="I58" s="6">
        <f t="shared" si="1"/>
        <v>2.0278210488918692E-3</v>
      </c>
    </row>
    <row r="59" spans="1:9" ht="15.75" customHeight="1">
      <c r="A59" s="11" t="s">
        <v>86</v>
      </c>
      <c r="B59" s="11">
        <v>20032.34</v>
      </c>
      <c r="C59" s="11">
        <v>5948.058</v>
      </c>
      <c r="D59" s="11">
        <v>40.94538</v>
      </c>
      <c r="E59" s="11">
        <v>214.78700000000001</v>
      </c>
      <c r="F59" s="6">
        <f t="shared" ref="F59:H59" si="55">(C59-C58)/C58</f>
        <v>2.558736201777348E-2</v>
      </c>
      <c r="G59" s="6">
        <f t="shared" si="55"/>
        <v>-7.3774756417123846E-2</v>
      </c>
      <c r="H59" s="6">
        <f t="shared" si="55"/>
        <v>-3.4790537318972893E-2</v>
      </c>
      <c r="I59" s="6">
        <f t="shared" si="1"/>
        <v>-6.6210912899326109E-3</v>
      </c>
    </row>
    <row r="60" spans="1:9" ht="15.75" customHeight="1">
      <c r="A60" s="10">
        <v>40189</v>
      </c>
      <c r="B60" s="11">
        <v>21004.959999999999</v>
      </c>
      <c r="C60" s="11">
        <v>6141.3760000000002</v>
      </c>
      <c r="D60" s="11">
        <v>43.053350000000002</v>
      </c>
      <c r="E60" s="11">
        <v>223.05590000000001</v>
      </c>
      <c r="F60" s="6">
        <f t="shared" ref="F60:H60" si="56">(C60-C59)/C59</f>
        <v>3.2501028066639598E-2</v>
      </c>
      <c r="G60" s="6">
        <f t="shared" si="56"/>
        <v>5.1482487157281279E-2</v>
      </c>
      <c r="H60" s="6">
        <f t="shared" si="56"/>
        <v>3.8498140017785072E-2</v>
      </c>
      <c r="I60" s="6">
        <f t="shared" si="1"/>
        <v>4.8552490622663105E-2</v>
      </c>
    </row>
    <row r="61" spans="1:9" ht="15.75" customHeight="1">
      <c r="A61" s="10">
        <v>40401</v>
      </c>
      <c r="B61" s="11">
        <v>20156.89</v>
      </c>
      <c r="C61" s="11">
        <v>6039.0379999999996</v>
      </c>
      <c r="D61" s="11">
        <v>40.990130000000001</v>
      </c>
      <c r="E61" s="11">
        <v>209.7594</v>
      </c>
      <c r="F61" s="6">
        <f t="shared" ref="F61:H61" si="57">(C61-C60)/C60</f>
        <v>-1.6663692306089165E-2</v>
      </c>
      <c r="G61" s="6">
        <f t="shared" si="57"/>
        <v>-4.7922403250850426E-2</v>
      </c>
      <c r="H61" s="6">
        <f t="shared" si="57"/>
        <v>-5.9610617786841812E-2</v>
      </c>
      <c r="I61" s="6">
        <f t="shared" si="1"/>
        <v>-4.037474958295563E-2</v>
      </c>
    </row>
    <row r="62" spans="1:9" ht="15.75" customHeight="1">
      <c r="A62" s="11" t="s">
        <v>94</v>
      </c>
      <c r="B62" s="11">
        <v>19585.439999999999</v>
      </c>
      <c r="C62" s="11">
        <v>6143.183</v>
      </c>
      <c r="D62" s="11">
        <v>39.523539999999997</v>
      </c>
      <c r="E62" s="11">
        <v>198.18459999999999</v>
      </c>
      <c r="F62" s="6">
        <f t="shared" ref="F62:H62" si="58">(C62-C61)/C61</f>
        <v>1.7245296353492135E-2</v>
      </c>
      <c r="G62" s="6">
        <f t="shared" si="58"/>
        <v>-3.5779100968940658E-2</v>
      </c>
      <c r="H62" s="6">
        <f t="shared" si="58"/>
        <v>-5.518131726158642E-2</v>
      </c>
      <c r="I62" s="6">
        <f t="shared" si="1"/>
        <v>-2.8350107581080253E-2</v>
      </c>
    </row>
    <row r="63" spans="1:9" ht="15.75" customHeight="1">
      <c r="A63" s="11" t="s">
        <v>97</v>
      </c>
      <c r="B63" s="11">
        <v>19136.61</v>
      </c>
      <c r="C63" s="11">
        <v>6020.9750000000004</v>
      </c>
      <c r="D63" s="11">
        <v>37.614490000000004</v>
      </c>
      <c r="E63" s="11">
        <v>184.4316</v>
      </c>
      <c r="F63" s="6">
        <f t="shared" ref="F63:H63" si="59">(C63-C62)/C62</f>
        <v>-1.9893270312800325E-2</v>
      </c>
      <c r="G63" s="6">
        <f t="shared" si="59"/>
        <v>-4.830159444219808E-2</v>
      </c>
      <c r="H63" s="6">
        <f t="shared" si="59"/>
        <v>-6.9394897484466436E-2</v>
      </c>
      <c r="I63" s="6">
        <f t="shared" si="1"/>
        <v>-2.2916513491654932E-2</v>
      </c>
    </row>
    <row r="64" spans="1:9" ht="15.75" customHeight="1">
      <c r="A64" s="11" t="s">
        <v>100</v>
      </c>
      <c r="B64" s="11">
        <v>19966.93</v>
      </c>
      <c r="C64" s="11">
        <v>6073.8310000000001</v>
      </c>
      <c r="D64" s="11">
        <v>39.687609999999999</v>
      </c>
      <c r="E64" s="11">
        <v>194.06129999999999</v>
      </c>
      <c r="F64" s="6">
        <f t="shared" ref="F64:H64" si="60">(C64-C63)/C63</f>
        <v>8.7786446547278088E-3</v>
      </c>
      <c r="G64" s="6">
        <f t="shared" si="60"/>
        <v>5.511493044302862E-2</v>
      </c>
      <c r="H64" s="6">
        <f t="shared" si="60"/>
        <v>5.2212852895056949E-2</v>
      </c>
      <c r="I64" s="6">
        <f t="shared" si="1"/>
        <v>4.3389085109640617E-2</v>
      </c>
    </row>
    <row r="65" spans="1:9" ht="15.75" customHeight="1">
      <c r="A65" s="10">
        <v>40341</v>
      </c>
      <c r="B65" s="11">
        <v>19508.89</v>
      </c>
      <c r="C65" s="11">
        <v>5830.4620000000004</v>
      </c>
      <c r="D65" s="11">
        <v>38.941879999999998</v>
      </c>
      <c r="E65" s="11">
        <v>200.0592</v>
      </c>
      <c r="F65" s="6">
        <f t="shared" ref="F65:H65" si="61">(C65-C64)/C64</f>
        <v>-4.0068451031976308E-2</v>
      </c>
      <c r="G65" s="6">
        <f t="shared" si="61"/>
        <v>-1.8789995164737856E-2</v>
      </c>
      <c r="H65" s="6">
        <f t="shared" si="61"/>
        <v>3.0907244257355877E-2</v>
      </c>
      <c r="I65" s="6">
        <f t="shared" si="1"/>
        <v>-2.2939931176199888E-2</v>
      </c>
    </row>
    <row r="66" spans="1:9" ht="15.75" customHeight="1">
      <c r="A66" s="11" t="s">
        <v>104</v>
      </c>
      <c r="B66" s="11">
        <v>19864.849999999999</v>
      </c>
      <c r="C66" s="11">
        <v>5917.875</v>
      </c>
      <c r="D66" s="11">
        <v>40.030650000000001</v>
      </c>
      <c r="E66" s="11">
        <v>303.60640000000001</v>
      </c>
      <c r="F66" s="6">
        <f t="shared" ref="F66:H66" si="62">(C66-C65)/C65</f>
        <v>1.4992465434128471E-2</v>
      </c>
      <c r="G66" s="6">
        <f t="shared" si="62"/>
        <v>2.7958845335664426E-2</v>
      </c>
      <c r="H66" s="6">
        <f t="shared" si="62"/>
        <v>0.51758279549253416</v>
      </c>
      <c r="I66" s="6">
        <f t="shared" si="1"/>
        <v>1.8246040651210764E-2</v>
      </c>
    </row>
    <row r="67" spans="1:9" ht="15.75" customHeight="1">
      <c r="A67" s="11" t="s">
        <v>105</v>
      </c>
      <c r="B67" s="11">
        <v>20073.66</v>
      </c>
      <c r="C67" s="11">
        <v>5914.1210000000001</v>
      </c>
      <c r="D67" s="11">
        <v>40.587429999999998</v>
      </c>
      <c r="E67" s="11">
        <v>200.65190000000001</v>
      </c>
      <c r="F67" s="6">
        <f t="shared" ref="F67:H67" si="63">(C67-C66)/C66</f>
        <v>-6.3434932302556331E-4</v>
      </c>
      <c r="G67" s="6">
        <f t="shared" si="63"/>
        <v>1.3908842349549564E-2</v>
      </c>
      <c r="H67" s="6">
        <f t="shared" si="63"/>
        <v>-0.33910517037849003</v>
      </c>
      <c r="I67" s="6">
        <f t="shared" si="1"/>
        <v>1.0511531675295878E-2</v>
      </c>
    </row>
    <row r="68" spans="1:9" ht="15.75" customHeight="1">
      <c r="A68" s="11" t="s">
        <v>106</v>
      </c>
      <c r="B68" s="11">
        <v>20509.09</v>
      </c>
      <c r="C68" s="11">
        <v>6007.2849999999999</v>
      </c>
      <c r="D68" s="11">
        <v>41.934750000000001</v>
      </c>
      <c r="E68" s="11">
        <v>204.1653</v>
      </c>
      <c r="F68" s="6">
        <f t="shared" ref="F68:H68" si="64">(C68-C67)/C67</f>
        <v>1.5752805869206896E-2</v>
      </c>
      <c r="G68" s="6">
        <f t="shared" si="64"/>
        <v>3.3195499197658081E-2</v>
      </c>
      <c r="H68" s="6">
        <f t="shared" si="64"/>
        <v>1.750992639491572E-2</v>
      </c>
      <c r="I68" s="6">
        <f t="shared" si="1"/>
        <v>2.1691609801102553E-2</v>
      </c>
    </row>
    <row r="69" spans="1:9" ht="15.75" customHeight="1">
      <c r="A69" s="10">
        <v>40603</v>
      </c>
      <c r="B69" s="11">
        <v>19691.810000000001</v>
      </c>
      <c r="C69" s="11">
        <v>6117.6090000000004</v>
      </c>
      <c r="D69" s="11">
        <v>39.792009999999998</v>
      </c>
      <c r="E69" s="11">
        <v>201.16569999999999</v>
      </c>
      <c r="F69" s="6">
        <f t="shared" ref="F69:H69" si="65">(C69-C68)/C68</f>
        <v>1.8365035119858725E-2</v>
      </c>
      <c r="G69" s="6">
        <f t="shared" si="65"/>
        <v>-5.1097001889840843E-2</v>
      </c>
      <c r="H69" s="6">
        <f t="shared" si="65"/>
        <v>-1.4692016713907873E-2</v>
      </c>
      <c r="I69" s="6">
        <f t="shared" si="1"/>
        <v>-3.9849647156455933E-2</v>
      </c>
    </row>
    <row r="70" spans="1:9" ht="15.75" customHeight="1">
      <c r="A70" s="10">
        <v>40817</v>
      </c>
      <c r="B70" s="11">
        <v>18860.439999999999</v>
      </c>
      <c r="C70" s="11">
        <v>6014.0349999999999</v>
      </c>
      <c r="D70" s="11">
        <v>37.778550000000003</v>
      </c>
      <c r="E70" s="11">
        <v>192.7921</v>
      </c>
      <c r="F70" s="6">
        <f t="shared" ref="F70:H70" si="66">(C70-C69)/C69</f>
        <v>-1.6930470711678455E-2</v>
      </c>
      <c r="G70" s="6">
        <f t="shared" si="66"/>
        <v>-5.0599605297646309E-2</v>
      </c>
      <c r="H70" s="6">
        <f t="shared" si="66"/>
        <v>-4.1625386435162566E-2</v>
      </c>
      <c r="I70" s="6">
        <f t="shared" si="1"/>
        <v>-4.2219074833649249E-2</v>
      </c>
    </row>
    <row r="71" spans="1:9" ht="15.75" customHeight="1">
      <c r="A71" s="11" t="s">
        <v>107</v>
      </c>
      <c r="B71" s="11">
        <v>19007.53</v>
      </c>
      <c r="C71" s="11">
        <v>5938.7420000000002</v>
      </c>
      <c r="D71" s="11">
        <v>36.495899999999999</v>
      </c>
      <c r="E71" s="11">
        <v>194.74639999999999</v>
      </c>
      <c r="F71" s="6">
        <f t="shared" ref="F71:H71" si="67">(C71-C70)/C70</f>
        <v>-1.2519548023914006E-2</v>
      </c>
      <c r="G71" s="6">
        <f t="shared" si="67"/>
        <v>-3.3951805985142462E-2</v>
      </c>
      <c r="H71" s="6">
        <f t="shared" si="67"/>
        <v>1.0136826145884553E-2</v>
      </c>
      <c r="I71" s="6">
        <f t="shared" si="1"/>
        <v>7.7988636532339735E-3</v>
      </c>
    </row>
    <row r="72" spans="1:9" ht="15.75" customHeight="1">
      <c r="A72" s="11" t="s">
        <v>108</v>
      </c>
      <c r="B72" s="11">
        <v>18395.97</v>
      </c>
      <c r="C72" s="11">
        <v>5760.7309999999998</v>
      </c>
      <c r="D72" s="11">
        <v>34.338239999999999</v>
      </c>
      <c r="E72" s="11">
        <v>189.1035</v>
      </c>
      <c r="F72" s="6">
        <f t="shared" ref="F72:H72" si="68">(C72-C71)/C71</f>
        <v>-2.9974529959375305E-2</v>
      </c>
      <c r="G72" s="6">
        <f t="shared" si="68"/>
        <v>-5.9120613548371184E-2</v>
      </c>
      <c r="H72" s="6">
        <f t="shared" si="68"/>
        <v>-2.8975631898715444E-2</v>
      </c>
      <c r="I72" s="6">
        <f t="shared" si="1"/>
        <v>-3.2174617112270647E-2</v>
      </c>
    </row>
    <row r="73" spans="1:9" ht="15.75" customHeight="1">
      <c r="A73" s="11" t="s">
        <v>109</v>
      </c>
      <c r="B73" s="11">
        <v>18008.150000000001</v>
      </c>
      <c r="C73" s="11">
        <v>5763.5829999999996</v>
      </c>
      <c r="D73" s="11">
        <v>33.602469999999997</v>
      </c>
      <c r="E73" s="11">
        <v>192.1643</v>
      </c>
      <c r="F73" s="6">
        <f t="shared" ref="F73:H73" si="69">(C73-C72)/C72</f>
        <v>4.9507605892374804E-4</v>
      </c>
      <c r="G73" s="6">
        <f t="shared" si="69"/>
        <v>-2.1427131967159712E-2</v>
      </c>
      <c r="H73" s="6">
        <f t="shared" si="69"/>
        <v>1.6185845317511313E-2</v>
      </c>
      <c r="I73" s="6">
        <f t="shared" si="1"/>
        <v>-2.1081791283634386E-2</v>
      </c>
    </row>
    <row r="74" spans="1:9" ht="15.75" customHeight="1">
      <c r="A74" s="10">
        <v>40726</v>
      </c>
      <c r="B74" s="11">
        <v>17728.61</v>
      </c>
      <c r="C74" s="11">
        <v>5677.4049999999997</v>
      </c>
      <c r="D74" s="11">
        <v>32.34966</v>
      </c>
      <c r="E74" s="11">
        <v>178.90729999999999</v>
      </c>
      <c r="F74" s="6">
        <f t="shared" ref="F74:H74" si="70">(C74-C73)/C73</f>
        <v>-1.4952157364611543E-2</v>
      </c>
      <c r="G74" s="6">
        <f t="shared" si="70"/>
        <v>-3.728327114048452E-2</v>
      </c>
      <c r="H74" s="6">
        <f t="shared" si="70"/>
        <v>-6.8987840093087033E-2</v>
      </c>
      <c r="I74" s="6">
        <f t="shared" si="1"/>
        <v>-1.55229715434401E-2</v>
      </c>
    </row>
    <row r="75" spans="1:9" ht="15.75" customHeight="1">
      <c r="A75" s="11" t="s">
        <v>110</v>
      </c>
      <c r="B75" s="11">
        <v>18211.52</v>
      </c>
      <c r="C75" s="11">
        <v>5705.0690000000004</v>
      </c>
      <c r="D75" s="11">
        <v>33.229610000000001</v>
      </c>
      <c r="E75" s="11">
        <v>183.82560000000001</v>
      </c>
      <c r="F75" s="6">
        <f t="shared" ref="F75:H75" si="71">(C75-C74)/C74</f>
        <v>4.8726486836857107E-3</v>
      </c>
      <c r="G75" s="6">
        <f t="shared" si="71"/>
        <v>2.720121324304493E-2</v>
      </c>
      <c r="H75" s="6">
        <f t="shared" si="71"/>
        <v>2.7490773154589088E-2</v>
      </c>
      <c r="I75" s="6">
        <f t="shared" si="1"/>
        <v>2.7239022122997791E-2</v>
      </c>
    </row>
    <row r="76" spans="1:9" ht="15.75" customHeight="1">
      <c r="A76" s="11" t="s">
        <v>111</v>
      </c>
      <c r="B76" s="11">
        <v>17700.91</v>
      </c>
      <c r="C76" s="11">
        <v>5721.0870000000004</v>
      </c>
      <c r="D76" s="11">
        <v>30.331240000000001</v>
      </c>
      <c r="E76" s="11">
        <v>173.44900000000001</v>
      </c>
      <c r="F76" s="6">
        <f t="shared" ref="F76:H76" si="72">(C76-C75)/C75</f>
        <v>2.807678574965531E-3</v>
      </c>
      <c r="G76" s="6">
        <f t="shared" si="72"/>
        <v>-8.7222510285254615E-2</v>
      </c>
      <c r="H76" s="6">
        <f t="shared" si="72"/>
        <v>-5.6448068168960121E-2</v>
      </c>
      <c r="I76" s="6">
        <f t="shared" si="1"/>
        <v>-2.8037747535625834E-2</v>
      </c>
    </row>
    <row r="77" spans="1:9" ht="15.75" customHeight="1">
      <c r="A77" s="11" t="s">
        <v>112</v>
      </c>
      <c r="B77" s="11">
        <v>18486.45</v>
      </c>
      <c r="C77" s="11">
        <v>5767.5749999999998</v>
      </c>
      <c r="D77" s="11">
        <v>32.533580000000001</v>
      </c>
      <c r="E77" s="11">
        <v>183.1097</v>
      </c>
      <c r="F77" s="6">
        <f t="shared" ref="F77:H77" si="73">(C77-C76)/C76</f>
        <v>8.1257285547308346E-3</v>
      </c>
      <c r="G77" s="6">
        <f t="shared" si="73"/>
        <v>7.2609626246734366E-2</v>
      </c>
      <c r="H77" s="6">
        <f t="shared" si="73"/>
        <v>5.5697640228539749E-2</v>
      </c>
      <c r="I77" s="6">
        <f t="shared" si="1"/>
        <v>4.4378509353473969E-2</v>
      </c>
    </row>
    <row r="78" spans="1:9" ht="15.75" customHeight="1">
      <c r="A78" s="10">
        <v>40727</v>
      </c>
      <c r="B78" s="11">
        <v>18174.09</v>
      </c>
      <c r="C78" s="11">
        <v>5708.3010000000004</v>
      </c>
      <c r="D78" s="11">
        <v>31.395119999999999</v>
      </c>
      <c r="E78" s="11">
        <v>173.42259999999999</v>
      </c>
      <c r="F78" s="6">
        <f t="shared" ref="F78:H78" si="74">(C78-C77)/C77</f>
        <v>-1.0277109530435136E-2</v>
      </c>
      <c r="G78" s="6">
        <f t="shared" si="74"/>
        <v>-3.4993382222306982E-2</v>
      </c>
      <c r="H78" s="6">
        <f t="shared" si="74"/>
        <v>-5.2903259630702332E-2</v>
      </c>
      <c r="I78" s="6">
        <f t="shared" si="1"/>
        <v>-1.6896700015416728E-2</v>
      </c>
    </row>
    <row r="79" spans="1:9" ht="15.75" customHeight="1">
      <c r="A79" s="11" t="s">
        <v>113</v>
      </c>
      <c r="B79" s="11">
        <v>17878.810000000001</v>
      </c>
      <c r="C79" s="11">
        <v>5659.4380000000001</v>
      </c>
      <c r="D79" s="11">
        <v>32.49879</v>
      </c>
      <c r="E79" s="11">
        <v>169.11490000000001</v>
      </c>
      <c r="F79" s="6">
        <f t="shared" ref="F79:H79" si="75">(C79-C78)/C78</f>
        <v>-8.559990091622758E-3</v>
      </c>
      <c r="G79" s="6">
        <f t="shared" si="75"/>
        <v>3.5154189568315113E-2</v>
      </c>
      <c r="H79" s="6">
        <f t="shared" si="75"/>
        <v>-2.4839323133201689E-2</v>
      </c>
      <c r="I79" s="6">
        <f t="shared" si="1"/>
        <v>-1.624730591738012E-2</v>
      </c>
    </row>
    <row r="80" spans="1:9" ht="15.75" customHeight="1">
      <c r="A80" s="11" t="s">
        <v>114</v>
      </c>
      <c r="B80" s="11">
        <v>18815.64</v>
      </c>
      <c r="C80" s="11">
        <v>5861.1210000000001</v>
      </c>
      <c r="D80" s="11">
        <v>33.602469999999997</v>
      </c>
      <c r="E80" s="11">
        <v>193.28380000000001</v>
      </c>
      <c r="F80" s="6">
        <f t="shared" ref="F80:H80" si="76">(C80-C79)/C79</f>
        <v>3.5636577342131846E-2</v>
      </c>
      <c r="G80" s="6">
        <f t="shared" si="76"/>
        <v>3.3960648996470243E-2</v>
      </c>
      <c r="H80" s="6">
        <f t="shared" si="76"/>
        <v>0.14291407794345742</v>
      </c>
      <c r="I80" s="6">
        <f t="shared" si="1"/>
        <v>5.2398901269155945E-2</v>
      </c>
    </row>
    <row r="81" spans="1:9" ht="15.75" customHeight="1">
      <c r="A81" s="11" t="s">
        <v>115</v>
      </c>
      <c r="B81" s="11">
        <v>19420.39</v>
      </c>
      <c r="C81" s="11">
        <v>6338.1639999999998</v>
      </c>
      <c r="D81" s="11">
        <v>35.417099999999998</v>
      </c>
      <c r="E81" s="11">
        <v>195.5316</v>
      </c>
      <c r="F81" s="6">
        <f t="shared" ref="F81:H81" si="77">(C81-C80)/C80</f>
        <v>8.1391085425467191E-2</v>
      </c>
      <c r="G81" s="6">
        <f t="shared" si="77"/>
        <v>5.400287538386319E-2</v>
      </c>
      <c r="H81" s="6">
        <f t="shared" si="77"/>
        <v>1.1629531290258075E-2</v>
      </c>
      <c r="I81" s="6">
        <f t="shared" si="1"/>
        <v>3.2140814768990056E-2</v>
      </c>
    </row>
    <row r="82" spans="1:9" ht="15.75" customHeight="1">
      <c r="A82" s="10">
        <v>40637</v>
      </c>
      <c r="B82" s="11">
        <v>19451.45</v>
      </c>
      <c r="C82" s="11">
        <v>6208.018</v>
      </c>
      <c r="D82" s="11">
        <v>36.883679999999998</v>
      </c>
      <c r="E82" s="11">
        <v>203.5694</v>
      </c>
      <c r="F82" s="6">
        <f t="shared" ref="F82:H82" si="78">(C82-C81)/C81</f>
        <v>-2.0533706606518817E-2</v>
      </c>
      <c r="G82" s="6">
        <f t="shared" si="78"/>
        <v>4.1408810998077215E-2</v>
      </c>
      <c r="H82" s="6">
        <f t="shared" si="78"/>
        <v>4.1107422022834184E-2</v>
      </c>
      <c r="I82" s="6">
        <f t="shared" si="1"/>
        <v>1.5993499615610865E-3</v>
      </c>
    </row>
    <row r="83" spans="1:9" ht="15.75" customHeight="1">
      <c r="A83" s="10">
        <v>40851</v>
      </c>
      <c r="B83" s="11">
        <v>19386.82</v>
      </c>
      <c r="C83" s="11">
        <v>6051.0630000000001</v>
      </c>
      <c r="D83" s="11">
        <v>37.077559999999998</v>
      </c>
      <c r="E83" s="11">
        <v>206.25210000000001</v>
      </c>
      <c r="F83" s="6">
        <f t="shared" ref="F83:H83" si="79">(C83-C82)/C82</f>
        <v>-2.5282626435683648E-2</v>
      </c>
      <c r="G83" s="6">
        <f t="shared" si="79"/>
        <v>5.2565253792463242E-3</v>
      </c>
      <c r="H83" s="6">
        <f t="shared" si="79"/>
        <v>1.317830675926741E-2</v>
      </c>
      <c r="I83" s="6">
        <f t="shared" si="1"/>
        <v>-3.3226314747744263E-3</v>
      </c>
    </row>
    <row r="84" spans="1:9" ht="15.75" customHeight="1">
      <c r="A84" s="11" t="s">
        <v>116</v>
      </c>
      <c r="B84" s="11">
        <v>19602.23</v>
      </c>
      <c r="C84" s="11">
        <v>6128.0190000000002</v>
      </c>
      <c r="D84" s="11">
        <v>37.301279999999998</v>
      </c>
      <c r="E84" s="11">
        <v>190.31880000000001</v>
      </c>
      <c r="F84" s="6">
        <f t="shared" ref="F84:H84" si="80">(C84-C83)/C83</f>
        <v>1.2717765457077562E-2</v>
      </c>
      <c r="G84" s="6">
        <f t="shared" si="80"/>
        <v>6.0338382568863799E-3</v>
      </c>
      <c r="H84" s="6">
        <f t="shared" si="80"/>
        <v>-7.7251577074851613E-2</v>
      </c>
      <c r="I84" s="6">
        <f t="shared" si="1"/>
        <v>1.1111156961275745E-2</v>
      </c>
    </row>
    <row r="85" spans="1:9" ht="15.75" customHeight="1">
      <c r="A85" s="11" t="s">
        <v>117</v>
      </c>
      <c r="B85" s="11">
        <v>19135.96</v>
      </c>
      <c r="C85" s="11">
        <v>6316.25</v>
      </c>
      <c r="D85" s="11">
        <v>36.62518</v>
      </c>
      <c r="E85" s="11">
        <v>185.06979999999999</v>
      </c>
      <c r="F85" s="6">
        <f t="shared" ref="F85:H85" si="81">(C85-C84)/C84</f>
        <v>3.0716451760348616E-2</v>
      </c>
      <c r="G85" s="6">
        <f t="shared" si="81"/>
        <v>-1.8125383364860352E-2</v>
      </c>
      <c r="H85" s="6">
        <f t="shared" si="81"/>
        <v>-2.7580039386545224E-2</v>
      </c>
      <c r="I85" s="6">
        <f t="shared" si="1"/>
        <v>-2.3786579384080304E-2</v>
      </c>
    </row>
    <row r="86" spans="1:9" ht="15.75" customHeight="1">
      <c r="A86" s="10">
        <v>40579</v>
      </c>
      <c r="B86" s="11">
        <v>18518.810000000001</v>
      </c>
      <c r="C86" s="11">
        <v>6279.1270000000004</v>
      </c>
      <c r="D86" s="11">
        <v>35.690510000000003</v>
      </c>
      <c r="E86" s="11">
        <v>190.33750000000001</v>
      </c>
      <c r="F86" s="6">
        <f t="shared" ref="F86:H86" si="82">(C86-C85)/C85</f>
        <v>-5.8773797743913864E-3</v>
      </c>
      <c r="G86" s="6">
        <f t="shared" si="82"/>
        <v>-2.5519874578090729E-2</v>
      </c>
      <c r="H86" s="6">
        <f t="shared" si="82"/>
        <v>2.8463314922261868E-2</v>
      </c>
      <c r="I86" s="6">
        <f t="shared" si="1"/>
        <v>-3.2250799019228608E-2</v>
      </c>
    </row>
    <row r="87" spans="1:9" ht="15.75" customHeight="1">
      <c r="A87" s="10">
        <v>40791</v>
      </c>
      <c r="B87" s="11">
        <v>18531.28</v>
      </c>
      <c r="C87" s="11">
        <v>6407.8950000000004</v>
      </c>
      <c r="D87" s="11">
        <v>36.676940000000002</v>
      </c>
      <c r="E87" s="11">
        <v>187.93709999999999</v>
      </c>
      <c r="F87" s="6">
        <f t="shared" ref="F87:H87" si="83">(C87-C86)/C86</f>
        <v>2.0507309375968986E-2</v>
      </c>
      <c r="G87" s="6">
        <f t="shared" si="83"/>
        <v>2.7638439461918546E-2</v>
      </c>
      <c r="H87" s="6">
        <f t="shared" si="83"/>
        <v>-1.2611282590136042E-2</v>
      </c>
      <c r="I87" s="6">
        <f t="shared" si="1"/>
        <v>6.7336940116549204E-4</v>
      </c>
    </row>
    <row r="88" spans="1:9" ht="15.75" customHeight="1">
      <c r="A88" s="11" t="s">
        <v>118</v>
      </c>
      <c r="B88" s="11">
        <v>18326.09</v>
      </c>
      <c r="C88" s="11">
        <v>6562.4160000000002</v>
      </c>
      <c r="D88" s="11">
        <v>34.500549999999997</v>
      </c>
      <c r="E88" s="11">
        <v>191.88239999999999</v>
      </c>
      <c r="F88" s="6">
        <f t="shared" ref="F88:H88" si="84">(C88-C87)/C87</f>
        <v>2.411415917395646E-2</v>
      </c>
      <c r="G88" s="6">
        <f t="shared" si="84"/>
        <v>-5.9339465069877827E-2</v>
      </c>
      <c r="H88" s="6">
        <f t="shared" si="84"/>
        <v>2.0992661906563438E-2</v>
      </c>
      <c r="I88" s="6">
        <f t="shared" si="1"/>
        <v>-1.107262962946967E-2</v>
      </c>
    </row>
    <row r="89" spans="1:9" ht="15.75" customHeight="1">
      <c r="A89" s="11" t="s">
        <v>119</v>
      </c>
      <c r="B89" s="11">
        <v>18266.099999999999</v>
      </c>
      <c r="C89" s="11">
        <v>6526.1729999999998</v>
      </c>
      <c r="D89" s="11">
        <v>34.19473</v>
      </c>
      <c r="E89" s="11">
        <v>179.08</v>
      </c>
      <c r="F89" s="6">
        <f t="shared" ref="F89:H89" si="85">(C89-C88)/C88</f>
        <v>-5.5228135491563459E-3</v>
      </c>
      <c r="G89" s="6">
        <f t="shared" si="85"/>
        <v>-8.8642065126497156E-3</v>
      </c>
      <c r="H89" s="6">
        <f t="shared" si="85"/>
        <v>-6.672003268668715E-2</v>
      </c>
      <c r="I89" s="6">
        <f t="shared" si="1"/>
        <v>-3.2734751384502422E-3</v>
      </c>
    </row>
    <row r="90" spans="1:9" ht="15.75" customHeight="1">
      <c r="A90" s="11" t="s">
        <v>120</v>
      </c>
      <c r="B90" s="11">
        <v>18376.48</v>
      </c>
      <c r="C90" s="11">
        <v>6805.5919999999996</v>
      </c>
      <c r="D90" s="11">
        <v>36.901159999999997</v>
      </c>
      <c r="E90" s="11">
        <v>176.828</v>
      </c>
      <c r="F90" s="6">
        <f t="shared" ref="F90:H90" si="86">(C90-C89)/C89</f>
        <v>4.2815138366696669E-2</v>
      </c>
      <c r="G90" s="6">
        <f t="shared" si="86"/>
        <v>7.914757624932256E-2</v>
      </c>
      <c r="H90" s="6">
        <f t="shared" si="86"/>
        <v>-1.2575385302658082E-2</v>
      </c>
      <c r="I90" s="6">
        <f t="shared" si="1"/>
        <v>6.0428881917870278E-3</v>
      </c>
    </row>
    <row r="91" spans="1:9" ht="15.75" customHeight="1">
      <c r="A91" s="10">
        <v>40700</v>
      </c>
      <c r="B91" s="11">
        <v>18268.54</v>
      </c>
      <c r="C91" s="11">
        <v>6684.9589999999998</v>
      </c>
      <c r="D91" s="11">
        <v>37.303849999999997</v>
      </c>
      <c r="E91" s="11">
        <v>178.0719</v>
      </c>
      <c r="F91" s="6">
        <f t="shared" ref="F91:H91" si="87">(C91-C90)/C90</f>
        <v>-1.7725570383884285E-2</v>
      </c>
      <c r="G91" s="6">
        <f t="shared" si="87"/>
        <v>1.0912665076111423E-2</v>
      </c>
      <c r="H91" s="6">
        <f t="shared" si="87"/>
        <v>7.034519420001337E-3</v>
      </c>
      <c r="I91" s="6">
        <f t="shared" si="1"/>
        <v>-5.8738126126439173E-3</v>
      </c>
    </row>
    <row r="92" spans="1:9" ht="15.75" customHeight="1">
      <c r="A92" s="11" t="s">
        <v>121</v>
      </c>
      <c r="B92" s="11">
        <v>17870.53</v>
      </c>
      <c r="C92" s="11">
        <v>6575.8509999999997</v>
      </c>
      <c r="D92" s="11">
        <v>36.417000000000002</v>
      </c>
      <c r="E92" s="11">
        <v>179.3672</v>
      </c>
      <c r="F92" s="6">
        <f t="shared" ref="F92:H92" si="88">(C92-C91)/C91</f>
        <v>-1.632141648138757E-2</v>
      </c>
      <c r="G92" s="6">
        <f t="shared" si="88"/>
        <v>-2.3773685557924865E-2</v>
      </c>
      <c r="H92" s="6">
        <f t="shared" si="88"/>
        <v>7.2740280751763609E-3</v>
      </c>
      <c r="I92" s="6">
        <f t="shared" si="1"/>
        <v>-2.1786634290425072E-2</v>
      </c>
    </row>
    <row r="93" spans="1:9" ht="15.75" customHeight="1">
      <c r="A93" s="11" t="s">
        <v>122</v>
      </c>
      <c r="B93" s="11">
        <v>18240.68</v>
      </c>
      <c r="C93" s="11">
        <v>6545.777</v>
      </c>
      <c r="D93" s="11">
        <v>35.805370000000003</v>
      </c>
      <c r="E93" s="11">
        <v>180.1165</v>
      </c>
      <c r="F93" s="6">
        <f t="shared" ref="F93:H93" si="89">(C93-C92)/C92</f>
        <v>-4.5734004617804776E-3</v>
      </c>
      <c r="G93" s="6">
        <f t="shared" si="89"/>
        <v>-1.6795178076173162E-2</v>
      </c>
      <c r="H93" s="6">
        <f t="shared" si="89"/>
        <v>4.1774638841438408E-3</v>
      </c>
      <c r="I93" s="6">
        <f t="shared" si="1"/>
        <v>2.071287197413851E-2</v>
      </c>
    </row>
    <row r="94" spans="1:9" ht="15.75" customHeight="1">
      <c r="A94" s="11" t="s">
        <v>123</v>
      </c>
      <c r="B94" s="11">
        <v>18762.8</v>
      </c>
      <c r="C94" s="11">
        <v>6581.3019999999997</v>
      </c>
      <c r="D94" s="11">
        <v>37.079569999999997</v>
      </c>
      <c r="E94" s="11">
        <v>189.59719999999999</v>
      </c>
      <c r="F94" s="6">
        <f t="shared" ref="F94:H94" si="90">(C94-C93)/C93</f>
        <v>5.4271631923910081E-3</v>
      </c>
      <c r="G94" s="6">
        <f t="shared" si="90"/>
        <v>3.5586840744837804E-2</v>
      </c>
      <c r="H94" s="6">
        <f t="shared" si="90"/>
        <v>5.2636488050789264E-2</v>
      </c>
      <c r="I94" s="6">
        <f t="shared" si="1"/>
        <v>2.8623932879695217E-2</v>
      </c>
    </row>
    <row r="95" spans="1:9" ht="15.75" customHeight="1">
      <c r="A95" s="10">
        <v>40640</v>
      </c>
      <c r="B95" s="11">
        <v>18858.04</v>
      </c>
      <c r="C95" s="11">
        <v>6707.7190000000001</v>
      </c>
      <c r="D95" s="11">
        <v>36.493450000000003</v>
      </c>
      <c r="E95" s="11">
        <v>183.49709999999999</v>
      </c>
      <c r="F95" s="6">
        <f t="shared" ref="F95:H95" si="91">(C95-C94)/C94</f>
        <v>1.9208509197724155E-2</v>
      </c>
      <c r="G95" s="6">
        <f t="shared" si="91"/>
        <v>-1.5807087299016521E-2</v>
      </c>
      <c r="H95" s="6">
        <f t="shared" si="91"/>
        <v>-3.2173998350186597E-2</v>
      </c>
      <c r="I95" s="6">
        <f t="shared" si="1"/>
        <v>5.0760014496771056E-3</v>
      </c>
    </row>
    <row r="96" spans="1:9" ht="15.75" customHeight="1">
      <c r="A96" s="10">
        <v>40854</v>
      </c>
      <c r="B96" s="11">
        <v>18561.919999999998</v>
      </c>
      <c r="C96" s="11">
        <v>6768.3940000000002</v>
      </c>
      <c r="D96" s="11">
        <v>38.589829999999999</v>
      </c>
      <c r="E96" s="11">
        <v>177.95609999999999</v>
      </c>
      <c r="F96" s="6">
        <f t="shared" ref="F96:H96" si="92">(C96-C95)/C95</f>
        <v>9.0455488669099263E-3</v>
      </c>
      <c r="G96" s="6">
        <f t="shared" si="92"/>
        <v>5.7445377184124721E-2</v>
      </c>
      <c r="H96" s="6">
        <f t="shared" si="92"/>
        <v>-3.0196662508562792E-2</v>
      </c>
      <c r="I96" s="6">
        <f t="shared" si="1"/>
        <v>-1.5702586270895734E-2</v>
      </c>
    </row>
    <row r="97" spans="1:9" ht="15.75" customHeight="1">
      <c r="A97" s="11" t="s">
        <v>124</v>
      </c>
      <c r="B97" s="11">
        <v>18722.3</v>
      </c>
      <c r="C97" s="11">
        <v>6865.9319999999998</v>
      </c>
      <c r="D97" s="11">
        <v>38.79889</v>
      </c>
      <c r="E97" s="11">
        <v>182.489</v>
      </c>
      <c r="F97" s="6">
        <f t="shared" ref="F97:H97" si="93">(C97-C96)/C96</f>
        <v>1.4410804099170284E-2</v>
      </c>
      <c r="G97" s="6">
        <f t="shared" si="93"/>
        <v>5.4174895302726367E-3</v>
      </c>
      <c r="H97" s="6">
        <f t="shared" si="93"/>
        <v>2.5472012479482369E-2</v>
      </c>
      <c r="I97" s="6">
        <f t="shared" si="1"/>
        <v>8.6402699720719098E-3</v>
      </c>
    </row>
    <row r="98" spans="1:9" ht="15.75" customHeight="1">
      <c r="A98" s="11" t="s">
        <v>125</v>
      </c>
      <c r="B98" s="11">
        <v>18197.2</v>
      </c>
      <c r="C98" s="11">
        <v>6780.25</v>
      </c>
      <c r="D98" s="11">
        <v>38.895380000000003</v>
      </c>
      <c r="E98" s="11">
        <v>170.04730000000001</v>
      </c>
      <c r="F98" s="6">
        <f t="shared" ref="F98:H98" si="94">(C98-C97)/C97</f>
        <v>-1.2479296328597456E-2</v>
      </c>
      <c r="G98" s="6">
        <f t="shared" si="94"/>
        <v>2.4869268167208611E-3</v>
      </c>
      <c r="H98" s="6">
        <f t="shared" si="94"/>
        <v>-6.8177807977467114E-2</v>
      </c>
      <c r="I98" s="6">
        <f t="shared" si="1"/>
        <v>-2.8046767758234756E-2</v>
      </c>
    </row>
    <row r="99" spans="1:9" ht="15.75" customHeight="1">
      <c r="A99" s="10">
        <v>40551</v>
      </c>
      <c r="B99" s="11">
        <v>17305.87</v>
      </c>
      <c r="C99" s="11">
        <v>6666.6959999999999</v>
      </c>
      <c r="D99" s="11">
        <v>36.606430000000003</v>
      </c>
      <c r="E99" s="11">
        <v>158.7302</v>
      </c>
      <c r="F99" s="6">
        <f t="shared" ref="F99:H99" si="95">(C99-C98)/C98</f>
        <v>-1.674776003834668E-2</v>
      </c>
      <c r="G99" s="6">
        <f t="shared" si="95"/>
        <v>-5.8848891565013627E-2</v>
      </c>
      <c r="H99" s="6">
        <f t="shared" si="95"/>
        <v>-6.6552659171889295E-2</v>
      </c>
      <c r="I99" s="6">
        <f t="shared" si="1"/>
        <v>-4.8981711472094701E-2</v>
      </c>
    </row>
    <row r="100" spans="1:9" ht="15.75" customHeight="1">
      <c r="A100" s="10">
        <v>40763</v>
      </c>
      <c r="B100" s="11">
        <v>16839.63</v>
      </c>
      <c r="C100" s="11">
        <v>7027.2520000000004</v>
      </c>
      <c r="D100" s="11">
        <v>36.188310000000001</v>
      </c>
      <c r="E100" s="11">
        <v>159.8312</v>
      </c>
      <c r="F100" s="6">
        <f t="shared" ref="F100:H100" si="96">(C100-C99)/C99</f>
        <v>5.4083162034087126E-2</v>
      </c>
      <c r="G100" s="6">
        <f t="shared" si="96"/>
        <v>-1.1422037057424114E-2</v>
      </c>
      <c r="H100" s="6">
        <f t="shared" si="96"/>
        <v>6.936298196562463E-3</v>
      </c>
      <c r="I100" s="6">
        <f t="shared" si="1"/>
        <v>-2.6941147714619258E-2</v>
      </c>
    </row>
    <row r="101" spans="1:9" ht="15.75" customHeight="1">
      <c r="A101" s="11" t="s">
        <v>126</v>
      </c>
      <c r="B101" s="11">
        <v>16141.67</v>
      </c>
      <c r="C101" s="11">
        <v>6702.9859999999999</v>
      </c>
      <c r="D101" s="11">
        <v>34.596260000000001</v>
      </c>
      <c r="E101" s="11">
        <v>168.78729999999999</v>
      </c>
      <c r="F101" s="6">
        <f t="shared" ref="F101:H101" si="97">(C101-C100)/C100</f>
        <v>-4.6144068833734793E-2</v>
      </c>
      <c r="G101" s="6">
        <f t="shared" si="97"/>
        <v>-4.3993488504989603E-2</v>
      </c>
      <c r="H101" s="6">
        <f t="shared" si="97"/>
        <v>5.6034741652443279E-2</v>
      </c>
      <c r="I101" s="6">
        <f t="shared" si="1"/>
        <v>-4.1447466482339629E-2</v>
      </c>
    </row>
    <row r="102" spans="1:9" ht="15.75" customHeight="1">
      <c r="A102" s="11" t="s">
        <v>127</v>
      </c>
      <c r="B102" s="11">
        <v>15848.83</v>
      </c>
      <c r="C102" s="11">
        <v>6688.3549999999996</v>
      </c>
      <c r="D102" s="11">
        <v>34.269300000000001</v>
      </c>
      <c r="E102" s="11">
        <v>174.12690000000001</v>
      </c>
      <c r="F102" s="6">
        <f t="shared" ref="F102:H102" si="98">(C102-C101)/C101</f>
        <v>-2.1827585496971519E-3</v>
      </c>
      <c r="G102" s="6">
        <f t="shared" si="98"/>
        <v>-9.4507325358290078E-3</v>
      </c>
      <c r="H102" s="6">
        <f t="shared" si="98"/>
        <v>3.1635081549382084E-2</v>
      </c>
      <c r="I102" s="6">
        <f t="shared" si="1"/>
        <v>-1.8141865123001533E-2</v>
      </c>
    </row>
    <row r="103" spans="1:9" ht="15.75" customHeight="1">
      <c r="A103" s="11" t="s">
        <v>128</v>
      </c>
      <c r="B103" s="11">
        <v>16821.46</v>
      </c>
      <c r="C103" s="11">
        <v>6932.2479999999996</v>
      </c>
      <c r="D103" s="11">
        <v>35.941749999999999</v>
      </c>
      <c r="E103" s="11">
        <v>174.1773</v>
      </c>
      <c r="F103" s="6">
        <f t="shared" ref="F103:H103" si="99">(C103-C102)/C102</f>
        <v>3.646531920031159E-2</v>
      </c>
      <c r="G103" s="6">
        <f t="shared" si="99"/>
        <v>4.8803156177686664E-2</v>
      </c>
      <c r="H103" s="6">
        <f t="shared" si="99"/>
        <v>2.8944407785354374E-4</v>
      </c>
      <c r="I103" s="6">
        <f t="shared" si="1"/>
        <v>6.1369198861997966E-2</v>
      </c>
    </row>
    <row r="104" spans="1:9" ht="15.75" customHeight="1">
      <c r="A104" s="10">
        <v>40672</v>
      </c>
      <c r="B104" s="11">
        <v>16866.97</v>
      </c>
      <c r="C104" s="11">
        <v>6871.4780000000001</v>
      </c>
      <c r="D104" s="11">
        <v>35.8506</v>
      </c>
      <c r="E104" s="11">
        <v>188.74250000000001</v>
      </c>
      <c r="F104" s="6">
        <f t="shared" ref="F104:H104" si="100">(C104-C103)/C103</f>
        <v>-8.7662761055287593E-3</v>
      </c>
      <c r="G104" s="6">
        <f t="shared" si="100"/>
        <v>-2.5360479108557307E-3</v>
      </c>
      <c r="H104" s="6">
        <f t="shared" si="100"/>
        <v>8.3622837189461563E-2</v>
      </c>
      <c r="I104" s="6">
        <f t="shared" si="1"/>
        <v>2.7054726521955905E-3</v>
      </c>
    </row>
    <row r="105" spans="1:9" ht="15.75" customHeight="1">
      <c r="A105" s="10">
        <v>40886</v>
      </c>
      <c r="B105" s="11">
        <v>16933.830000000002</v>
      </c>
      <c r="C105" s="11">
        <v>6779.8220000000001</v>
      </c>
      <c r="D105" s="11">
        <v>35.593299999999999</v>
      </c>
      <c r="E105" s="11">
        <v>183.00710000000001</v>
      </c>
      <c r="F105" s="6">
        <f t="shared" ref="F105:H105" si="101">(C105-C104)/C104</f>
        <v>-1.3338615069421739E-2</v>
      </c>
      <c r="G105" s="6">
        <f t="shared" si="101"/>
        <v>-7.1770068004440857E-3</v>
      </c>
      <c r="H105" s="6">
        <f t="shared" si="101"/>
        <v>-3.0387432613216411E-2</v>
      </c>
      <c r="I105" s="6">
        <f t="shared" si="1"/>
        <v>3.963960331938729E-3</v>
      </c>
    </row>
    <row r="106" spans="1:9" ht="15.75" customHeight="1">
      <c r="A106" s="11" t="s">
        <v>129</v>
      </c>
      <c r="B106" s="11">
        <v>16162.06</v>
      </c>
      <c r="C106" s="11">
        <v>6790.8180000000002</v>
      </c>
      <c r="D106" s="11">
        <v>35.936410000000002</v>
      </c>
      <c r="E106" s="11">
        <v>173.59880000000001</v>
      </c>
      <c r="F106" s="6">
        <f t="shared" ref="F106:H106" si="102">(C106-C105)/C105</f>
        <v>1.6218714886615158E-3</v>
      </c>
      <c r="G106" s="6">
        <f t="shared" si="102"/>
        <v>9.639735568210954E-3</v>
      </c>
      <c r="H106" s="6">
        <f t="shared" si="102"/>
        <v>-5.1409480834350124E-2</v>
      </c>
      <c r="I106" s="6">
        <f t="shared" si="1"/>
        <v>-4.5575631738360559E-2</v>
      </c>
    </row>
    <row r="107" spans="1:9" ht="15.75" customHeight="1">
      <c r="A107" s="11" t="s">
        <v>130</v>
      </c>
      <c r="B107" s="11">
        <v>16453.759999999998</v>
      </c>
      <c r="C107" s="11">
        <v>6745.1570000000002</v>
      </c>
      <c r="D107" s="11">
        <v>36.123989999999999</v>
      </c>
      <c r="E107" s="11">
        <v>177.6576</v>
      </c>
      <c r="F107" s="6">
        <f t="shared" ref="F107:H107" si="103">(C107-C106)/C106</f>
        <v>-6.7239322273104736E-3</v>
      </c>
      <c r="G107" s="6">
        <f t="shared" si="103"/>
        <v>5.2197757093709963E-3</v>
      </c>
      <c r="H107" s="6">
        <f t="shared" si="103"/>
        <v>2.3380345947091746E-2</v>
      </c>
      <c r="I107" s="6">
        <f t="shared" si="1"/>
        <v>1.8048441844665773E-2</v>
      </c>
    </row>
    <row r="108" spans="1:9" ht="15.75" customHeight="1">
      <c r="A108" s="10">
        <v>40612</v>
      </c>
      <c r="B108" s="11">
        <v>16232.54</v>
      </c>
      <c r="C108" s="11">
        <v>6745.7780000000002</v>
      </c>
      <c r="D108" s="11">
        <v>36.702910000000003</v>
      </c>
      <c r="E108" s="11">
        <v>175.74170000000001</v>
      </c>
      <c r="F108" s="6">
        <f t="shared" ref="F108:H108" si="104">(C108-C107)/C107</f>
        <v>9.2066055690044667E-5</v>
      </c>
      <c r="G108" s="6">
        <f t="shared" si="104"/>
        <v>1.6025915188217128E-2</v>
      </c>
      <c r="H108" s="6">
        <f t="shared" si="104"/>
        <v>-1.0784227637883172E-2</v>
      </c>
      <c r="I108" s="6">
        <f t="shared" si="1"/>
        <v>-1.344495118440998E-2</v>
      </c>
    </row>
    <row r="109" spans="1:9" ht="15.75" customHeight="1">
      <c r="A109" s="13">
        <v>40826</v>
      </c>
      <c r="B109" s="11">
        <v>17082.689999999999</v>
      </c>
      <c r="C109" s="11">
        <v>6768.6329999999998</v>
      </c>
      <c r="D109" s="11">
        <v>37.249679999999998</v>
      </c>
      <c r="E109" s="11">
        <v>180.8691</v>
      </c>
      <c r="F109" s="6">
        <f t="shared" ref="F109:H109" si="105">(C109-C108)/C108</f>
        <v>3.3880450853851938E-3</v>
      </c>
      <c r="G109" s="6">
        <f t="shared" si="105"/>
        <v>1.4897183901766782E-2</v>
      </c>
      <c r="H109" s="6">
        <f t="shared" si="105"/>
        <v>2.9175773308213099E-2</v>
      </c>
      <c r="I109" s="6">
        <f t="shared" si="1"/>
        <v>5.2373196061737584E-2</v>
      </c>
    </row>
    <row r="110" spans="1:9" ht="15.75" customHeight="1">
      <c r="A110" s="11" t="s">
        <v>131</v>
      </c>
      <c r="B110" s="11">
        <v>16785.64</v>
      </c>
      <c r="C110" s="11">
        <v>6654.3609999999999</v>
      </c>
      <c r="D110" s="11">
        <v>36.95487</v>
      </c>
      <c r="E110" s="11">
        <v>173.4905</v>
      </c>
      <c r="F110" s="6">
        <f t="shared" ref="F110:H110" si="106">(C110-C109)/C109</f>
        <v>-1.6882581756168483E-2</v>
      </c>
      <c r="G110" s="6">
        <f t="shared" si="106"/>
        <v>-7.9144304058450504E-3</v>
      </c>
      <c r="H110" s="6">
        <f t="shared" si="106"/>
        <v>-4.079524916085725E-2</v>
      </c>
      <c r="I110" s="6">
        <f t="shared" si="1"/>
        <v>-1.7388947525243347E-2</v>
      </c>
    </row>
    <row r="111" spans="1:9" ht="15.75" customHeight="1">
      <c r="A111" s="11" t="s">
        <v>132</v>
      </c>
      <c r="B111" s="11">
        <v>17804.8</v>
      </c>
      <c r="C111" s="11">
        <v>6633.2749999999996</v>
      </c>
      <c r="D111" s="11">
        <v>38.139560000000003</v>
      </c>
      <c r="E111" s="11">
        <v>177.53219999999999</v>
      </c>
      <c r="F111" s="6">
        <f t="shared" ref="F111:H111" si="107">(C111-C110)/C110</f>
        <v>-3.1687490354070421E-3</v>
      </c>
      <c r="G111" s="6">
        <f t="shared" si="107"/>
        <v>3.2057750439928576E-2</v>
      </c>
      <c r="H111" s="6">
        <f t="shared" si="107"/>
        <v>2.3296376458653307E-2</v>
      </c>
      <c r="I111" s="6">
        <f t="shared" si="1"/>
        <v>6.0716183595025265E-2</v>
      </c>
    </row>
    <row r="112" spans="1:9" ht="15.75" customHeight="1">
      <c r="A112" s="11" t="s">
        <v>133</v>
      </c>
      <c r="B112" s="11">
        <v>17562.61</v>
      </c>
      <c r="C112" s="11">
        <v>6695.2879999999996</v>
      </c>
      <c r="D112" s="11">
        <v>37.351570000000002</v>
      </c>
      <c r="E112" s="11">
        <v>181.03190000000001</v>
      </c>
      <c r="F112" s="6">
        <f t="shared" ref="F112:H112" si="108">(C112-C111)/C111</f>
        <v>9.3487756801881317E-3</v>
      </c>
      <c r="G112" s="6">
        <f t="shared" si="108"/>
        <v>-2.066069980880746E-2</v>
      </c>
      <c r="H112" s="6">
        <f t="shared" si="108"/>
        <v>1.9713043605610804E-2</v>
      </c>
      <c r="I112" s="6">
        <f t="shared" si="1"/>
        <v>-1.3602511682242918E-2</v>
      </c>
    </row>
    <row r="113" spans="1:9" ht="15.75" customHeight="1">
      <c r="A113" s="10">
        <v>40735</v>
      </c>
      <c r="B113" s="11">
        <v>17192.82</v>
      </c>
      <c r="C113" s="11">
        <v>6777.2389999999996</v>
      </c>
      <c r="D113" s="11">
        <v>36.322360000000003</v>
      </c>
      <c r="E113" s="11">
        <v>175.85069999999999</v>
      </c>
      <c r="F113" s="6">
        <f t="shared" ref="F113:H113" si="109">(C113-C112)/C112</f>
        <v>1.2240100799248669E-2</v>
      </c>
      <c r="G113" s="6">
        <f t="shared" si="109"/>
        <v>-2.7554665038176412E-2</v>
      </c>
      <c r="H113" s="6">
        <f t="shared" si="109"/>
        <v>-2.8620370222043837E-2</v>
      </c>
      <c r="I113" s="6">
        <f t="shared" si="1"/>
        <v>-2.1055526484958721E-2</v>
      </c>
    </row>
    <row r="114" spans="1:9" ht="15.75" customHeight="1">
      <c r="A114" s="11" t="s">
        <v>134</v>
      </c>
      <c r="B114" s="11">
        <v>16371.51</v>
      </c>
      <c r="C114" s="11">
        <v>6678.84</v>
      </c>
      <c r="D114" s="11">
        <v>33.867260000000002</v>
      </c>
      <c r="E114" s="11">
        <v>149.72550000000001</v>
      </c>
      <c r="F114" s="6">
        <f t="shared" ref="F114:H114" si="110">(C114-C113)/C113</f>
        <v>-1.4519039390524584E-2</v>
      </c>
      <c r="G114" s="6">
        <f t="shared" si="110"/>
        <v>-6.7591973649289344E-2</v>
      </c>
      <c r="H114" s="6">
        <f t="shared" si="110"/>
        <v>-0.1485646630920433</v>
      </c>
      <c r="I114" s="6">
        <f t="shared" si="1"/>
        <v>-4.7770522811266536E-2</v>
      </c>
    </row>
    <row r="115" spans="1:9" ht="15.75" customHeight="1">
      <c r="A115" s="11" t="s">
        <v>135</v>
      </c>
      <c r="B115" s="11">
        <v>15695.43</v>
      </c>
      <c r="C115" s="11">
        <v>6690.7929999999997</v>
      </c>
      <c r="D115" s="11">
        <v>33.315159999999999</v>
      </c>
      <c r="E115" s="11">
        <v>146.41550000000001</v>
      </c>
      <c r="F115" s="6">
        <f t="shared" ref="F115:H115" si="111">(C115-C114)/C114</f>
        <v>1.7896820405938036E-3</v>
      </c>
      <c r="G115" s="6">
        <f t="shared" si="111"/>
        <v>-1.6301879750532017E-2</v>
      </c>
      <c r="H115" s="6">
        <f t="shared" si="111"/>
        <v>-2.2107122701209896E-2</v>
      </c>
      <c r="I115" s="6">
        <f t="shared" si="1"/>
        <v>-4.1296129678936144E-2</v>
      </c>
    </row>
    <row r="116" spans="1:9" ht="15.75" customHeight="1">
      <c r="A116" s="11" t="s">
        <v>136</v>
      </c>
      <c r="B116" s="11">
        <v>16846.830000000002</v>
      </c>
      <c r="C116" s="11">
        <v>6698.2049999999999</v>
      </c>
      <c r="D116" s="11">
        <v>34.789239999999999</v>
      </c>
      <c r="E116" s="11">
        <v>153.25200000000001</v>
      </c>
      <c r="F116" s="6">
        <f t="shared" ref="F116:H116" si="112">(C116-C115)/C115</f>
        <v>1.1077909599056886E-3</v>
      </c>
      <c r="G116" s="6">
        <f t="shared" si="112"/>
        <v>4.4246523204451091E-2</v>
      </c>
      <c r="H116" s="6">
        <f t="shared" si="112"/>
        <v>4.6692460839187114E-2</v>
      </c>
      <c r="I116" s="6">
        <f t="shared" si="1"/>
        <v>7.3358933141685276E-2</v>
      </c>
    </row>
    <row r="117" spans="1:9" ht="15.75" customHeight="1">
      <c r="A117" s="10">
        <v>40675</v>
      </c>
      <c r="B117" s="11">
        <v>16213.46</v>
      </c>
      <c r="C117" s="11">
        <v>6552.1360000000004</v>
      </c>
      <c r="D117" s="11">
        <v>33.738610000000001</v>
      </c>
      <c r="E117" s="11">
        <v>143.29589999999999</v>
      </c>
      <c r="F117" s="6">
        <f t="shared" ref="F117:H117" si="113">(C117-C116)/C116</f>
        <v>-2.180718565645565E-2</v>
      </c>
      <c r="G117" s="6">
        <f t="shared" si="113"/>
        <v>-3.0199854897663709E-2</v>
      </c>
      <c r="H117" s="6">
        <f t="shared" si="113"/>
        <v>-6.4965546942291258E-2</v>
      </c>
      <c r="I117" s="6">
        <f t="shared" si="1"/>
        <v>-3.7595796954085874E-2</v>
      </c>
    </row>
    <row r="118" spans="1:9" ht="15.75" customHeight="1">
      <c r="A118" s="13">
        <v>40889</v>
      </c>
      <c r="B118" s="11">
        <v>15491.35</v>
      </c>
      <c r="C118" s="11">
        <v>6338.317</v>
      </c>
      <c r="D118" s="11">
        <v>28.008320000000001</v>
      </c>
      <c r="E118" s="11">
        <v>130.46360000000001</v>
      </c>
      <c r="F118" s="6">
        <f t="shared" ref="F118:H118" si="114">(C118-C117)/C117</f>
        <v>-3.2633480135333029E-2</v>
      </c>
      <c r="G118" s="6">
        <f t="shared" si="114"/>
        <v>-0.16984368947031309</v>
      </c>
      <c r="H118" s="6">
        <f t="shared" si="114"/>
        <v>-8.9551061823820333E-2</v>
      </c>
      <c r="I118" s="6">
        <f t="shared" si="1"/>
        <v>-4.4537686588797136E-2</v>
      </c>
    </row>
    <row r="119" spans="1:9" ht="15.75" customHeight="1">
      <c r="A119" s="11" t="s">
        <v>137</v>
      </c>
      <c r="B119" s="11">
        <v>15738.7</v>
      </c>
      <c r="C119" s="11">
        <v>6350.6049999999996</v>
      </c>
      <c r="D119" s="11">
        <v>29.01604</v>
      </c>
      <c r="E119" s="11">
        <v>131.2775</v>
      </c>
      <c r="F119" s="6">
        <f t="shared" ref="F119:H119" si="115">(C119-C118)/C118</f>
        <v>1.9386849853043886E-3</v>
      </c>
      <c r="G119" s="6">
        <f t="shared" si="115"/>
        <v>3.5979309005324096E-2</v>
      </c>
      <c r="H119" s="6">
        <f t="shared" si="115"/>
        <v>6.2385217026050908E-3</v>
      </c>
      <c r="I119" s="6">
        <f t="shared" si="1"/>
        <v>1.5966975118372535E-2</v>
      </c>
    </row>
    <row r="120" spans="1:9" ht="15.75" customHeight="1">
      <c r="A120" s="11" t="s">
        <v>138</v>
      </c>
      <c r="B120" s="11">
        <v>15454.92</v>
      </c>
      <c r="C120" s="11">
        <v>6481.6589999999997</v>
      </c>
      <c r="D120" s="11">
        <v>29.348410000000001</v>
      </c>
      <c r="E120" s="11">
        <v>129.67660000000001</v>
      </c>
      <c r="F120" s="6">
        <f t="shared" ref="F120:H120" si="116">(C120-C119)/C119</f>
        <v>2.0636459046027913E-2</v>
      </c>
      <c r="G120" s="6">
        <f t="shared" si="116"/>
        <v>1.145469884932613E-2</v>
      </c>
      <c r="H120" s="6">
        <f t="shared" si="116"/>
        <v>-1.2194778236940798E-2</v>
      </c>
      <c r="I120" s="6">
        <f t="shared" si="1"/>
        <v>-1.8030714099639782E-2</v>
      </c>
    </row>
    <row r="121" spans="1:9" ht="15.75" customHeight="1">
      <c r="A121" s="10">
        <v>40940</v>
      </c>
      <c r="B121" s="11">
        <v>15867.73</v>
      </c>
      <c r="C121" s="11">
        <v>6724.884</v>
      </c>
      <c r="D121" s="11">
        <v>28.849889999999998</v>
      </c>
      <c r="E121" s="11">
        <v>135.6455</v>
      </c>
      <c r="F121" s="6">
        <f t="shared" ref="F121:H121" si="117">(C121-C120)/C120</f>
        <v>3.7525115097847693E-2</v>
      </c>
      <c r="G121" s="6">
        <f t="shared" si="117"/>
        <v>-1.6986269443557682E-2</v>
      </c>
      <c r="H121" s="6">
        <f t="shared" si="117"/>
        <v>4.6029121676539872E-2</v>
      </c>
      <c r="I121" s="6">
        <f t="shared" si="1"/>
        <v>2.6710587955162464E-2</v>
      </c>
    </row>
    <row r="122" spans="1:9" ht="15.75" customHeight="1">
      <c r="A122" s="10">
        <v>41153</v>
      </c>
      <c r="B122" s="11">
        <v>16154.62</v>
      </c>
      <c r="C122" s="11">
        <v>6820.8919999999998</v>
      </c>
      <c r="D122" s="11">
        <v>28.571169999999999</v>
      </c>
      <c r="E122" s="11">
        <v>144.76089999999999</v>
      </c>
      <c r="F122" s="6">
        <f t="shared" ref="F122:H122" si="118">(C122-C121)/C121</f>
        <v>1.4276528784734399E-2</v>
      </c>
      <c r="G122" s="6">
        <f t="shared" si="118"/>
        <v>-9.6610420351689336E-3</v>
      </c>
      <c r="H122" s="6">
        <f t="shared" si="118"/>
        <v>6.7200165136329579E-2</v>
      </c>
      <c r="I122" s="6">
        <f t="shared" si="1"/>
        <v>1.8080090851054387E-2</v>
      </c>
    </row>
    <row r="123" spans="1:9" ht="15.75" customHeight="1">
      <c r="A123" s="11" t="s">
        <v>139</v>
      </c>
      <c r="B123" s="11">
        <v>16739.009999999998</v>
      </c>
      <c r="C123" s="11">
        <v>6906.19</v>
      </c>
      <c r="D123" s="11">
        <v>29.075030000000002</v>
      </c>
      <c r="E123" s="11">
        <v>148.50470000000001</v>
      </c>
      <c r="F123" s="6">
        <f t="shared" ref="F123:H123" si="119">(C123-C122)/C122</f>
        <v>1.2505402519201268E-2</v>
      </c>
      <c r="G123" s="6">
        <f t="shared" si="119"/>
        <v>1.7635259599099482E-2</v>
      </c>
      <c r="H123" s="6">
        <f t="shared" si="119"/>
        <v>2.5861955818180335E-2</v>
      </c>
      <c r="I123" s="6">
        <f t="shared" si="1"/>
        <v>3.6174790864780329E-2</v>
      </c>
    </row>
    <row r="124" spans="1:9" ht="15.75" customHeight="1">
      <c r="A124" s="11" t="s">
        <v>140</v>
      </c>
      <c r="B124" s="11">
        <v>17233.98</v>
      </c>
      <c r="C124" s="11">
        <v>6992.3019999999997</v>
      </c>
      <c r="D124" s="11">
        <v>28.453199999999999</v>
      </c>
      <c r="E124" s="11">
        <v>148.477</v>
      </c>
      <c r="F124" s="6">
        <f t="shared" ref="F124:H124" si="120">(C124-C123)/C123</f>
        <v>1.246881420870264E-2</v>
      </c>
      <c r="G124" s="6">
        <f t="shared" si="120"/>
        <v>-2.1387080254087535E-2</v>
      </c>
      <c r="H124" s="6">
        <f t="shared" si="120"/>
        <v>-1.8652608301292852E-4</v>
      </c>
      <c r="I124" s="6">
        <f t="shared" si="1"/>
        <v>2.9569849112940444E-2</v>
      </c>
    </row>
    <row r="125" spans="1:9" ht="15.75" customHeight="1">
      <c r="A125" s="11" t="s">
        <v>141</v>
      </c>
      <c r="B125" s="11">
        <v>17604.96</v>
      </c>
      <c r="C125" s="11">
        <v>7058.857</v>
      </c>
      <c r="D125" s="11">
        <v>29.90052</v>
      </c>
      <c r="E125" s="11">
        <v>143.13310000000001</v>
      </c>
      <c r="F125" s="6">
        <f t="shared" ref="F125:H125" si="121">(C125-C124)/C124</f>
        <v>9.5183245803742884E-3</v>
      </c>
      <c r="G125" s="6">
        <f t="shared" si="121"/>
        <v>5.0866686348108522E-2</v>
      </c>
      <c r="H125" s="6">
        <f t="shared" si="121"/>
        <v>-3.5991433016561422E-2</v>
      </c>
      <c r="I125" s="6">
        <f t="shared" si="1"/>
        <v>2.1526078131690971E-2</v>
      </c>
    </row>
    <row r="126" spans="1:9" ht="15.75" customHeight="1">
      <c r="A126" s="10">
        <v>41062</v>
      </c>
      <c r="B126" s="11">
        <v>17748.689999999999</v>
      </c>
      <c r="C126" s="11">
        <v>7100.4070000000002</v>
      </c>
      <c r="D126" s="11">
        <v>30.634920000000001</v>
      </c>
      <c r="E126" s="11">
        <v>141.12530000000001</v>
      </c>
      <c r="F126" s="6">
        <f t="shared" ref="F126:H126" si="122">(C126-C125)/C125</f>
        <v>5.8862220894969515E-3</v>
      </c>
      <c r="G126" s="6">
        <f t="shared" si="122"/>
        <v>2.4561445754120691E-2</v>
      </c>
      <c r="H126" s="6">
        <f t="shared" si="122"/>
        <v>-1.4027503072315229E-2</v>
      </c>
      <c r="I126" s="6">
        <f t="shared" si="1"/>
        <v>8.1641764593614278E-3</v>
      </c>
    </row>
    <row r="127" spans="1:9" ht="15.75" customHeight="1">
      <c r="A127" s="11" t="s">
        <v>142</v>
      </c>
      <c r="B127" s="11">
        <v>18289.349999999999</v>
      </c>
      <c r="C127" s="11">
        <v>7306.3370000000004</v>
      </c>
      <c r="D127" s="11">
        <v>31.755269999999999</v>
      </c>
      <c r="E127" s="11">
        <v>164.64619999999999</v>
      </c>
      <c r="F127" s="6">
        <f t="shared" ref="F127:H127" si="123">(C127-C126)/C126</f>
        <v>2.9002562810836095E-2</v>
      </c>
      <c r="G127" s="6">
        <f t="shared" si="123"/>
        <v>3.6571011120642663E-2</v>
      </c>
      <c r="H127" s="6">
        <f t="shared" si="123"/>
        <v>0.16666678476502783</v>
      </c>
      <c r="I127" s="6">
        <f t="shared" si="1"/>
        <v>3.046196648879438E-2</v>
      </c>
    </row>
    <row r="128" spans="1:9" ht="15.75" customHeight="1">
      <c r="A128" s="11" t="s">
        <v>143</v>
      </c>
      <c r="B128" s="11">
        <v>17923.57</v>
      </c>
      <c r="C128" s="11">
        <v>7511.4539999999997</v>
      </c>
      <c r="D128" s="11">
        <v>30.495519999999999</v>
      </c>
      <c r="E128" s="11">
        <v>164.94489999999999</v>
      </c>
      <c r="F128" s="6">
        <f t="shared" ref="F128:H128" si="124">(C128-C127)/C127</f>
        <v>2.8073848769910186E-2</v>
      </c>
      <c r="G128" s="6">
        <f t="shared" si="124"/>
        <v>-3.9670580662674274E-2</v>
      </c>
      <c r="H128" s="6">
        <f t="shared" si="124"/>
        <v>1.8141931001140425E-3</v>
      </c>
      <c r="I128" s="6">
        <f t="shared" si="1"/>
        <v>-1.9999617263598699E-2</v>
      </c>
    </row>
    <row r="129" spans="1:9" ht="15.75" customHeight="1">
      <c r="A129" s="11" t="s">
        <v>144</v>
      </c>
      <c r="B129" s="11">
        <v>17636.8</v>
      </c>
      <c r="C129" s="11">
        <v>7364.0950000000003</v>
      </c>
      <c r="D129" s="11">
        <v>30.189979999999998</v>
      </c>
      <c r="E129" s="11">
        <v>160.92920000000001</v>
      </c>
      <c r="F129" s="6">
        <f t="shared" ref="F129:H129" si="125">(C129-C128)/C128</f>
        <v>-1.9617906200317472E-2</v>
      </c>
      <c r="G129" s="6">
        <f t="shared" si="125"/>
        <v>-1.0019176587249557E-2</v>
      </c>
      <c r="H129" s="6">
        <f t="shared" si="125"/>
        <v>-2.4345705747798093E-2</v>
      </c>
      <c r="I129" s="6">
        <f t="shared" si="1"/>
        <v>-1.5999602757709567E-2</v>
      </c>
    </row>
    <row r="130" spans="1:9" ht="15.75" customHeight="1">
      <c r="A130" s="10">
        <v>41032</v>
      </c>
      <c r="B130" s="11">
        <v>17503.240000000002</v>
      </c>
      <c r="C130" s="11">
        <v>7287.0680000000002</v>
      </c>
      <c r="D130" s="11">
        <v>28.78022</v>
      </c>
      <c r="E130" s="11">
        <v>151.10910000000001</v>
      </c>
      <c r="F130" s="6">
        <f t="shared" ref="F130:H130" si="126">(C130-C129)/C129</f>
        <v>-1.0459805312125935E-2</v>
      </c>
      <c r="G130" s="6">
        <f t="shared" si="126"/>
        <v>-4.6696287973691887E-2</v>
      </c>
      <c r="H130" s="6">
        <f t="shared" si="126"/>
        <v>-6.1021244124745515E-2</v>
      </c>
      <c r="I130" s="6">
        <f t="shared" si="1"/>
        <v>-7.5728023224166333E-3</v>
      </c>
    </row>
    <row r="131" spans="1:9" ht="15.75" customHeight="1">
      <c r="A131" s="10">
        <v>41246</v>
      </c>
      <c r="B131" s="11">
        <v>17466.2</v>
      </c>
      <c r="C131" s="11">
        <v>7385.1319999999996</v>
      </c>
      <c r="D131" s="11">
        <v>25.799779999999998</v>
      </c>
      <c r="E131" s="11">
        <v>150.57740000000001</v>
      </c>
      <c r="F131" s="6">
        <f t="shared" ref="F131:H131" si="127">(C131-C130)/C130</f>
        <v>1.345726429340297E-2</v>
      </c>
      <c r="G131" s="6">
        <f t="shared" si="127"/>
        <v>-0.10355862463872763</v>
      </c>
      <c r="H131" s="6">
        <f t="shared" si="127"/>
        <v>-3.5186497702653294E-3</v>
      </c>
      <c r="I131" s="6">
        <f t="shared" si="1"/>
        <v>-2.1161796330279922E-3</v>
      </c>
    </row>
    <row r="132" spans="1:9" ht="15.75" customHeight="1">
      <c r="A132" s="11" t="s">
        <v>145</v>
      </c>
      <c r="B132" s="11">
        <v>17361.740000000002</v>
      </c>
      <c r="C132" s="11">
        <v>7363.4260000000004</v>
      </c>
      <c r="D132" s="11">
        <v>25.338819999999998</v>
      </c>
      <c r="E132" s="11">
        <v>146.47630000000001</v>
      </c>
      <c r="F132" s="6">
        <f t="shared" ref="F132:H132" si="128">(C132-C131)/C131</f>
        <v>-2.9391485487326729E-3</v>
      </c>
      <c r="G132" s="6">
        <f t="shared" si="128"/>
        <v>-1.7866819019386991E-2</v>
      </c>
      <c r="H132" s="6">
        <f t="shared" si="128"/>
        <v>-2.7235826890356734E-2</v>
      </c>
      <c r="I132" s="6">
        <f t="shared" si="1"/>
        <v>-5.9806941406830979E-3</v>
      </c>
    </row>
    <row r="133" spans="1:9" ht="15.75" customHeight="1">
      <c r="A133" s="11" t="s">
        <v>146</v>
      </c>
      <c r="B133" s="11">
        <v>17404.2</v>
      </c>
      <c r="C133" s="11">
        <v>7889.7020000000002</v>
      </c>
      <c r="D133" s="11">
        <v>25.521059999999999</v>
      </c>
      <c r="E133" s="11">
        <v>141.43960000000001</v>
      </c>
      <c r="F133" s="6">
        <f t="shared" ref="F133:H133" si="129">(C133-C132)/C132</f>
        <v>7.1471622041153107E-2</v>
      </c>
      <c r="G133" s="6">
        <f t="shared" si="129"/>
        <v>7.1921265473293625E-3</v>
      </c>
      <c r="H133" s="6">
        <f t="shared" si="129"/>
        <v>-3.4385767526896815E-2</v>
      </c>
      <c r="I133" s="6">
        <f t="shared" si="1"/>
        <v>2.4456074103171182E-3</v>
      </c>
    </row>
    <row r="134" spans="1:9" ht="15.75" customHeight="1">
      <c r="A134" s="10">
        <v>40943</v>
      </c>
      <c r="B134" s="11">
        <v>17486.02</v>
      </c>
      <c r="C134" s="11">
        <v>7835.6260000000002</v>
      </c>
      <c r="D134" s="11">
        <v>25.944510000000001</v>
      </c>
      <c r="E134" s="11">
        <v>150.57740000000001</v>
      </c>
      <c r="F134" s="6">
        <f t="shared" ref="F134:H134" si="130">(C134-C133)/C133</f>
        <v>-6.8539977809047824E-3</v>
      </c>
      <c r="G134" s="6">
        <f t="shared" si="130"/>
        <v>1.659217916497209E-2</v>
      </c>
      <c r="H134" s="6">
        <f t="shared" si="130"/>
        <v>6.4605669133679655E-2</v>
      </c>
      <c r="I134" s="6">
        <f t="shared" si="1"/>
        <v>4.7011640868295989E-3</v>
      </c>
    </row>
    <row r="135" spans="1:9" ht="15.75" customHeight="1">
      <c r="A135" s="10">
        <v>41156</v>
      </c>
      <c r="B135" s="11">
        <v>17094.509999999998</v>
      </c>
      <c r="C135" s="11">
        <v>8139.7150000000001</v>
      </c>
      <c r="D135" s="11">
        <v>25.172599999999999</v>
      </c>
      <c r="E135" s="11">
        <v>142.15539999999999</v>
      </c>
      <c r="F135" s="6">
        <f t="shared" ref="F135:H135" si="131">(C135-C134)/C134</f>
        <v>3.8808513831568775E-2</v>
      </c>
      <c r="G135" s="6">
        <f t="shared" si="131"/>
        <v>-2.975234452298393E-2</v>
      </c>
      <c r="H135" s="6">
        <f t="shared" si="131"/>
        <v>-5.5931368186726726E-2</v>
      </c>
      <c r="I135" s="6">
        <f t="shared" si="1"/>
        <v>-2.2389886320615098E-2</v>
      </c>
    </row>
    <row r="136" spans="1:9" ht="15.75" customHeight="1">
      <c r="A136" s="11" t="s">
        <v>147</v>
      </c>
      <c r="B136" s="11">
        <v>17373.84</v>
      </c>
      <c r="C136" s="11">
        <v>8294.4380000000001</v>
      </c>
      <c r="D136" s="11">
        <v>25.965990000000001</v>
      </c>
      <c r="E136" s="11">
        <v>135.43940000000001</v>
      </c>
      <c r="F136" s="6">
        <f t="shared" ref="F136:H136" si="132">(C136-C135)/C135</f>
        <v>1.9008405085436032E-2</v>
      </c>
      <c r="G136" s="6">
        <f t="shared" si="132"/>
        <v>3.1517999729865104E-2</v>
      </c>
      <c r="H136" s="6">
        <f t="shared" si="132"/>
        <v>-4.724407233210965E-2</v>
      </c>
      <c r="I136" s="6">
        <f t="shared" si="1"/>
        <v>1.6340333826474217E-2</v>
      </c>
    </row>
    <row r="137" spans="1:9" ht="15.75" customHeight="1">
      <c r="A137" s="11" t="s">
        <v>148</v>
      </c>
      <c r="B137" s="11">
        <v>17134.25</v>
      </c>
      <c r="C137" s="11">
        <v>8257.0010000000002</v>
      </c>
      <c r="D137" s="11">
        <v>25.638960000000001</v>
      </c>
      <c r="E137" s="11">
        <v>125.5039</v>
      </c>
      <c r="F137" s="6">
        <f t="shared" ref="F137:H137" si="133">(C137-C136)/C136</f>
        <v>-4.5135065208757839E-3</v>
      </c>
      <c r="G137" s="6">
        <f t="shared" si="133"/>
        <v>-1.2594551565336063E-2</v>
      </c>
      <c r="H137" s="6">
        <f t="shared" si="133"/>
        <v>-7.3357531117237709E-2</v>
      </c>
      <c r="I137" s="6">
        <f t="shared" si="1"/>
        <v>-1.3790273192339756E-2</v>
      </c>
    </row>
    <row r="138" spans="1:9" ht="15.75" customHeight="1">
      <c r="A138" s="11" t="s">
        <v>149</v>
      </c>
      <c r="B138" s="11">
        <v>16831.080000000002</v>
      </c>
      <c r="C138" s="11">
        <v>8198.5720000000001</v>
      </c>
      <c r="D138" s="11">
        <v>25.001110000000001</v>
      </c>
      <c r="E138" s="11">
        <v>117.8523</v>
      </c>
      <c r="F138" s="6">
        <f t="shared" ref="F138:H138" si="134">(C138-C137)/C137</f>
        <v>-7.0762980408988789E-3</v>
      </c>
      <c r="G138" s="6">
        <f t="shared" si="134"/>
        <v>-2.4878154184101081E-2</v>
      </c>
      <c r="H138" s="6">
        <f t="shared" si="134"/>
        <v>-6.0967029709833732E-2</v>
      </c>
      <c r="I138" s="6">
        <f t="shared" si="1"/>
        <v>-1.7693800428965276E-2</v>
      </c>
    </row>
    <row r="139" spans="1:9" ht="15.75" customHeight="1">
      <c r="A139" s="10">
        <v>41095</v>
      </c>
      <c r="B139" s="11">
        <v>16292.98</v>
      </c>
      <c r="C139" s="11">
        <v>8611.9639999999999</v>
      </c>
      <c r="D139" s="11">
        <v>23.682449999999999</v>
      </c>
      <c r="E139" s="11">
        <v>121.733</v>
      </c>
      <c r="F139" s="6">
        <f t="shared" ref="F139:H139" si="135">(C139-C138)/C138</f>
        <v>5.0422439419937987E-2</v>
      </c>
      <c r="G139" s="6">
        <f t="shared" si="135"/>
        <v>-5.2744058163817574E-2</v>
      </c>
      <c r="H139" s="6">
        <f t="shared" si="135"/>
        <v>3.2928504577339639E-2</v>
      </c>
      <c r="I139" s="6">
        <f t="shared" si="1"/>
        <v>-3.1970616264672388E-2</v>
      </c>
    </row>
    <row r="140" spans="1:9" ht="15.75" customHeight="1">
      <c r="A140" s="11" t="s">
        <v>150</v>
      </c>
      <c r="B140" s="11">
        <v>16152.75</v>
      </c>
      <c r="C140" s="11">
        <v>8592.116</v>
      </c>
      <c r="D140" s="11">
        <v>23.124939999999999</v>
      </c>
      <c r="E140" s="11">
        <v>110.8621</v>
      </c>
      <c r="F140" s="6">
        <f t="shared" ref="F140:H140" si="136">(C140-C139)/C139</f>
        <v>-2.3047007627992819E-3</v>
      </c>
      <c r="G140" s="6">
        <f t="shared" si="136"/>
        <v>-2.354106099664522E-2</v>
      </c>
      <c r="H140" s="6">
        <f t="shared" si="136"/>
        <v>-8.9301175523481768E-2</v>
      </c>
      <c r="I140" s="6">
        <f t="shared" si="1"/>
        <v>-8.6067742058235867E-3</v>
      </c>
    </row>
    <row r="141" spans="1:9" ht="15.75" customHeight="1">
      <c r="A141" s="11" t="s">
        <v>151</v>
      </c>
      <c r="B141" s="11">
        <v>16217.82</v>
      </c>
      <c r="C141" s="11">
        <v>8493.7070000000003</v>
      </c>
      <c r="D141" s="11">
        <v>23.178519999999999</v>
      </c>
      <c r="E141" s="11">
        <v>114.71469999999999</v>
      </c>
      <c r="F141" s="6">
        <f t="shared" ref="F141:H141" si="137">(C141-C140)/C140</f>
        <v>-1.1453406820857591E-2</v>
      </c>
      <c r="G141" s="6">
        <f t="shared" si="137"/>
        <v>2.3169789845941301E-3</v>
      </c>
      <c r="H141" s="6">
        <f t="shared" si="137"/>
        <v>3.4751281096064346E-2</v>
      </c>
      <c r="I141" s="6">
        <f t="shared" si="1"/>
        <v>4.0284162139573578E-3</v>
      </c>
    </row>
    <row r="142" spans="1:9" ht="15.75" customHeight="1">
      <c r="A142" s="11" t="s">
        <v>152</v>
      </c>
      <c r="B142" s="11">
        <v>15965.16</v>
      </c>
      <c r="C142" s="11">
        <v>8372.223</v>
      </c>
      <c r="D142" s="11">
        <v>22.8569</v>
      </c>
      <c r="E142" s="11">
        <v>113.7792</v>
      </c>
      <c r="F142" s="6">
        <f t="shared" ref="F142:H142" si="138">(C142-C141)/C141</f>
        <v>-1.4302824432253241E-2</v>
      </c>
      <c r="G142" s="6">
        <f t="shared" si="138"/>
        <v>-1.3875778091094658E-2</v>
      </c>
      <c r="H142" s="6">
        <f t="shared" si="138"/>
        <v>-8.1550141350671748E-3</v>
      </c>
      <c r="I142" s="6">
        <f t="shared" si="1"/>
        <v>-1.557915922115302E-2</v>
      </c>
    </row>
    <row r="143" spans="1:9" ht="15.75" customHeight="1">
      <c r="A143" s="10">
        <v>41005</v>
      </c>
      <c r="B143" s="11">
        <v>16718.87</v>
      </c>
      <c r="C143" s="11">
        <v>8512.7939999999999</v>
      </c>
      <c r="D143" s="11">
        <v>23.446570000000001</v>
      </c>
      <c r="E143" s="11">
        <v>121.78830000000001</v>
      </c>
      <c r="F143" s="6">
        <f t="shared" ref="F143:H143" si="139">(C143-C142)/C142</f>
        <v>1.6790164332698726E-2</v>
      </c>
      <c r="G143" s="6">
        <f t="shared" si="139"/>
        <v>2.5798336607326527E-2</v>
      </c>
      <c r="H143" s="6">
        <f t="shared" si="139"/>
        <v>7.0391600573742857E-2</v>
      </c>
      <c r="I143" s="6">
        <f t="shared" si="1"/>
        <v>4.7209674065277089E-2</v>
      </c>
    </row>
    <row r="144" spans="1:9" ht="15.75" customHeight="1">
      <c r="A144" s="10">
        <v>41219</v>
      </c>
      <c r="B144" s="11">
        <v>16949.830000000002</v>
      </c>
      <c r="C144" s="11">
        <v>8452.6509999999998</v>
      </c>
      <c r="D144" s="11">
        <v>23.403659999999999</v>
      </c>
      <c r="E144" s="11">
        <v>120.3293</v>
      </c>
      <c r="F144" s="6">
        <f t="shared" ref="F144:H144" si="140">(C144-C143)/C143</f>
        <v>-7.0650129675403905E-3</v>
      </c>
      <c r="G144" s="6">
        <f t="shared" si="140"/>
        <v>-1.8301184352339239E-3</v>
      </c>
      <c r="H144" s="6">
        <f t="shared" si="140"/>
        <v>-1.1979804299756243E-2</v>
      </c>
      <c r="I144" s="6">
        <f t="shared" si="1"/>
        <v>1.3814330753214947E-2</v>
      </c>
    </row>
    <row r="145" spans="1:9" ht="15.75" customHeight="1">
      <c r="A145" s="11" t="s">
        <v>153</v>
      </c>
      <c r="B145" s="11">
        <v>16972.509999999998</v>
      </c>
      <c r="C145" s="11">
        <v>8531.8310000000001</v>
      </c>
      <c r="D145" s="11">
        <v>24.883140000000001</v>
      </c>
      <c r="E145" s="11">
        <v>121.70569999999999</v>
      </c>
      <c r="F145" s="6">
        <f t="shared" ref="F145:H145" si="141">(C145-C144)/C144</f>
        <v>9.3674753636463041E-3</v>
      </c>
      <c r="G145" s="6">
        <f t="shared" si="141"/>
        <v>6.3215753433437438E-2</v>
      </c>
      <c r="H145" s="6">
        <f t="shared" si="141"/>
        <v>1.1438610546225978E-2</v>
      </c>
      <c r="I145" s="6">
        <f t="shared" si="1"/>
        <v>1.3380665174810987E-3</v>
      </c>
    </row>
    <row r="146" spans="1:9" ht="15.75" customHeight="1">
      <c r="A146" s="11" t="s">
        <v>154</v>
      </c>
      <c r="B146" s="11">
        <v>17429.98</v>
      </c>
      <c r="C146" s="11">
        <v>8758.3119999999999</v>
      </c>
      <c r="D146" s="11">
        <v>25.472809999999999</v>
      </c>
      <c r="E146" s="11">
        <v>127.76049999999999</v>
      </c>
      <c r="F146" s="6">
        <f t="shared" ref="F146:H146" si="142">(C146-C145)/C145</f>
        <v>2.6545415632353683E-2</v>
      </c>
      <c r="G146" s="6">
        <f t="shared" si="142"/>
        <v>2.3697571930230595E-2</v>
      </c>
      <c r="H146" s="6">
        <f t="shared" si="142"/>
        <v>4.9749518716050281E-2</v>
      </c>
      <c r="I146" s="6">
        <f t="shared" si="1"/>
        <v>2.6953585533312469E-2</v>
      </c>
    </row>
    <row r="147" spans="1:9" ht="15.75" customHeight="1">
      <c r="A147" s="10">
        <v>40946</v>
      </c>
      <c r="B147" s="11">
        <v>17521.12</v>
      </c>
      <c r="C147" s="11">
        <v>8614.4230000000007</v>
      </c>
      <c r="D147" s="11">
        <v>25.601459999999999</v>
      </c>
      <c r="E147" s="11">
        <v>130.0179</v>
      </c>
      <c r="F147" s="6">
        <f t="shared" ref="F147:H147" si="143">(C147-C146)/C146</f>
        <v>-1.6428850673508688E-2</v>
      </c>
      <c r="G147" s="6">
        <f t="shared" si="143"/>
        <v>5.0504832407575126E-3</v>
      </c>
      <c r="H147" s="6">
        <f t="shared" si="143"/>
        <v>1.7668997851448643E-2</v>
      </c>
      <c r="I147" s="6">
        <f t="shared" si="1"/>
        <v>5.2289216625606809E-3</v>
      </c>
    </row>
    <row r="148" spans="1:9" ht="15.75" customHeight="1">
      <c r="A148" s="10">
        <v>41159</v>
      </c>
      <c r="B148" s="11">
        <v>17213.7</v>
      </c>
      <c r="C148" s="11">
        <v>8506.3040000000001</v>
      </c>
      <c r="D148" s="11">
        <v>29.94136</v>
      </c>
      <c r="E148" s="11">
        <v>127.32040000000001</v>
      </c>
      <c r="F148" s="6">
        <f t="shared" ref="F148:H148" si="144">(C148-C147)/C147</f>
        <v>-1.255092767095377E-2</v>
      </c>
      <c r="G148" s="6">
        <f t="shared" si="144"/>
        <v>0.16951767594504377</v>
      </c>
      <c r="H148" s="6">
        <f t="shared" si="144"/>
        <v>-2.0747143277963963E-2</v>
      </c>
      <c r="I148" s="6">
        <f t="shared" si="1"/>
        <v>-1.7545682011195534E-2</v>
      </c>
    </row>
    <row r="149" spans="1:9" ht="15.75" customHeight="1">
      <c r="A149" s="11" t="s">
        <v>155</v>
      </c>
      <c r="B149" s="11">
        <v>17158.439999999999</v>
      </c>
      <c r="C149" s="11">
        <v>8465.5820000000003</v>
      </c>
      <c r="D149" s="11">
        <v>29.965779999999999</v>
      </c>
      <c r="E149" s="11">
        <v>125.97199999999999</v>
      </c>
      <c r="F149" s="6">
        <f t="shared" ref="F149:H149" si="145">(C149-C148)/C148</f>
        <v>-4.7872730624252029E-3</v>
      </c>
      <c r="G149" s="6">
        <f t="shared" si="145"/>
        <v>8.1559421482521903E-4</v>
      </c>
      <c r="H149" s="6">
        <f t="shared" si="145"/>
        <v>-1.0590604490718001E-2</v>
      </c>
      <c r="I149" s="6">
        <f t="shared" si="1"/>
        <v>-3.2102337091968625E-3</v>
      </c>
    </row>
    <row r="150" spans="1:9" ht="15.75" customHeight="1">
      <c r="A150" s="11" t="s">
        <v>156</v>
      </c>
      <c r="B150" s="11">
        <v>16839.189999999999</v>
      </c>
      <c r="C150" s="11">
        <v>8369.3389999999999</v>
      </c>
      <c r="D150" s="11">
        <v>28.413450000000001</v>
      </c>
      <c r="E150" s="11">
        <v>114.63209999999999</v>
      </c>
      <c r="F150" s="6">
        <f t="shared" ref="F150:H150" si="146">(C150-C149)/C149</f>
        <v>-1.1368739916523211E-2</v>
      </c>
      <c r="G150" s="6">
        <f t="shared" si="146"/>
        <v>-5.1803423772049245E-2</v>
      </c>
      <c r="H150" s="6">
        <f t="shared" si="146"/>
        <v>-9.0019210618232634E-2</v>
      </c>
      <c r="I150" s="6">
        <f t="shared" si="1"/>
        <v>-1.8606003809204102E-2</v>
      </c>
    </row>
    <row r="151" spans="1:9" ht="15.75" customHeight="1">
      <c r="A151" s="11" t="s">
        <v>157</v>
      </c>
      <c r="B151" s="11">
        <v>17197.93</v>
      </c>
      <c r="C151" s="11">
        <v>8532.7440000000006</v>
      </c>
      <c r="D151" s="11">
        <v>29.892440000000001</v>
      </c>
      <c r="E151" s="11">
        <v>123.6601</v>
      </c>
      <c r="F151" s="6">
        <f t="shared" ref="F151:H151" si="147">(C151-C150)/C150</f>
        <v>1.9524241998083797E-2</v>
      </c>
      <c r="G151" s="6">
        <f t="shared" si="147"/>
        <v>5.2052461070373347E-2</v>
      </c>
      <c r="H151" s="6">
        <f t="shared" si="147"/>
        <v>7.875629950075072E-2</v>
      </c>
      <c r="I151" s="6">
        <f t="shared" si="1"/>
        <v>2.1303875067625083E-2</v>
      </c>
    </row>
    <row r="152" spans="1:9" ht="15.75" customHeight="1">
      <c r="A152" s="10">
        <v>41068</v>
      </c>
      <c r="B152" s="11">
        <v>17557.740000000002</v>
      </c>
      <c r="C152" s="11">
        <v>8512.4560000000001</v>
      </c>
      <c r="D152" s="11">
        <v>29.65408</v>
      </c>
      <c r="E152" s="11">
        <v>125.944</v>
      </c>
      <c r="F152" s="6">
        <f t="shared" ref="F152:H152" si="148">(C152-C151)/C151</f>
        <v>-2.3776642074343803E-3</v>
      </c>
      <c r="G152" s="6">
        <f t="shared" si="148"/>
        <v>-7.9739225034824897E-3</v>
      </c>
      <c r="H152" s="6">
        <f t="shared" si="148"/>
        <v>1.8469174778283397E-2</v>
      </c>
      <c r="I152" s="6">
        <f t="shared" si="1"/>
        <v>2.0921703949254435E-2</v>
      </c>
    </row>
    <row r="153" spans="1:9" ht="15.75" customHeight="1">
      <c r="A153" s="11" t="s">
        <v>158</v>
      </c>
      <c r="B153" s="11">
        <v>17691.080000000002</v>
      </c>
      <c r="C153" s="11">
        <v>8344.7240000000002</v>
      </c>
      <c r="D153" s="11">
        <v>30.369150000000001</v>
      </c>
      <c r="E153" s="11">
        <v>126.0819</v>
      </c>
      <c r="F153" s="6">
        <f t="shared" ref="F153:H153" si="149">(C153-C152)/C152</f>
        <v>-1.970430155527382E-2</v>
      </c>
      <c r="G153" s="6">
        <f t="shared" si="149"/>
        <v>2.4113713863320015E-2</v>
      </c>
      <c r="H153" s="6">
        <f t="shared" si="149"/>
        <v>1.0949310804802285E-3</v>
      </c>
      <c r="I153" s="6">
        <f t="shared" si="1"/>
        <v>7.5943714851683724E-3</v>
      </c>
    </row>
    <row r="154" spans="1:9" ht="15.75" customHeight="1">
      <c r="A154" s="11" t="s">
        <v>159</v>
      </c>
      <c r="B154" s="11">
        <v>17783.21</v>
      </c>
      <c r="C154" s="11">
        <v>8352.7039999999997</v>
      </c>
      <c r="D154" s="11">
        <v>30.668679999999998</v>
      </c>
      <c r="E154" s="11">
        <v>127.23779999999999</v>
      </c>
      <c r="F154" s="6">
        <f t="shared" ref="F154:H154" si="150">(C154-C153)/C153</f>
        <v>9.5629286241217366E-4</v>
      </c>
      <c r="G154" s="6">
        <f t="shared" si="150"/>
        <v>9.8629694937130991E-3</v>
      </c>
      <c r="H154" s="6">
        <f t="shared" si="150"/>
        <v>9.1678504210357583E-3</v>
      </c>
      <c r="I154" s="6">
        <f t="shared" si="1"/>
        <v>5.2077091958205703E-3</v>
      </c>
    </row>
    <row r="155" spans="1:9" ht="15.75" customHeight="1">
      <c r="A155" s="11" t="s">
        <v>160</v>
      </c>
      <c r="B155" s="11">
        <v>17380.75</v>
      </c>
      <c r="C155" s="11">
        <v>8222.6139999999996</v>
      </c>
      <c r="D155" s="11">
        <v>31.71378</v>
      </c>
      <c r="E155" s="11">
        <v>117.9902</v>
      </c>
      <c r="F155" s="6">
        <f t="shared" ref="F155:H155" si="151">(C155-C154)/C154</f>
        <v>-1.5574597160392629E-2</v>
      </c>
      <c r="G155" s="6">
        <f t="shared" si="151"/>
        <v>3.4077110589696119E-2</v>
      </c>
      <c r="H155" s="6">
        <f t="shared" si="151"/>
        <v>-7.2679659660886881E-2</v>
      </c>
      <c r="I155" s="6">
        <f t="shared" si="1"/>
        <v>-2.263145967460313E-2</v>
      </c>
    </row>
    <row r="156" spans="1:9" ht="15.75" customHeight="1">
      <c r="A156" s="10">
        <v>40977</v>
      </c>
      <c r="B156" s="11">
        <v>17683.73</v>
      </c>
      <c r="C156" s="11">
        <v>8106.415</v>
      </c>
      <c r="D156" s="11">
        <v>33.156100000000002</v>
      </c>
      <c r="E156" s="11">
        <v>112.7611</v>
      </c>
      <c r="F156" s="6">
        <f t="shared" ref="F156:H156" si="152">(C156-C155)/C155</f>
        <v>-1.4131637457382728E-2</v>
      </c>
      <c r="G156" s="6">
        <f t="shared" si="152"/>
        <v>4.5479283768759267E-2</v>
      </c>
      <c r="H156" s="6">
        <f t="shared" si="152"/>
        <v>-4.4318087434380163E-2</v>
      </c>
      <c r="I156" s="6">
        <f t="shared" si="1"/>
        <v>1.743192900191301E-2</v>
      </c>
    </row>
    <row r="157" spans="1:9" ht="15.75" customHeight="1">
      <c r="A157" s="10">
        <v>41191</v>
      </c>
      <c r="B157" s="11">
        <v>18464.27</v>
      </c>
      <c r="C157" s="11">
        <v>8091.2259999999997</v>
      </c>
      <c r="D157" s="11">
        <v>32.789400000000001</v>
      </c>
      <c r="E157" s="11">
        <v>115.6936</v>
      </c>
      <c r="F157" s="6">
        <f t="shared" ref="F157:H157" si="153">(C157-C156)/C156</f>
        <v>-1.8737012600514907E-3</v>
      </c>
      <c r="G157" s="6">
        <f t="shared" si="153"/>
        <v>-1.1059804983095164E-2</v>
      </c>
      <c r="H157" s="6">
        <f t="shared" si="153"/>
        <v>2.600630891326889E-2</v>
      </c>
      <c r="I157" s="6">
        <f t="shared" si="1"/>
        <v>4.4138877940344087E-2</v>
      </c>
    </row>
    <row r="158" spans="1:9" ht="15.75" customHeight="1">
      <c r="A158" s="11" t="s">
        <v>161</v>
      </c>
      <c r="B158" s="11">
        <v>18752.830000000002</v>
      </c>
      <c r="C158" s="11">
        <v>8222.6139999999996</v>
      </c>
      <c r="D158" s="11">
        <v>33.632809999999999</v>
      </c>
      <c r="E158" s="11">
        <v>131.3571</v>
      </c>
      <c r="F158" s="6">
        <f t="shared" ref="F158:H158" si="154">(C158-C157)/C157</f>
        <v>1.6238330260457429E-2</v>
      </c>
      <c r="G158" s="6">
        <f t="shared" si="154"/>
        <v>2.5722032120136344E-2</v>
      </c>
      <c r="H158" s="6">
        <f t="shared" si="154"/>
        <v>0.13538778290242501</v>
      </c>
      <c r="I158" s="6">
        <f t="shared" si="1"/>
        <v>1.5628021037387415E-2</v>
      </c>
    </row>
    <row r="159" spans="1:9" ht="15.75" customHeight="1">
      <c r="A159" s="11" t="s">
        <v>162</v>
      </c>
      <c r="B159" s="11">
        <v>18762.740000000002</v>
      </c>
      <c r="C159" s="11">
        <v>8465.2479999999996</v>
      </c>
      <c r="D159" s="11">
        <v>33.559480000000001</v>
      </c>
      <c r="E159" s="11">
        <v>139.58459999999999</v>
      </c>
      <c r="F159" s="6">
        <f t="shared" ref="F159:H159" si="155">(C159-C158)/C158</f>
        <v>2.9508134517806629E-2</v>
      </c>
      <c r="G159" s="6">
        <f t="shared" si="155"/>
        <v>-2.1803114280370436E-3</v>
      </c>
      <c r="H159" s="6">
        <f t="shared" si="155"/>
        <v>6.263460444848426E-2</v>
      </c>
      <c r="I159" s="6">
        <f t="shared" si="1"/>
        <v>5.2845357207418047E-4</v>
      </c>
    </row>
    <row r="160" spans="1:9" ht="15.75" customHeight="1">
      <c r="A160" s="10">
        <v>40918</v>
      </c>
      <c r="B160" s="11">
        <v>18938.46</v>
      </c>
      <c r="C160" s="11">
        <v>8432.8439999999991</v>
      </c>
      <c r="D160" s="11">
        <v>33.412799999999997</v>
      </c>
      <c r="E160" s="11">
        <v>148.80109999999999</v>
      </c>
      <c r="F160" s="6">
        <f t="shared" ref="F160:H160" si="156">(C160-C159)/C159</f>
        <v>-3.8278854913642757E-3</v>
      </c>
      <c r="G160" s="6">
        <f t="shared" si="156"/>
        <v>-4.3707471033521223E-3</v>
      </c>
      <c r="H160" s="6">
        <f t="shared" si="156"/>
        <v>6.602805753643308E-2</v>
      </c>
      <c r="I160" s="6">
        <f t="shared" si="1"/>
        <v>9.3653698766809918E-3</v>
      </c>
    </row>
    <row r="161" spans="1:9" ht="15.75" customHeight="1">
      <c r="A161" s="10">
        <v>41131</v>
      </c>
      <c r="B161" s="11">
        <v>18675.18</v>
      </c>
      <c r="C161" s="11">
        <v>8436.2090000000007</v>
      </c>
      <c r="D161" s="11">
        <v>33.076680000000003</v>
      </c>
      <c r="E161" s="11">
        <v>138.7364</v>
      </c>
      <c r="F161" s="6">
        <f t="shared" ref="F161:H161" si="157">(C161-C160)/C160</f>
        <v>3.9903501120163034E-4</v>
      </c>
      <c r="G161" s="6">
        <f t="shared" si="157"/>
        <v>-1.0059617870995368E-2</v>
      </c>
      <c r="H161" s="6">
        <f t="shared" si="157"/>
        <v>-6.7638612886598212E-2</v>
      </c>
      <c r="I161" s="6">
        <f t="shared" si="1"/>
        <v>-1.3901869528990153E-2</v>
      </c>
    </row>
    <row r="162" spans="1:9" ht="15.75" customHeight="1">
      <c r="A162" s="11" t="s">
        <v>163</v>
      </c>
      <c r="B162" s="11">
        <v>18682.310000000001</v>
      </c>
      <c r="C162" s="11">
        <v>8509.7160000000003</v>
      </c>
      <c r="D162" s="11">
        <v>32.685540000000003</v>
      </c>
      <c r="E162" s="11">
        <v>136.89840000000001</v>
      </c>
      <c r="F162" s="6">
        <f t="shared" ref="F162:H162" si="158">(C162-C161)/C161</f>
        <v>8.7132739361957014E-3</v>
      </c>
      <c r="G162" s="6">
        <f t="shared" si="158"/>
        <v>-1.1825249692532624E-2</v>
      </c>
      <c r="H162" s="6">
        <f t="shared" si="158"/>
        <v>-1.3248145403801698E-2</v>
      </c>
      <c r="I162" s="6">
        <f t="shared" si="1"/>
        <v>3.8179016212968328E-4</v>
      </c>
    </row>
    <row r="163" spans="1:9" ht="15.75" customHeight="1">
      <c r="A163" s="11" t="s">
        <v>164</v>
      </c>
      <c r="B163" s="11">
        <v>18625.34</v>
      </c>
      <c r="C163" s="11">
        <v>8541.1550000000007</v>
      </c>
      <c r="D163" s="11">
        <v>31.585429999999999</v>
      </c>
      <c r="E163" s="11">
        <v>136.98320000000001</v>
      </c>
      <c r="F163" s="6">
        <f t="shared" ref="F163:H163" si="159">(C163-C162)/C162</f>
        <v>3.6944828711087778E-3</v>
      </c>
      <c r="G163" s="6">
        <f t="shared" si="159"/>
        <v>-3.3657391005319302E-2</v>
      </c>
      <c r="H163" s="6">
        <f t="shared" si="159"/>
        <v>6.1943748064258836E-4</v>
      </c>
      <c r="I163" s="6">
        <f t="shared" si="1"/>
        <v>-3.0494087722557415E-3</v>
      </c>
    </row>
    <row r="164" spans="1:9" ht="15.75" customHeight="1">
      <c r="A164" s="11" t="s">
        <v>165</v>
      </c>
      <c r="B164" s="11">
        <v>18755.45</v>
      </c>
      <c r="C164" s="11">
        <v>8542.5990000000002</v>
      </c>
      <c r="D164" s="11">
        <v>33.761159999999997</v>
      </c>
      <c r="E164" s="11">
        <v>129.57589999999999</v>
      </c>
      <c r="F164" s="6">
        <f t="shared" ref="F164:H164" si="160">(C164-C163)/C163</f>
        <v>1.6906378586965172E-4</v>
      </c>
      <c r="G164" s="6">
        <f t="shared" si="160"/>
        <v>6.8883975934473526E-2</v>
      </c>
      <c r="H164" s="6">
        <f t="shared" si="160"/>
        <v>-5.40745142470027E-2</v>
      </c>
      <c r="I164" s="6">
        <f t="shared" si="1"/>
        <v>6.9856442889096567E-3</v>
      </c>
    </row>
    <row r="165" spans="1:9" ht="15.75" customHeight="1">
      <c r="A165" s="10">
        <v>41040</v>
      </c>
      <c r="B165" s="11">
        <v>18683.68</v>
      </c>
      <c r="C165" s="11">
        <v>8518.0339999999997</v>
      </c>
      <c r="D165" s="11">
        <v>36.083649999999999</v>
      </c>
      <c r="E165" s="11">
        <v>131.3571</v>
      </c>
      <c r="F165" s="6">
        <f t="shared" ref="F165:H165" si="161">(C165-C164)/C164</f>
        <v>-2.875588565025762E-3</v>
      </c>
      <c r="G165" s="6">
        <f t="shared" si="161"/>
        <v>6.8791771372784652E-2</v>
      </c>
      <c r="H165" s="6">
        <f t="shared" si="161"/>
        <v>1.3746383393825647E-2</v>
      </c>
      <c r="I165" s="6">
        <f t="shared" si="1"/>
        <v>-3.8266210621446264E-3</v>
      </c>
    </row>
    <row r="166" spans="1:9" ht="15.75" customHeight="1">
      <c r="A166" s="13">
        <v>41254</v>
      </c>
      <c r="B166" s="11">
        <v>18309.37</v>
      </c>
      <c r="C166" s="11">
        <v>8455.3919999999998</v>
      </c>
      <c r="D166" s="11">
        <v>35.723030000000001</v>
      </c>
      <c r="E166" s="11">
        <v>130.02799999999999</v>
      </c>
      <c r="F166" s="6">
        <f t="shared" ref="F166:H166" si="162">(C166-C165)/C165</f>
        <v>-7.3540443722107506E-3</v>
      </c>
      <c r="G166" s="6">
        <f t="shared" si="162"/>
        <v>-9.9940000526553517E-3</v>
      </c>
      <c r="H166" s="6">
        <f t="shared" si="162"/>
        <v>-1.0118219723182158E-2</v>
      </c>
      <c r="I166" s="6">
        <f t="shared" si="1"/>
        <v>-2.0034061812234064E-2</v>
      </c>
    </row>
    <row r="167" spans="1:9" ht="15.75" customHeight="1">
      <c r="A167" s="11" t="s">
        <v>166</v>
      </c>
      <c r="B167" s="11">
        <v>18506.57</v>
      </c>
      <c r="C167" s="11">
        <v>8488.5640000000003</v>
      </c>
      <c r="D167" s="11">
        <v>33.889510000000001</v>
      </c>
      <c r="E167" s="11">
        <v>127.0313</v>
      </c>
      <c r="F167" s="6">
        <f t="shared" ref="F167:H167" si="163">(C167-C166)/C166</f>
        <v>3.9231770685499243E-3</v>
      </c>
      <c r="G167" s="6">
        <f t="shared" si="163"/>
        <v>-5.1325993343789705E-2</v>
      </c>
      <c r="H167" s="6">
        <f t="shared" si="163"/>
        <v>-2.3046574583935692E-2</v>
      </c>
      <c r="I167" s="6">
        <f t="shared" si="1"/>
        <v>1.0770441582643245E-2</v>
      </c>
    </row>
    <row r="168" spans="1:9" ht="15.75" customHeight="1">
      <c r="A168" s="11" t="s">
        <v>167</v>
      </c>
      <c r="B168" s="11">
        <v>19339.900000000001</v>
      </c>
      <c r="C168" s="11">
        <v>8775.0889999999999</v>
      </c>
      <c r="D168" s="11">
        <v>35.014110000000002</v>
      </c>
      <c r="E168" s="11">
        <v>131.95089999999999</v>
      </c>
      <c r="F168" s="6">
        <f t="shared" ref="F168:H168" si="164">(C168-C167)/C167</f>
        <v>3.3754236876814454E-2</v>
      </c>
      <c r="G168" s="6">
        <f t="shared" si="164"/>
        <v>3.3184309835108297E-2</v>
      </c>
      <c r="H168" s="6">
        <f t="shared" si="164"/>
        <v>3.8727463231502696E-2</v>
      </c>
      <c r="I168" s="6">
        <f t="shared" si="1"/>
        <v>4.5028873529778982E-2</v>
      </c>
    </row>
    <row r="169" spans="1:9" ht="15.75" customHeight="1">
      <c r="A169" s="10">
        <v>40980</v>
      </c>
      <c r="B169" s="11">
        <v>19424.099999999999</v>
      </c>
      <c r="C169" s="11">
        <v>8789.4629999999997</v>
      </c>
      <c r="D169" s="11">
        <v>34.959110000000003</v>
      </c>
      <c r="E169" s="11">
        <v>137.35040000000001</v>
      </c>
      <c r="F169" s="6">
        <f t="shared" ref="F169:H169" si="165">(C169-C168)/C168</f>
        <v>1.6380460642621171E-3</v>
      </c>
      <c r="G169" s="6">
        <f t="shared" si="165"/>
        <v>-1.570795316516676E-3</v>
      </c>
      <c r="H169" s="6">
        <f t="shared" si="165"/>
        <v>4.0920524225299092E-2</v>
      </c>
      <c r="I169" s="6">
        <f t="shared" si="1"/>
        <v>4.3536936592224922E-3</v>
      </c>
    </row>
    <row r="170" spans="1:9" ht="15.75" customHeight="1">
      <c r="A170" s="13">
        <v>41194</v>
      </c>
      <c r="B170" s="11">
        <v>19317.25</v>
      </c>
      <c r="C170" s="11">
        <v>8659.2759999999998</v>
      </c>
      <c r="D170" s="11">
        <v>34.91019</v>
      </c>
      <c r="E170" s="11">
        <v>127.1721</v>
      </c>
      <c r="F170" s="6">
        <f t="shared" ref="F170:H170" si="166">(C170-C169)/C169</f>
        <v>-1.4811712615435084E-2</v>
      </c>
      <c r="G170" s="6">
        <f t="shared" si="166"/>
        <v>-1.3993491253067516E-3</v>
      </c>
      <c r="H170" s="6">
        <f t="shared" si="166"/>
        <v>-7.4104625832906251E-2</v>
      </c>
      <c r="I170" s="6">
        <f t="shared" si="1"/>
        <v>-5.5008983685215047E-3</v>
      </c>
    </row>
    <row r="171" spans="1:9" ht="15.75" customHeight="1">
      <c r="A171" s="11" t="s">
        <v>168</v>
      </c>
      <c r="B171" s="11">
        <v>19242</v>
      </c>
      <c r="C171" s="11">
        <v>8814.4140000000007</v>
      </c>
      <c r="D171" s="11">
        <v>34.256210000000003</v>
      </c>
      <c r="E171" s="11">
        <v>128.7277</v>
      </c>
      <c r="F171" s="6">
        <f t="shared" ref="F171:H171" si="167">(C171-C170)/C170</f>
        <v>1.7915816518609736E-2</v>
      </c>
      <c r="G171" s="6">
        <f t="shared" si="167"/>
        <v>-1.8733212279852876E-2</v>
      </c>
      <c r="H171" s="6">
        <f t="shared" si="167"/>
        <v>1.2232242763939562E-2</v>
      </c>
      <c r="I171" s="6">
        <f t="shared" si="1"/>
        <v>-3.8954820173678966E-3</v>
      </c>
    </row>
    <row r="172" spans="1:9" ht="15.75" customHeight="1">
      <c r="A172" s="11" t="s">
        <v>169</v>
      </c>
      <c r="B172" s="11">
        <v>19444.84</v>
      </c>
      <c r="C172" s="11">
        <v>8919.4089999999997</v>
      </c>
      <c r="D172" s="11">
        <v>34.671840000000003</v>
      </c>
      <c r="E172" s="11">
        <v>128.61410000000001</v>
      </c>
      <c r="F172" s="6">
        <f t="shared" ref="F172:H172" si="168">(C172-C171)/C171</f>
        <v>1.1911739112775844E-2</v>
      </c>
      <c r="G172" s="6">
        <f t="shared" si="168"/>
        <v>1.2132982603738129E-2</v>
      </c>
      <c r="H172" s="6">
        <f t="shared" si="168"/>
        <v>-8.8248294656077168E-4</v>
      </c>
      <c r="I172" s="6">
        <f t="shared" si="1"/>
        <v>1.0541523750129931E-2</v>
      </c>
    </row>
    <row r="173" spans="1:9" ht="15.75" customHeight="1">
      <c r="A173" s="11" t="s">
        <v>170</v>
      </c>
      <c r="B173" s="11">
        <v>19784.080000000002</v>
      </c>
      <c r="C173" s="11">
        <v>8966.09</v>
      </c>
      <c r="D173" s="11">
        <v>35.594679999999997</v>
      </c>
      <c r="E173" s="11">
        <v>137.06800000000001</v>
      </c>
      <c r="F173" s="6">
        <f t="shared" ref="F173:H173" si="169">(C173-C172)/C172</f>
        <v>5.2336427222925306E-3</v>
      </c>
      <c r="G173" s="6">
        <f t="shared" si="169"/>
        <v>2.6616412627653841E-2</v>
      </c>
      <c r="H173" s="6">
        <f t="shared" si="169"/>
        <v>6.5730740253207104E-2</v>
      </c>
      <c r="I173" s="6">
        <f t="shared" si="1"/>
        <v>1.7446273664375823E-2</v>
      </c>
    </row>
    <row r="174" spans="1:9" ht="15.75" customHeight="1">
      <c r="A174" s="10">
        <v>41456</v>
      </c>
      <c r="B174" s="11">
        <v>19663.64</v>
      </c>
      <c r="C174" s="11">
        <v>8837.49</v>
      </c>
      <c r="D174" s="11">
        <v>34.56183</v>
      </c>
      <c r="E174" s="11">
        <v>128.4444</v>
      </c>
      <c r="F174" s="6">
        <f t="shared" ref="F174:H174" si="170">(C174-C173)/C173</f>
        <v>-1.4342929861288517E-2</v>
      </c>
      <c r="G174" s="6">
        <f t="shared" si="170"/>
        <v>-2.901697669426994E-2</v>
      </c>
      <c r="H174" s="6">
        <f t="shared" si="170"/>
        <v>-6.2914757638544441E-2</v>
      </c>
      <c r="I174" s="6">
        <f t="shared" si="1"/>
        <v>-6.0877230581357494E-3</v>
      </c>
    </row>
    <row r="175" spans="1:9" ht="15.75" customHeight="1">
      <c r="A175" s="11" t="s">
        <v>171</v>
      </c>
      <c r="B175" s="11">
        <v>20039.04</v>
      </c>
      <c r="C175" s="11">
        <v>8795.4740000000002</v>
      </c>
      <c r="D175" s="11">
        <v>34.409050000000001</v>
      </c>
      <c r="E175" s="11">
        <v>128.1052</v>
      </c>
      <c r="F175" s="6">
        <f t="shared" ref="F175:H175" si="171">(C175-C174)/C174</f>
        <v>-4.7542910939644203E-3</v>
      </c>
      <c r="G175" s="6">
        <f t="shared" si="171"/>
        <v>-4.4204835218505474E-3</v>
      </c>
      <c r="H175" s="6">
        <f t="shared" si="171"/>
        <v>-2.6408313636095094E-3</v>
      </c>
      <c r="I175" s="6">
        <f t="shared" si="1"/>
        <v>1.9091073677101566E-2</v>
      </c>
    </row>
    <row r="176" spans="1:9" ht="15.75" customHeight="1">
      <c r="A176" s="11" t="s">
        <v>172</v>
      </c>
      <c r="B176" s="11">
        <v>20103.53</v>
      </c>
      <c r="C176" s="11">
        <v>8747.0609999999997</v>
      </c>
      <c r="D176" s="11">
        <v>32.709969999999998</v>
      </c>
      <c r="E176" s="11">
        <v>129.77359999999999</v>
      </c>
      <c r="F176" s="6">
        <f t="shared" ref="F176:H176" si="172">(C176-C175)/C175</f>
        <v>-5.5043082385327347E-3</v>
      </c>
      <c r="G176" s="6">
        <f t="shared" si="172"/>
        <v>-4.9378869803147783E-2</v>
      </c>
      <c r="H176" s="6">
        <f t="shared" si="172"/>
        <v>1.3023671170256877E-2</v>
      </c>
      <c r="I176" s="6">
        <f t="shared" si="1"/>
        <v>3.2182180383889627E-3</v>
      </c>
    </row>
    <row r="177" spans="1:9" ht="15.75" customHeight="1">
      <c r="A177" s="11" t="s">
        <v>173</v>
      </c>
      <c r="B177" s="11">
        <v>19781.189999999999</v>
      </c>
      <c r="C177" s="11">
        <v>8778.4060000000009</v>
      </c>
      <c r="D177" s="11">
        <v>34.38456</v>
      </c>
      <c r="E177" s="11">
        <v>127.42659999999999</v>
      </c>
      <c r="F177" s="6">
        <f t="shared" ref="F177:H177" si="173">(C177-C176)/C176</f>
        <v>3.5834893571682152E-3</v>
      </c>
      <c r="G177" s="6">
        <f t="shared" si="173"/>
        <v>5.1195094339738068E-2</v>
      </c>
      <c r="H177" s="6">
        <f t="shared" si="173"/>
        <v>-1.8085342473353552E-2</v>
      </c>
      <c r="I177" s="6">
        <f t="shared" si="1"/>
        <v>-1.6033999999005157E-2</v>
      </c>
    </row>
    <row r="178" spans="1:9" ht="15.75" customHeight="1">
      <c r="A178" s="10">
        <v>41366</v>
      </c>
      <c r="B178" s="11">
        <v>19484.77</v>
      </c>
      <c r="C178" s="11">
        <v>8655.4779999999992</v>
      </c>
      <c r="D178" s="11">
        <v>34.8491</v>
      </c>
      <c r="E178" s="11">
        <v>117.8989</v>
      </c>
      <c r="F178" s="6">
        <f t="shared" ref="F178:H178" si="174">(C178-C177)/C177</f>
        <v>-1.4003453474355332E-2</v>
      </c>
      <c r="G178" s="6">
        <f t="shared" si="174"/>
        <v>1.3510133618112301E-2</v>
      </c>
      <c r="H178" s="6">
        <f t="shared" si="174"/>
        <v>-7.4770102945538819E-2</v>
      </c>
      <c r="I178" s="6">
        <f t="shared" si="1"/>
        <v>-1.4984942766335002E-2</v>
      </c>
    </row>
    <row r="179" spans="1:9" ht="15.75" customHeight="1">
      <c r="A179" s="10">
        <v>41580</v>
      </c>
      <c r="B179" s="11">
        <v>19468.150000000001</v>
      </c>
      <c r="C179" s="11">
        <v>8595.48</v>
      </c>
      <c r="D179" s="11">
        <v>34.256210000000003</v>
      </c>
      <c r="E179" s="11">
        <v>117.71250000000001</v>
      </c>
      <c r="F179" s="6">
        <f t="shared" ref="F179:H179" si="175">(C179-C178)/C178</f>
        <v>-6.9317951013219137E-3</v>
      </c>
      <c r="G179" s="6">
        <f t="shared" si="175"/>
        <v>-1.7013064899810814E-2</v>
      </c>
      <c r="H179" s="6">
        <f t="shared" si="175"/>
        <v>-1.5810155989580217E-3</v>
      </c>
      <c r="I179" s="6">
        <f t="shared" si="1"/>
        <v>-8.5297388678434391E-4</v>
      </c>
    </row>
    <row r="180" spans="1:9" ht="15.75" customHeight="1">
      <c r="A180" s="11" t="s">
        <v>174</v>
      </c>
      <c r="B180" s="11">
        <v>19317.009999999998</v>
      </c>
      <c r="C180" s="11">
        <v>8663.7970000000005</v>
      </c>
      <c r="D180" s="11">
        <v>35.099629999999998</v>
      </c>
      <c r="E180" s="11">
        <v>117.5688</v>
      </c>
      <c r="F180" s="6">
        <f t="shared" ref="F180:H180" si="176">(C180-C179)/C179</f>
        <v>7.9480145378735007E-3</v>
      </c>
      <c r="G180" s="6">
        <f t="shared" si="176"/>
        <v>2.4620937342455417E-2</v>
      </c>
      <c r="H180" s="6">
        <f t="shared" si="176"/>
        <v>-1.2207709461612803E-3</v>
      </c>
      <c r="I180" s="6">
        <f t="shared" si="1"/>
        <v>-7.7634495316711164E-3</v>
      </c>
    </row>
    <row r="181" spans="1:9" ht="15.75" customHeight="1">
      <c r="A181" s="11" t="s">
        <v>175</v>
      </c>
      <c r="B181" s="11">
        <v>18918.52</v>
      </c>
      <c r="C181" s="11">
        <v>8230.4480000000003</v>
      </c>
      <c r="D181" s="11">
        <v>33.596139999999998</v>
      </c>
      <c r="E181" s="11">
        <v>115.2734</v>
      </c>
      <c r="F181" s="6">
        <f t="shared" ref="F181:H181" si="177">(C181-C180)/C180</f>
        <v>-5.00183695439771E-2</v>
      </c>
      <c r="G181" s="6">
        <f t="shared" si="177"/>
        <v>-4.2834924470713777E-2</v>
      </c>
      <c r="H181" s="6">
        <f t="shared" si="177"/>
        <v>-1.9523887289825199E-2</v>
      </c>
      <c r="I181" s="6">
        <f t="shared" si="1"/>
        <v>-2.0628968976047431E-2</v>
      </c>
    </row>
    <row r="182" spans="1:9" ht="15.75" customHeight="1">
      <c r="A182" s="10">
        <v>41367</v>
      </c>
      <c r="B182" s="11">
        <v>19683.23</v>
      </c>
      <c r="C182" s="11">
        <v>7985.6049999999996</v>
      </c>
      <c r="D182" s="11">
        <v>33.241689999999998</v>
      </c>
      <c r="E182" s="11">
        <v>118.94589999999999</v>
      </c>
      <c r="F182" s="6">
        <f t="shared" ref="F182:H182" si="178">(C182-C181)/C181</f>
        <v>-2.9748441397114803E-2</v>
      </c>
      <c r="G182" s="6">
        <f t="shared" si="178"/>
        <v>-1.0550319173571724E-2</v>
      </c>
      <c r="H182" s="6">
        <f t="shared" si="178"/>
        <v>3.1859041201179106E-2</v>
      </c>
      <c r="I182" s="6">
        <f t="shared" si="1"/>
        <v>4.0421238024961739E-2</v>
      </c>
    </row>
    <row r="183" spans="1:9" ht="15.75" customHeight="1">
      <c r="A183" s="10">
        <v>41581</v>
      </c>
      <c r="B183" s="11">
        <v>19427.560000000001</v>
      </c>
      <c r="C183" s="11">
        <v>8285.1110000000008</v>
      </c>
      <c r="D183" s="11">
        <v>33.321120000000001</v>
      </c>
      <c r="E183" s="11">
        <v>113.63809999999999</v>
      </c>
      <c r="F183" s="6">
        <f t="shared" ref="F183:H183" si="179">(C183-C182)/C182</f>
        <v>3.7505736885308158E-2</v>
      </c>
      <c r="G183" s="6">
        <f t="shared" si="179"/>
        <v>2.389469368133874E-3</v>
      </c>
      <c r="H183" s="6">
        <f t="shared" si="179"/>
        <v>-4.4623648229993637E-2</v>
      </c>
      <c r="I183" s="6">
        <f t="shared" si="1"/>
        <v>-1.2989229918057059E-2</v>
      </c>
    </row>
    <row r="184" spans="1:9" ht="15.75" customHeight="1">
      <c r="A184" s="11" t="s">
        <v>176</v>
      </c>
      <c r="B184" s="11">
        <v>18735.599999999999</v>
      </c>
      <c r="C184" s="11">
        <v>8477.7469999999994</v>
      </c>
      <c r="D184" s="11">
        <v>33.755070000000003</v>
      </c>
      <c r="E184" s="11">
        <v>103.28149999999999</v>
      </c>
      <c r="F184" s="6">
        <f t="shared" ref="F184:H184" si="180">(C184-C183)/C183</f>
        <v>2.3250865317314226E-2</v>
      </c>
      <c r="G184" s="6">
        <f t="shared" si="180"/>
        <v>1.3023271726760773E-2</v>
      </c>
      <c r="H184" s="6">
        <f t="shared" si="180"/>
        <v>-9.113668743141605E-2</v>
      </c>
      <c r="I184" s="6">
        <f t="shared" si="1"/>
        <v>-3.5617442437444677E-2</v>
      </c>
    </row>
    <row r="185" spans="1:9" ht="15.75" customHeight="1">
      <c r="A185" s="11" t="s">
        <v>177</v>
      </c>
      <c r="B185" s="11">
        <v>18835.77</v>
      </c>
      <c r="C185" s="11">
        <v>8705.7170000000006</v>
      </c>
      <c r="D185" s="11">
        <v>33.565640000000002</v>
      </c>
      <c r="E185" s="11">
        <v>101.5318</v>
      </c>
      <c r="F185" s="6">
        <f t="shared" ref="F185:H185" si="181">(C185-C184)/C184</f>
        <v>2.6890399064751658E-2</v>
      </c>
      <c r="G185" s="6">
        <f t="shared" si="181"/>
        <v>-5.6118977089960565E-3</v>
      </c>
      <c r="H185" s="6">
        <f t="shared" si="181"/>
        <v>-1.6941078508735739E-2</v>
      </c>
      <c r="I185" s="6">
        <f t="shared" si="1"/>
        <v>5.3465061166977253E-3</v>
      </c>
    </row>
    <row r="186" spans="1:9" ht="15.75" customHeight="1">
      <c r="A186" s="10">
        <v>41278</v>
      </c>
      <c r="B186" s="11">
        <v>18450.23</v>
      </c>
      <c r="C186" s="11">
        <v>8450.1020000000008</v>
      </c>
      <c r="D186" s="11">
        <v>34.280709999999999</v>
      </c>
      <c r="E186" s="11">
        <v>101.96210000000001</v>
      </c>
      <c r="F186" s="6">
        <f t="shared" ref="F186:H186" si="182">(C186-C185)/C185</f>
        <v>-2.9361740107104305E-2</v>
      </c>
      <c r="G186" s="6">
        <f t="shared" si="182"/>
        <v>2.1303630736669917E-2</v>
      </c>
      <c r="H186" s="6">
        <f t="shared" si="182"/>
        <v>4.2380810741068564E-3</v>
      </c>
      <c r="I186" s="6">
        <f t="shared" si="1"/>
        <v>-2.0468502216792882E-2</v>
      </c>
    </row>
    <row r="187" spans="1:9" ht="15.75" customHeight="1">
      <c r="A187" s="10">
        <v>41490</v>
      </c>
      <c r="B187" s="11">
        <v>18242.560000000001</v>
      </c>
      <c r="C187" s="11">
        <v>8365.0110000000004</v>
      </c>
      <c r="D187" s="11">
        <v>35.417490000000001</v>
      </c>
      <c r="E187" s="11">
        <v>102.9657</v>
      </c>
      <c r="F187" s="6">
        <f t="shared" ref="F187:H187" si="183">(C187-C186)/C186</f>
        <v>-1.0069819275554347E-2</v>
      </c>
      <c r="G187" s="6">
        <f t="shared" si="183"/>
        <v>3.3160923446451419E-2</v>
      </c>
      <c r="H187" s="6">
        <f t="shared" si="183"/>
        <v>9.8428729890811546E-3</v>
      </c>
      <c r="I187" s="6">
        <f t="shared" si="1"/>
        <v>-1.125568624347763E-2</v>
      </c>
    </row>
    <row r="188" spans="1:9" ht="15.75" customHeight="1">
      <c r="A188" s="11" t="s">
        <v>178</v>
      </c>
      <c r="B188" s="11">
        <v>19016.46</v>
      </c>
      <c r="C188" s="11">
        <v>8455.4869999999992</v>
      </c>
      <c r="D188" s="11">
        <v>34.965200000000003</v>
      </c>
      <c r="E188" s="11">
        <v>106.5521</v>
      </c>
      <c r="F188" s="6">
        <f t="shared" ref="F188:H188" si="184">(C188-C187)/C187</f>
        <v>1.0816004904237274E-2</v>
      </c>
      <c r="G188" s="6">
        <f t="shared" si="184"/>
        <v>-1.2770244305849958E-2</v>
      </c>
      <c r="H188" s="6">
        <f t="shared" si="184"/>
        <v>3.4831016542401963E-2</v>
      </c>
      <c r="I188" s="6">
        <f t="shared" si="1"/>
        <v>4.2422773996631927E-2</v>
      </c>
    </row>
    <row r="189" spans="1:9" ht="15.75" customHeight="1">
      <c r="A189" s="11" t="s">
        <v>179</v>
      </c>
      <c r="B189" s="11">
        <v>19286.72</v>
      </c>
      <c r="C189" s="11">
        <v>8679.9480000000003</v>
      </c>
      <c r="D189" s="11">
        <v>34.042349999999999</v>
      </c>
      <c r="E189" s="11">
        <v>108.3879</v>
      </c>
      <c r="F189" s="6">
        <f t="shared" ref="F189:H189" si="185">(C189-C188)/C188</f>
        <v>2.6546194205017543E-2</v>
      </c>
      <c r="G189" s="6">
        <f t="shared" si="185"/>
        <v>-2.6393385423220912E-2</v>
      </c>
      <c r="H189" s="6">
        <f t="shared" si="185"/>
        <v>1.7229130162615344E-2</v>
      </c>
      <c r="I189" s="6">
        <f t="shared" si="1"/>
        <v>1.4211898534217306E-2</v>
      </c>
    </row>
    <row r="190" spans="1:9" ht="15.75" customHeight="1">
      <c r="A190" s="11" t="s">
        <v>180</v>
      </c>
      <c r="B190" s="11">
        <v>19575.64</v>
      </c>
      <c r="C190" s="11">
        <v>8549.8119999999999</v>
      </c>
      <c r="D190" s="11">
        <v>35.105789999999999</v>
      </c>
      <c r="E190" s="11">
        <v>109.88039999999999</v>
      </c>
      <c r="F190" s="6">
        <f t="shared" ref="F190:H190" si="186">(C190-C189)/C189</f>
        <v>-1.4992716546228205E-2</v>
      </c>
      <c r="G190" s="6">
        <f t="shared" si="186"/>
        <v>3.1238736456208224E-2</v>
      </c>
      <c r="H190" s="6">
        <f t="shared" si="186"/>
        <v>1.3769987240273061E-2</v>
      </c>
      <c r="I190" s="6">
        <f t="shared" si="1"/>
        <v>1.4980255844435873E-2</v>
      </c>
    </row>
    <row r="191" spans="1:9" ht="15.75" customHeight="1">
      <c r="A191" s="10">
        <v>41430</v>
      </c>
      <c r="B191" s="11">
        <v>20082.62</v>
      </c>
      <c r="C191" s="11">
        <v>8665.0939999999991</v>
      </c>
      <c r="D191" s="11">
        <v>34.757429999999999</v>
      </c>
      <c r="E191" s="11">
        <v>112.749</v>
      </c>
      <c r="F191" s="6">
        <f t="shared" ref="F191:H191" si="187">(C191-C190)/C190</f>
        <v>1.3483571334667856E-2</v>
      </c>
      <c r="G191" s="6">
        <f t="shared" si="187"/>
        <v>-9.9231494291967103E-3</v>
      </c>
      <c r="H191" s="6">
        <f t="shared" si="187"/>
        <v>2.6106566776240358E-2</v>
      </c>
      <c r="I191" s="6">
        <f t="shared" si="1"/>
        <v>2.589851468457734E-2</v>
      </c>
    </row>
    <row r="192" spans="1:9" ht="15.75" customHeight="1">
      <c r="A192" s="11" t="s">
        <v>181</v>
      </c>
      <c r="B192" s="11">
        <v>20286.12</v>
      </c>
      <c r="C192" s="11">
        <v>8720.0049999999992</v>
      </c>
      <c r="D192" s="11">
        <v>34.885770000000001</v>
      </c>
      <c r="E192" s="11">
        <v>115.5316</v>
      </c>
      <c r="F192" s="6">
        <f t="shared" ref="F192:H192" si="188">(C192-C191)/C191</f>
        <v>6.3370345434221563E-3</v>
      </c>
      <c r="G192" s="6">
        <f t="shared" si="188"/>
        <v>3.6924479168914805E-3</v>
      </c>
      <c r="H192" s="6">
        <f t="shared" si="188"/>
        <v>2.4679598045215499E-2</v>
      </c>
      <c r="I192" s="6">
        <f t="shared" si="1"/>
        <v>1.0133139998665512E-2</v>
      </c>
    </row>
    <row r="193" spans="1:9" ht="15.75" customHeight="1">
      <c r="A193" s="11" t="s">
        <v>182</v>
      </c>
      <c r="B193" s="11">
        <v>19704.330000000002</v>
      </c>
      <c r="C193" s="11">
        <v>8758.9629999999997</v>
      </c>
      <c r="D193" s="11">
        <v>33.541150000000002</v>
      </c>
      <c r="E193" s="11">
        <v>110.655</v>
      </c>
      <c r="F193" s="6">
        <f t="shared" ref="F193:H193" si="189">(C193-C192)/C192</f>
        <v>4.4676579887282797E-3</v>
      </c>
      <c r="G193" s="6">
        <f t="shared" si="189"/>
        <v>-3.8543509287597755E-2</v>
      </c>
      <c r="H193" s="6">
        <f t="shared" si="189"/>
        <v>-4.2210096631570895E-2</v>
      </c>
      <c r="I193" s="6">
        <f t="shared" si="1"/>
        <v>-2.8679215148091269E-2</v>
      </c>
    </row>
    <row r="194" spans="1:9" ht="15.75" customHeight="1">
      <c r="A194" s="11" t="s">
        <v>183</v>
      </c>
      <c r="B194" s="11">
        <v>19760.3</v>
      </c>
      <c r="C194" s="11">
        <v>8820.86</v>
      </c>
      <c r="D194" s="11">
        <v>33.070590000000003</v>
      </c>
      <c r="E194" s="11">
        <v>114.7285</v>
      </c>
      <c r="F194" s="6">
        <f t="shared" ref="F194:H194" si="190">(C194-C193)/C193</f>
        <v>7.0667041292446203E-3</v>
      </c>
      <c r="G194" s="6">
        <f t="shared" si="190"/>
        <v>-1.4029334116450956E-2</v>
      </c>
      <c r="H194" s="6">
        <f t="shared" si="190"/>
        <v>3.6812615787808915E-2</v>
      </c>
      <c r="I194" s="6">
        <f t="shared" si="1"/>
        <v>2.8404924196863087E-3</v>
      </c>
    </row>
    <row r="195" spans="1:9" ht="15.75" customHeight="1">
      <c r="A195" s="10">
        <v>41339</v>
      </c>
      <c r="B195" s="11">
        <v>19429.23</v>
      </c>
      <c r="C195" s="11">
        <v>8726.9249999999993</v>
      </c>
      <c r="D195" s="11">
        <v>34.305129999999998</v>
      </c>
      <c r="E195" s="11">
        <v>108.90430000000001</v>
      </c>
      <c r="F195" s="6">
        <f t="shared" ref="F195:H195" si="191">(C195-C194)/C194</f>
        <v>-1.0649188401131103E-2</v>
      </c>
      <c r="G195" s="6">
        <f t="shared" si="191"/>
        <v>3.7330449804493827E-2</v>
      </c>
      <c r="H195" s="6">
        <f t="shared" si="191"/>
        <v>-5.0765067093180773E-2</v>
      </c>
      <c r="I195" s="6">
        <f t="shared" si="1"/>
        <v>-1.6754300288963211E-2</v>
      </c>
    </row>
    <row r="196" spans="1:9" ht="15.75" customHeight="1">
      <c r="A196" s="10">
        <v>41553</v>
      </c>
      <c r="B196" s="11">
        <v>19177.93</v>
      </c>
      <c r="C196" s="11">
        <v>8711.3909999999996</v>
      </c>
      <c r="D196" s="11">
        <v>33.700069999999997</v>
      </c>
      <c r="E196" s="11">
        <v>101.2159</v>
      </c>
      <c r="F196" s="6">
        <f t="shared" ref="F196:H196" si="192">(C196-C195)/C195</f>
        <v>-1.7800084222105326E-3</v>
      </c>
      <c r="G196" s="6">
        <f t="shared" si="192"/>
        <v>-1.7637595310089241E-2</v>
      </c>
      <c r="H196" s="6">
        <f t="shared" si="192"/>
        <v>-7.0597763357369739E-2</v>
      </c>
      <c r="I196" s="6">
        <f t="shared" si="1"/>
        <v>-1.2934120394889519E-2</v>
      </c>
    </row>
    <row r="197" spans="1:9" ht="15.75" customHeight="1">
      <c r="A197" s="11" t="s">
        <v>184</v>
      </c>
      <c r="B197" s="11">
        <v>18774.240000000002</v>
      </c>
      <c r="C197" s="11">
        <v>8621.8089999999993</v>
      </c>
      <c r="D197" s="11">
        <v>33.632809999999999</v>
      </c>
      <c r="E197" s="11">
        <v>97.916899999999998</v>
      </c>
      <c r="F197" s="6">
        <f t="shared" ref="F197:H197" si="193">(C197-C196)/C196</f>
        <v>-1.0283317555141348E-2</v>
      </c>
      <c r="G197" s="6">
        <f t="shared" si="193"/>
        <v>-1.9958415516643569E-3</v>
      </c>
      <c r="H197" s="6">
        <f t="shared" si="193"/>
        <v>-3.25936932833676E-2</v>
      </c>
      <c r="I197" s="6">
        <f t="shared" si="1"/>
        <v>-2.1049717044540193E-2</v>
      </c>
    </row>
    <row r="198" spans="1:9" ht="15.75" customHeight="1">
      <c r="A198" s="11" t="s">
        <v>185</v>
      </c>
      <c r="B198" s="11">
        <v>19395.810000000001</v>
      </c>
      <c r="C198" s="11">
        <v>8660.6710000000003</v>
      </c>
      <c r="D198" s="11">
        <v>34.311210000000003</v>
      </c>
      <c r="E198" s="11">
        <v>100.01090000000001</v>
      </c>
      <c r="F198" s="6">
        <f t="shared" ref="F198:H198" si="194">(C198-C197)/C197</f>
        <v>4.5074067402793303E-3</v>
      </c>
      <c r="G198" s="6">
        <f t="shared" si="194"/>
        <v>2.0170779664262471E-2</v>
      </c>
      <c r="H198" s="6">
        <f t="shared" si="194"/>
        <v>2.13854809537476E-2</v>
      </c>
      <c r="I198" s="6">
        <f t="shared" si="1"/>
        <v>3.3107598496663497E-2</v>
      </c>
    </row>
    <row r="199" spans="1:9" ht="15.75" customHeight="1">
      <c r="A199" s="10">
        <v>41281</v>
      </c>
      <c r="B199" s="11">
        <v>19495.82</v>
      </c>
      <c r="C199" s="11">
        <v>8488.3819999999996</v>
      </c>
      <c r="D199" s="11">
        <v>34.470149999999997</v>
      </c>
      <c r="E199" s="11">
        <v>102.4209</v>
      </c>
      <c r="F199" s="6">
        <f t="shared" ref="F199:H199" si="195">(C199-C198)/C198</f>
        <v>-1.9893262311892538E-2</v>
      </c>
      <c r="G199" s="6">
        <f t="shared" si="195"/>
        <v>4.6323053019696496E-3</v>
      </c>
      <c r="H199" s="6">
        <f t="shared" si="195"/>
        <v>2.4097373386300858E-2</v>
      </c>
      <c r="I199" s="6">
        <f t="shared" si="1"/>
        <v>5.1562682868103163E-3</v>
      </c>
    </row>
    <row r="200" spans="1:9" ht="15.75" customHeight="1">
      <c r="A200" s="10">
        <v>41493</v>
      </c>
      <c r="B200" s="11">
        <v>19958.47</v>
      </c>
      <c r="C200" s="11">
        <v>8329.4500000000007</v>
      </c>
      <c r="D200" s="11">
        <v>35.234139999999996</v>
      </c>
      <c r="E200" s="11">
        <v>107.7855</v>
      </c>
      <c r="F200" s="6">
        <f t="shared" ref="F200:H200" si="196">(C200-C199)/C199</f>
        <v>-1.8723474037808253E-2</v>
      </c>
      <c r="G200" s="6">
        <f t="shared" si="196"/>
        <v>2.2163814198661733E-2</v>
      </c>
      <c r="H200" s="6">
        <f t="shared" si="196"/>
        <v>5.2377981447145998E-2</v>
      </c>
      <c r="I200" s="6">
        <f t="shared" si="1"/>
        <v>2.3730727920138854E-2</v>
      </c>
    </row>
    <row r="201" spans="1:9" ht="15.75" customHeight="1">
      <c r="A201" s="11" t="s">
        <v>186</v>
      </c>
      <c r="B201" s="11">
        <v>20149.849999999999</v>
      </c>
      <c r="C201" s="11">
        <v>8394.4459999999999</v>
      </c>
      <c r="D201" s="11">
        <v>41.636539999999997</v>
      </c>
      <c r="E201" s="11">
        <v>99.695070000000001</v>
      </c>
      <c r="F201" s="6">
        <f t="shared" ref="F201:H201" si="197">(C201-C200)/C200</f>
        <v>7.8031562708221047E-3</v>
      </c>
      <c r="G201" s="6">
        <f t="shared" si="197"/>
        <v>0.18171012546354193</v>
      </c>
      <c r="H201" s="6">
        <f t="shared" si="197"/>
        <v>-7.506046731703242E-2</v>
      </c>
      <c r="I201" s="6">
        <f t="shared" si="1"/>
        <v>9.5889113744689527E-3</v>
      </c>
    </row>
    <row r="202" spans="1:9" ht="15.75" customHeight="1">
      <c r="A202" s="11" t="s">
        <v>187</v>
      </c>
      <c r="B202" s="11">
        <v>19748.189999999999</v>
      </c>
      <c r="C202" s="11">
        <v>8323.2559999999994</v>
      </c>
      <c r="D202" s="11">
        <v>43.802489999999999</v>
      </c>
      <c r="E202" s="11">
        <v>91.117540000000005</v>
      </c>
      <c r="F202" s="6">
        <f t="shared" ref="F202:H202" si="198">(C202-C201)/C201</f>
        <v>-8.4806072967770017E-3</v>
      </c>
      <c r="G202" s="6">
        <f t="shared" si="198"/>
        <v>5.2020412839299389E-2</v>
      </c>
      <c r="H202" s="6">
        <f t="shared" si="198"/>
        <v>-8.6037654620233439E-2</v>
      </c>
      <c r="I202" s="6">
        <f t="shared" si="1"/>
        <v>-1.9933647148738073E-2</v>
      </c>
    </row>
    <row r="203" spans="1:9" ht="15.75" customHeight="1">
      <c r="A203" s="11" t="s">
        <v>188</v>
      </c>
      <c r="B203" s="11">
        <v>19164.02</v>
      </c>
      <c r="C203" s="11">
        <v>8445.3119999999999</v>
      </c>
      <c r="D203" s="11">
        <v>42.814819999999997</v>
      </c>
      <c r="E203" s="11">
        <v>85.723669999999998</v>
      </c>
      <c r="F203" s="6">
        <f t="shared" ref="F203:H203" si="199">(C203-C202)/C202</f>
        <v>1.4664453430244187E-2</v>
      </c>
      <c r="G203" s="6">
        <f t="shared" si="199"/>
        <v>-2.2548261525771742E-2</v>
      </c>
      <c r="H203" s="6">
        <f t="shared" si="199"/>
        <v>-5.919683520867669E-2</v>
      </c>
      <c r="I203" s="6">
        <f t="shared" si="1"/>
        <v>-2.9580938810088331E-2</v>
      </c>
    </row>
    <row r="204" spans="1:9" ht="15.75" customHeight="1">
      <c r="A204" s="10">
        <v>41402</v>
      </c>
      <c r="B204" s="11">
        <v>18789.34</v>
      </c>
      <c r="C204" s="11">
        <v>8243.9840000000004</v>
      </c>
      <c r="D204" s="11">
        <v>45.798099999999998</v>
      </c>
      <c r="E204" s="11">
        <v>67.448599999999999</v>
      </c>
      <c r="F204" s="6">
        <f t="shared" ref="F204:H204" si="200">(C204-C203)/C203</f>
        <v>-2.3839024538110553E-2</v>
      </c>
      <c r="G204" s="6">
        <f t="shared" si="200"/>
        <v>6.9678676682513221E-2</v>
      </c>
      <c r="H204" s="6">
        <f t="shared" si="200"/>
        <v>-0.2131858097069339</v>
      </c>
      <c r="I204" s="6">
        <f t="shared" si="1"/>
        <v>-1.9551221507804743E-2</v>
      </c>
    </row>
    <row r="205" spans="1:9" ht="15.75" customHeight="1">
      <c r="A205" s="10">
        <v>41616</v>
      </c>
      <c r="B205" s="11">
        <v>18598.18</v>
      </c>
      <c r="C205" s="11">
        <v>8155.0320000000002</v>
      </c>
      <c r="D205" s="11">
        <v>45.961570000000002</v>
      </c>
      <c r="E205" s="11">
        <v>60.792619999999999</v>
      </c>
      <c r="F205" s="6">
        <f t="shared" ref="F205:H205" si="201">(C205-C204)/C204</f>
        <v>-1.0789928752894258E-2</v>
      </c>
      <c r="G205" s="6">
        <f t="shared" si="201"/>
        <v>3.5693620477706234E-3</v>
      </c>
      <c r="H205" s="6">
        <f t="shared" si="201"/>
        <v>-9.8682255821469972E-2</v>
      </c>
      <c r="I205" s="6">
        <f t="shared" si="1"/>
        <v>-1.0173853898008118E-2</v>
      </c>
    </row>
    <row r="206" spans="1:9" ht="15.75" customHeight="1">
      <c r="A206" s="11" t="s">
        <v>189</v>
      </c>
      <c r="B206" s="11">
        <v>18519.439999999999</v>
      </c>
      <c r="C206" s="11">
        <v>7889.7740000000003</v>
      </c>
      <c r="D206" s="11">
        <v>46.424750000000003</v>
      </c>
      <c r="E206" s="11">
        <v>66.616579999999999</v>
      </c>
      <c r="F206" s="6">
        <f t="shared" ref="F206:H206" si="202">(C206-C205)/C205</f>
        <v>-3.2526910991888175E-2</v>
      </c>
      <c r="G206" s="6">
        <f t="shared" si="202"/>
        <v>1.0077549570217057E-2</v>
      </c>
      <c r="H206" s="6">
        <f t="shared" si="202"/>
        <v>9.5800444198654369E-2</v>
      </c>
      <c r="I206" s="6">
        <f t="shared" si="1"/>
        <v>-4.2337476032601896E-3</v>
      </c>
    </row>
    <row r="207" spans="1:9" ht="15.75" customHeight="1">
      <c r="A207" s="11" t="s">
        <v>190</v>
      </c>
      <c r="B207" s="11">
        <v>18619.72</v>
      </c>
      <c r="C207" s="11">
        <v>7953.85</v>
      </c>
      <c r="D207" s="11">
        <v>47.80057</v>
      </c>
      <c r="E207" s="11">
        <v>68.137150000000005</v>
      </c>
      <c r="F207" s="6">
        <f t="shared" ref="F207:H207" si="203">(C207-C206)/C206</f>
        <v>8.1213986611023362E-3</v>
      </c>
      <c r="G207" s="6">
        <f t="shared" si="203"/>
        <v>2.9635485382258329E-2</v>
      </c>
      <c r="H207" s="6">
        <f t="shared" si="203"/>
        <v>2.2825698947619443E-2</v>
      </c>
      <c r="I207" s="6">
        <f t="shared" si="1"/>
        <v>5.4148505570364158E-3</v>
      </c>
    </row>
    <row r="208" spans="1:9" ht="15.75" customHeight="1">
      <c r="A208" s="10">
        <v>41314</v>
      </c>
      <c r="B208" s="11">
        <v>19270.060000000001</v>
      </c>
      <c r="C208" s="11">
        <v>7951.3339999999998</v>
      </c>
      <c r="D208" s="11">
        <v>47.017330000000001</v>
      </c>
      <c r="E208" s="11">
        <v>81.219470000000001</v>
      </c>
      <c r="F208" s="6">
        <f t="shared" ref="F208:H208" si="204">(C208-C207)/C207</f>
        <v>-3.1632479868246586E-4</v>
      </c>
      <c r="G208" s="6">
        <f t="shared" si="204"/>
        <v>-1.638557866569372E-2</v>
      </c>
      <c r="H208" s="6">
        <f t="shared" si="204"/>
        <v>0.1919998121435956</v>
      </c>
      <c r="I208" s="6">
        <f t="shared" si="1"/>
        <v>3.4927485483132945E-2</v>
      </c>
    </row>
    <row r="209" spans="1:9" ht="15.75" customHeight="1">
      <c r="A209" s="10">
        <v>41526</v>
      </c>
      <c r="B209" s="11">
        <v>19732.759999999998</v>
      </c>
      <c r="C209" s="11">
        <v>7990.8729999999996</v>
      </c>
      <c r="D209" s="11">
        <v>45.355429999999998</v>
      </c>
      <c r="E209" s="11">
        <v>84.725999999999999</v>
      </c>
      <c r="F209" s="6">
        <f t="shared" ref="F209:H209" si="205">(C209-C208)/C208</f>
        <v>4.9726247193237968E-3</v>
      </c>
      <c r="G209" s="6">
        <f t="shared" si="205"/>
        <v>-3.5346541371022187E-2</v>
      </c>
      <c r="H209" s="6">
        <f t="shared" si="205"/>
        <v>4.3173514921976193E-2</v>
      </c>
      <c r="I209" s="6">
        <f t="shared" si="1"/>
        <v>2.401134194704101E-2</v>
      </c>
    </row>
    <row r="210" spans="1:9" ht="15.75" customHeight="1">
      <c r="A210" s="11" t="s">
        <v>191</v>
      </c>
      <c r="B210" s="11">
        <v>20263.71</v>
      </c>
      <c r="C210" s="11">
        <v>8376.2980000000007</v>
      </c>
      <c r="D210" s="11">
        <v>45.607410000000002</v>
      </c>
      <c r="E210" s="11">
        <v>80.500159999999994</v>
      </c>
      <c r="F210" s="6">
        <f t="shared" ref="F210:H210" si="206">(C210-C209)/C209</f>
        <v>4.8233152998427217E-2</v>
      </c>
      <c r="G210" s="6">
        <f t="shared" si="206"/>
        <v>5.5556743701912475E-3</v>
      </c>
      <c r="H210" s="6">
        <f t="shared" si="206"/>
        <v>-4.9876543209876605E-2</v>
      </c>
      <c r="I210" s="6">
        <f t="shared" si="1"/>
        <v>2.6907031758355182E-2</v>
      </c>
    </row>
    <row r="211" spans="1:9" ht="15.75" customHeight="1">
      <c r="A211" s="11" t="s">
        <v>192</v>
      </c>
      <c r="B211" s="11">
        <v>19727.27</v>
      </c>
      <c r="C211" s="11">
        <v>8760.3169999999991</v>
      </c>
      <c r="D211" s="11">
        <v>45.443950000000001</v>
      </c>
      <c r="E211" s="11">
        <v>85.678359999999998</v>
      </c>
      <c r="F211" s="6">
        <f t="shared" ref="F211:H211" si="207">(C211-C210)/C210</f>
        <v>4.5845909493668728E-2</v>
      </c>
      <c r="G211" s="6">
        <f t="shared" si="207"/>
        <v>-3.584066711966336E-3</v>
      </c>
      <c r="H211" s="6">
        <f t="shared" si="207"/>
        <v>6.4325337986905914E-2</v>
      </c>
      <c r="I211" s="6">
        <f t="shared" si="1"/>
        <v>-2.647294103597015E-2</v>
      </c>
    </row>
    <row r="212" spans="1:9" ht="15.75" customHeight="1">
      <c r="A212" s="11" t="s">
        <v>193</v>
      </c>
      <c r="B212" s="11">
        <v>19915.95</v>
      </c>
      <c r="C212" s="11">
        <v>8573.8019999999997</v>
      </c>
      <c r="D212" s="11">
        <v>45.791319999999999</v>
      </c>
      <c r="E212" s="11">
        <v>85.678359999999998</v>
      </c>
      <c r="F212" s="6">
        <f t="shared" ref="F212:H212" si="208">(C212-C211)/C211</f>
        <v>-2.129089620843623E-2</v>
      </c>
      <c r="G212" s="6">
        <f t="shared" si="208"/>
        <v>7.6439217981711088E-3</v>
      </c>
      <c r="H212" s="6">
        <f t="shared" si="208"/>
        <v>0</v>
      </c>
      <c r="I212" s="6">
        <f t="shared" si="1"/>
        <v>9.5644252854044324E-3</v>
      </c>
    </row>
    <row r="213" spans="1:9" ht="15.75" customHeight="1">
      <c r="A213" s="10">
        <v>41465</v>
      </c>
      <c r="B213" s="11">
        <v>20528.59</v>
      </c>
      <c r="C213" s="11">
        <v>8420.8700000000008</v>
      </c>
      <c r="D213" s="11">
        <v>45.716360000000002</v>
      </c>
      <c r="E213" s="11">
        <v>87.523399999999995</v>
      </c>
      <c r="F213" s="6">
        <f t="shared" ref="F213:H213" si="209">(C213-C212)/C212</f>
        <v>-1.7837127566043498E-2</v>
      </c>
      <c r="G213" s="6">
        <f t="shared" si="209"/>
        <v>-1.6369914647578897E-3</v>
      </c>
      <c r="H213" s="6">
        <f t="shared" si="209"/>
        <v>2.1534492490285731E-2</v>
      </c>
      <c r="I213" s="6">
        <f t="shared" si="1"/>
        <v>3.0761274255056845E-2</v>
      </c>
    </row>
    <row r="214" spans="1:9" ht="15.75" customHeight="1">
      <c r="A214" s="11" t="s">
        <v>194</v>
      </c>
      <c r="B214" s="11">
        <v>20882.89</v>
      </c>
      <c r="C214" s="11">
        <v>8465.0059999999994</v>
      </c>
      <c r="D214" s="11">
        <v>44.749209999999998</v>
      </c>
      <c r="E214" s="11">
        <v>88.059070000000006</v>
      </c>
      <c r="F214" s="6">
        <f t="shared" ref="F214:H214" si="210">(C214-C213)/C213</f>
        <v>5.2412636699056747E-3</v>
      </c>
      <c r="G214" s="6">
        <f t="shared" si="210"/>
        <v>-2.1155446321623236E-2</v>
      </c>
      <c r="H214" s="6">
        <f t="shared" si="210"/>
        <v>6.1203061124226249E-3</v>
      </c>
      <c r="I214" s="6">
        <f t="shared" si="1"/>
        <v>1.7258857037916353E-2</v>
      </c>
    </row>
    <row r="215" spans="1:9" ht="15.75" customHeight="1">
      <c r="A215" s="11" t="s">
        <v>195</v>
      </c>
      <c r="B215" s="11">
        <v>20683.52</v>
      </c>
      <c r="C215" s="11">
        <v>8428.1290000000008</v>
      </c>
      <c r="D215" s="11">
        <v>45.294130000000003</v>
      </c>
      <c r="E215" s="11">
        <v>81.630970000000005</v>
      </c>
      <c r="F215" s="6">
        <f t="shared" ref="F215:H215" si="211">(C215-C214)/C214</f>
        <v>-4.3564056540537112E-3</v>
      </c>
      <c r="G215" s="6">
        <f t="shared" si="211"/>
        <v>1.2177198211990889E-2</v>
      </c>
      <c r="H215" s="6">
        <f t="shared" si="211"/>
        <v>-7.2997591275946933E-2</v>
      </c>
      <c r="I215" s="6">
        <f t="shared" si="1"/>
        <v>-9.5470502406515088E-3</v>
      </c>
    </row>
    <row r="216" spans="1:9" ht="15.75" customHeight="1">
      <c r="A216" s="11" t="s">
        <v>196</v>
      </c>
      <c r="B216" s="11">
        <v>21196.81</v>
      </c>
      <c r="C216" s="11">
        <v>8517.08</v>
      </c>
      <c r="D216" s="11">
        <v>47.821010000000001</v>
      </c>
      <c r="E216" s="11">
        <v>85.380690000000001</v>
      </c>
      <c r="F216" s="6">
        <f t="shared" ref="F216:H216" si="212">(C216-C215)/C215</f>
        <v>1.0554062473414812E-2</v>
      </c>
      <c r="G216" s="6">
        <f t="shared" si="212"/>
        <v>5.5788244525283921E-2</v>
      </c>
      <c r="H216" s="6">
        <f t="shared" si="212"/>
        <v>4.5935017065214294E-2</v>
      </c>
      <c r="I216" s="6">
        <f t="shared" si="1"/>
        <v>2.4816375549229573E-2</v>
      </c>
    </row>
    <row r="217" spans="1:9" ht="15.75" customHeight="1">
      <c r="A217" s="10">
        <v>41375</v>
      </c>
      <c r="B217" s="11">
        <v>20666.150000000001</v>
      </c>
      <c r="C217" s="11">
        <v>8424.7900000000009</v>
      </c>
      <c r="D217" s="11">
        <v>50.688560000000003</v>
      </c>
      <c r="E217" s="11">
        <v>80.619159999999994</v>
      </c>
      <c r="F217" s="6">
        <f t="shared" ref="F217:H217" si="213">(C217-C216)/C216</f>
        <v>-1.083587332747832E-2</v>
      </c>
      <c r="G217" s="6">
        <f t="shared" si="213"/>
        <v>5.9964229111848566E-2</v>
      </c>
      <c r="H217" s="6">
        <f t="shared" si="213"/>
        <v>-5.576823049802019E-2</v>
      </c>
      <c r="I217" s="6">
        <f t="shared" si="1"/>
        <v>-2.5034899119254255E-2</v>
      </c>
    </row>
    <row r="218" spans="1:9" ht="15.75" customHeight="1">
      <c r="A218" s="13">
        <v>41589</v>
      </c>
      <c r="B218" s="11">
        <v>20399.419999999998</v>
      </c>
      <c r="C218" s="11">
        <v>8516.8880000000008</v>
      </c>
      <c r="D218" s="11">
        <v>50.654470000000003</v>
      </c>
      <c r="E218" s="11">
        <v>80.768000000000001</v>
      </c>
      <c r="F218" s="6">
        <f t="shared" ref="F218:H218" si="214">(C218-C217)/C217</f>
        <v>1.09317858367983E-2</v>
      </c>
      <c r="G218" s="6">
        <f t="shared" si="214"/>
        <v>-6.7253834001200789E-4</v>
      </c>
      <c r="H218" s="6">
        <f t="shared" si="214"/>
        <v>1.8462112480458364E-3</v>
      </c>
      <c r="I218" s="6">
        <f t="shared" si="1"/>
        <v>-1.2906612987905497E-2</v>
      </c>
    </row>
    <row r="219" spans="1:9" ht="15.75" customHeight="1">
      <c r="A219" s="11" t="s">
        <v>197</v>
      </c>
      <c r="B219" s="11">
        <v>20217.39</v>
      </c>
      <c r="C219" s="11">
        <v>8330.0319999999992</v>
      </c>
      <c r="D219" s="11">
        <v>50.579529999999998</v>
      </c>
      <c r="E219" s="11">
        <v>81.541690000000003</v>
      </c>
      <c r="F219" s="6">
        <f t="shared" ref="F219:H219" si="215">(C219-C218)/C218</f>
        <v>-2.1939468970356493E-2</v>
      </c>
      <c r="G219" s="6">
        <f t="shared" si="215"/>
        <v>-1.4794350824321153E-3</v>
      </c>
      <c r="H219" s="6">
        <f t="shared" si="215"/>
        <v>9.5791650158478844E-3</v>
      </c>
      <c r="I219" s="6">
        <f t="shared" si="1"/>
        <v>-8.9232929171515103E-3</v>
      </c>
    </row>
    <row r="220" spans="1:9" ht="15.75" customHeight="1">
      <c r="A220" s="11" t="s">
        <v>198</v>
      </c>
      <c r="B220" s="11">
        <v>20791.93</v>
      </c>
      <c r="C220" s="11">
        <v>8384.9110000000001</v>
      </c>
      <c r="D220" s="11">
        <v>52.78633</v>
      </c>
      <c r="E220" s="11">
        <v>92.87988</v>
      </c>
      <c r="F220" s="6">
        <f t="shared" ref="F220:H220" si="216">(C220-C219)/C219</f>
        <v>6.5880899377098213E-3</v>
      </c>
      <c r="G220" s="6">
        <f t="shared" si="216"/>
        <v>4.36302986603474E-2</v>
      </c>
      <c r="H220" s="6">
        <f t="shared" si="216"/>
        <v>0.13904776808035249</v>
      </c>
      <c r="I220" s="6">
        <f t="shared" si="1"/>
        <v>2.8418109360308176E-2</v>
      </c>
    </row>
    <row r="221" spans="1:9" ht="15.75" customHeight="1">
      <c r="A221" s="10">
        <v>41317</v>
      </c>
      <c r="B221" s="11">
        <v>20996.53</v>
      </c>
      <c r="C221" s="11">
        <v>8587.884</v>
      </c>
      <c r="D221" s="11">
        <v>54.850110000000001</v>
      </c>
      <c r="E221" s="11">
        <v>101.9864</v>
      </c>
      <c r="F221" s="6">
        <f t="shared" ref="F221:H221" si="217">(C221-C220)/C220</f>
        <v>2.4206935529786776E-2</v>
      </c>
      <c r="G221" s="6">
        <f t="shared" si="217"/>
        <v>3.9096864661741046E-2</v>
      </c>
      <c r="H221" s="6">
        <f t="shared" si="217"/>
        <v>9.8046207639372523E-2</v>
      </c>
      <c r="I221" s="6">
        <f t="shared" si="1"/>
        <v>9.840356330557026E-3</v>
      </c>
    </row>
    <row r="222" spans="1:9" ht="15.75" customHeight="1">
      <c r="A222" s="10">
        <v>41529</v>
      </c>
      <c r="B222" s="11">
        <v>20715.580000000002</v>
      </c>
      <c r="C222" s="11">
        <v>8543.4560000000001</v>
      </c>
      <c r="D222" s="11">
        <v>52.009869999999999</v>
      </c>
      <c r="E222" s="11">
        <v>92.165660000000003</v>
      </c>
      <c r="F222" s="6">
        <f t="shared" ref="F222:H222" si="218">(C222-C221)/C221</f>
        <v>-5.1733348983288418E-3</v>
      </c>
      <c r="G222" s="6">
        <f t="shared" si="218"/>
        <v>-5.178184692792779E-2</v>
      </c>
      <c r="H222" s="6">
        <f t="shared" si="218"/>
        <v>-9.6294603986413874E-2</v>
      </c>
      <c r="I222" s="6">
        <f t="shared" si="1"/>
        <v>-1.3380782443575063E-2</v>
      </c>
    </row>
    <row r="223" spans="1:9" ht="15.75" customHeight="1">
      <c r="A223" s="11" t="s">
        <v>199</v>
      </c>
      <c r="B223" s="11">
        <v>21079.72</v>
      </c>
      <c r="C223" s="11">
        <v>9056.6460000000006</v>
      </c>
      <c r="D223" s="11">
        <v>59.590679999999999</v>
      </c>
      <c r="E223" s="11">
        <v>98.534840000000003</v>
      </c>
      <c r="F223" s="6">
        <f t="shared" ref="F223:H223" si="219">(C223-C222)/C222</f>
        <v>6.0068197226040669E-2</v>
      </c>
      <c r="G223" s="6">
        <f t="shared" si="219"/>
        <v>0.14575714186557281</v>
      </c>
      <c r="H223" s="6">
        <f t="shared" si="219"/>
        <v>6.910578191486938E-2</v>
      </c>
      <c r="I223" s="6">
        <f t="shared" si="1"/>
        <v>1.7578074087232866E-2</v>
      </c>
    </row>
    <row r="224" spans="1:9" ht="15.75" customHeight="1">
      <c r="A224" s="11" t="s">
        <v>200</v>
      </c>
      <c r="B224" s="11">
        <v>21193.58</v>
      </c>
      <c r="C224" s="11">
        <v>10102.82</v>
      </c>
      <c r="D224" s="11">
        <v>63.479889999999997</v>
      </c>
      <c r="E224" s="11">
        <v>103.11750000000001</v>
      </c>
      <c r="F224" s="6">
        <f t="shared" ref="F224:H224" si="220">(C224-C223)/C223</f>
        <v>0.11551450724694318</v>
      </c>
      <c r="G224" s="6">
        <f t="shared" si="220"/>
        <v>6.5265407275097359E-2</v>
      </c>
      <c r="H224" s="6">
        <f t="shared" si="220"/>
        <v>4.6508016859823427E-2</v>
      </c>
      <c r="I224" s="6">
        <f t="shared" si="1"/>
        <v>5.4014000185961001E-3</v>
      </c>
    </row>
    <row r="225" spans="1:9" ht="15.75" customHeight="1">
      <c r="A225" s="11" t="s">
        <v>201</v>
      </c>
      <c r="B225" s="11">
        <v>20851.330000000002</v>
      </c>
      <c r="C225" s="11">
        <v>9674.3209999999999</v>
      </c>
      <c r="D225" s="11">
        <v>65.843299999999999</v>
      </c>
      <c r="E225" s="11">
        <v>98.861599999999996</v>
      </c>
      <c r="F225" s="6">
        <f t="shared" ref="F225:H225" si="221">(C225-C224)/C224</f>
        <v>-4.241380129508393E-2</v>
      </c>
      <c r="G225" s="6">
        <f t="shared" si="221"/>
        <v>3.7230845863154484E-2</v>
      </c>
      <c r="H225" s="6">
        <f t="shared" si="221"/>
        <v>-4.1272334957694001E-2</v>
      </c>
      <c r="I225" s="6">
        <f t="shared" si="1"/>
        <v>-1.6148758256037912E-2</v>
      </c>
    </row>
    <row r="226" spans="1:9" ht="15.75" customHeight="1">
      <c r="A226" s="10">
        <v>41791</v>
      </c>
      <c r="B226" s="11">
        <v>20758.490000000002</v>
      </c>
      <c r="C226" s="11">
        <v>9412.0159999999996</v>
      </c>
      <c r="D226" s="11">
        <v>62.131279999999997</v>
      </c>
      <c r="E226" s="11">
        <v>96.749250000000004</v>
      </c>
      <c r="F226" s="6">
        <f t="shared" ref="F226:H226" si="222">(C226-C225)/C225</f>
        <v>-2.7113530758386069E-2</v>
      </c>
      <c r="G226" s="6">
        <f t="shared" si="222"/>
        <v>-5.6376578938175978E-2</v>
      </c>
      <c r="H226" s="6">
        <f t="shared" si="222"/>
        <v>-2.1366738956278195E-2</v>
      </c>
      <c r="I226" s="6">
        <f t="shared" si="1"/>
        <v>-4.4524737750541634E-3</v>
      </c>
    </row>
    <row r="227" spans="1:9" ht="15.75" customHeight="1">
      <c r="A227" s="11" t="s">
        <v>202</v>
      </c>
      <c r="B227" s="11">
        <v>21063.62</v>
      </c>
      <c r="C227" s="11">
        <v>9204.7839999999997</v>
      </c>
      <c r="D227" s="11">
        <v>60.14237</v>
      </c>
      <c r="E227" s="11">
        <v>101.9569</v>
      </c>
      <c r="F227" s="6">
        <f t="shared" ref="F227:H227" si="223">(C227-C226)/C226</f>
        <v>-2.2017812124416277E-2</v>
      </c>
      <c r="G227" s="6">
        <f t="shared" si="223"/>
        <v>-3.20114119651164E-2</v>
      </c>
      <c r="H227" s="6">
        <f t="shared" si="223"/>
        <v>5.3826257051088261E-2</v>
      </c>
      <c r="I227" s="6">
        <f t="shared" si="1"/>
        <v>1.4699046028877696E-2</v>
      </c>
    </row>
    <row r="228" spans="1:9" ht="15.75" customHeight="1">
      <c r="A228" s="11" t="s">
        <v>203</v>
      </c>
      <c r="B228" s="11">
        <v>21133.56</v>
      </c>
      <c r="C228" s="11">
        <v>9054.0319999999992</v>
      </c>
      <c r="D228" s="11">
        <v>58.071809999999999</v>
      </c>
      <c r="E228" s="11">
        <v>98.266980000000004</v>
      </c>
      <c r="F228" s="6">
        <f t="shared" ref="F228:H228" si="224">(C228-C227)/C227</f>
        <v>-1.6377570619799487E-2</v>
      </c>
      <c r="G228" s="6">
        <f t="shared" si="224"/>
        <v>-3.4427642276152408E-2</v>
      </c>
      <c r="H228" s="6">
        <f t="shared" si="224"/>
        <v>-3.6190978737093815E-2</v>
      </c>
      <c r="I228" s="6">
        <f t="shared" si="1"/>
        <v>3.320416908394774E-3</v>
      </c>
    </row>
    <row r="229" spans="1:9" ht="15.75" customHeight="1">
      <c r="A229" s="11" t="s">
        <v>204</v>
      </c>
      <c r="B229" s="11">
        <v>20513.849999999999</v>
      </c>
      <c r="C229" s="11">
        <v>8668.4140000000007</v>
      </c>
      <c r="D229" s="11">
        <v>59.386330000000001</v>
      </c>
      <c r="E229" s="11">
        <v>102.8792</v>
      </c>
      <c r="F229" s="6">
        <f t="shared" ref="F229:H229" si="225">(C229-C228)/C228</f>
        <v>-4.2590748519554446E-2</v>
      </c>
      <c r="G229" s="6">
        <f t="shared" si="225"/>
        <v>2.2636112082609475E-2</v>
      </c>
      <c r="H229" s="6">
        <f t="shared" si="225"/>
        <v>4.6935603393937549E-2</v>
      </c>
      <c r="I229" s="6">
        <f t="shared" si="1"/>
        <v>-2.932350252394782E-2</v>
      </c>
    </row>
    <row r="230" spans="1:9" ht="15.75" customHeight="1">
      <c r="A230" s="10">
        <v>41700</v>
      </c>
      <c r="B230" s="11">
        <v>20376.560000000001</v>
      </c>
      <c r="C230" s="11">
        <v>8830.9279999999999</v>
      </c>
      <c r="D230" s="11">
        <v>59.277380000000001</v>
      </c>
      <c r="E230" s="11">
        <v>92.582599999999999</v>
      </c>
      <c r="F230" s="6">
        <f t="shared" ref="F230:H230" si="226">(C230-C229)/C229</f>
        <v>1.8747835532543694E-2</v>
      </c>
      <c r="G230" s="6">
        <f t="shared" si="226"/>
        <v>-1.834597288635282E-3</v>
      </c>
      <c r="H230" s="6">
        <f t="shared" si="226"/>
        <v>-0.10008437079604039</v>
      </c>
      <c r="I230" s="6">
        <f t="shared" si="1"/>
        <v>-6.6925516175655592E-3</v>
      </c>
    </row>
    <row r="231" spans="1:9" ht="15.75" customHeight="1">
      <c r="A231" s="10">
        <v>41914</v>
      </c>
      <c r="B231" s="11">
        <v>20366.82</v>
      </c>
      <c r="C231" s="11">
        <v>8657.1389999999992</v>
      </c>
      <c r="D231" s="11">
        <v>58.269359999999999</v>
      </c>
      <c r="E231" s="11">
        <v>89.448589999999996</v>
      </c>
      <c r="F231" s="6">
        <f t="shared" ref="F231:H231" si="227">(C231-C230)/C230</f>
        <v>-1.9679585203276562E-2</v>
      </c>
      <c r="G231" s="6">
        <f t="shared" si="227"/>
        <v>-1.700513754150406E-2</v>
      </c>
      <c r="H231" s="6">
        <f t="shared" si="227"/>
        <v>-3.3850961195732283E-2</v>
      </c>
      <c r="I231" s="6">
        <f t="shared" si="1"/>
        <v>-4.7800021200838612E-4</v>
      </c>
    </row>
    <row r="232" spans="1:9" ht="15.75" customHeight="1">
      <c r="A232" s="11" t="s">
        <v>205</v>
      </c>
      <c r="B232" s="11">
        <v>20700.75</v>
      </c>
      <c r="C232" s="11">
        <v>8820.3780000000006</v>
      </c>
      <c r="D232" s="11">
        <v>60.346710000000002</v>
      </c>
      <c r="E232" s="11">
        <v>90.714100000000002</v>
      </c>
      <c r="F232" s="6">
        <f t="shared" ref="F232:H232" si="228">(C232-C231)/C231</f>
        <v>1.8855998500197514E-2</v>
      </c>
      <c r="G232" s="6">
        <f t="shared" si="228"/>
        <v>3.5650812021961506E-2</v>
      </c>
      <c r="H232" s="6">
        <f t="shared" si="228"/>
        <v>1.4147903281650456E-2</v>
      </c>
      <c r="I232" s="6">
        <f t="shared" si="1"/>
        <v>1.6395784908984332E-2</v>
      </c>
    </row>
    <row r="233" spans="1:9" ht="15.75" customHeight="1">
      <c r="A233" s="11" t="s">
        <v>206</v>
      </c>
      <c r="B233" s="11">
        <v>21120.12</v>
      </c>
      <c r="C233" s="11">
        <v>9065.7929999999997</v>
      </c>
      <c r="D233" s="11">
        <v>62.465000000000003</v>
      </c>
      <c r="E233" s="11">
        <v>100.7807</v>
      </c>
      <c r="F233" s="6">
        <f t="shared" ref="F233:H233" si="229">(C233-C232)/C232</f>
        <v>2.7823637490365951E-2</v>
      </c>
      <c r="G233" s="6">
        <f t="shared" si="229"/>
        <v>3.5101996446865152E-2</v>
      </c>
      <c r="H233" s="6">
        <f t="shared" si="229"/>
        <v>0.1109706208847356</v>
      </c>
      <c r="I233" s="6">
        <f t="shared" si="1"/>
        <v>2.0258686279482577E-2</v>
      </c>
    </row>
    <row r="234" spans="1:9" ht="15.75" customHeight="1">
      <c r="A234" s="10">
        <v>41701</v>
      </c>
      <c r="B234" s="11">
        <v>21919.79</v>
      </c>
      <c r="C234" s="11">
        <v>8965.1779999999999</v>
      </c>
      <c r="D234" s="11">
        <v>60.244529999999997</v>
      </c>
      <c r="E234" s="11">
        <v>110.7261</v>
      </c>
      <c r="F234" s="6">
        <f t="shared" ref="F234:H234" si="230">(C234-C233)/C233</f>
        <v>-1.1098312083675392E-2</v>
      </c>
      <c r="G234" s="6">
        <f t="shared" si="230"/>
        <v>-3.5547426558873059E-2</v>
      </c>
      <c r="H234" s="6">
        <f t="shared" si="230"/>
        <v>9.8683577311925869E-2</v>
      </c>
      <c r="I234" s="6">
        <f t="shared" si="1"/>
        <v>3.7862947748403035E-2</v>
      </c>
    </row>
    <row r="235" spans="1:9" ht="15.75" customHeight="1">
      <c r="A235" s="10">
        <v>41915</v>
      </c>
      <c r="B235" s="11">
        <v>21809.8</v>
      </c>
      <c r="C235" s="11">
        <v>9273.8950000000004</v>
      </c>
      <c r="D235" s="11">
        <v>58.916359999999997</v>
      </c>
      <c r="E235" s="11">
        <v>113.0461</v>
      </c>
      <c r="F235" s="6">
        <f t="shared" ref="F235:H235" si="231">(C235-C234)/C234</f>
        <v>3.4435122202816339E-2</v>
      </c>
      <c r="G235" s="6">
        <f t="shared" si="231"/>
        <v>-2.2046316902132029E-2</v>
      </c>
      <c r="H235" s="6">
        <f t="shared" si="231"/>
        <v>2.0952602864184624E-2</v>
      </c>
      <c r="I235" s="6">
        <f t="shared" si="1"/>
        <v>-5.0178400431756687E-3</v>
      </c>
    </row>
    <row r="236" spans="1:9" ht="15.75" customHeight="1">
      <c r="A236" s="11" t="s">
        <v>207</v>
      </c>
      <c r="B236" s="11">
        <v>21753.75</v>
      </c>
      <c r="C236" s="11">
        <v>9743.9140000000007</v>
      </c>
      <c r="D236" s="11">
        <v>58.991309999999999</v>
      </c>
      <c r="E236" s="11">
        <v>113.07689999999999</v>
      </c>
      <c r="F236" s="6">
        <f t="shared" ref="F236:H236" si="232">(C236-C235)/C235</f>
        <v>5.0681941083007755E-2</v>
      </c>
      <c r="G236" s="6">
        <f t="shared" si="232"/>
        <v>1.2721424066252766E-3</v>
      </c>
      <c r="H236" s="6">
        <f t="shared" si="232"/>
        <v>2.7245521959624679E-4</v>
      </c>
      <c r="I236" s="6">
        <f t="shared" si="1"/>
        <v>-2.5699456207759481E-3</v>
      </c>
    </row>
    <row r="237" spans="1:9" ht="15.75" customHeight="1">
      <c r="A237" s="11" t="s">
        <v>208</v>
      </c>
      <c r="B237" s="11">
        <v>22339.97</v>
      </c>
      <c r="C237" s="11">
        <v>10365.120000000001</v>
      </c>
      <c r="D237" s="11">
        <v>57.281689999999998</v>
      </c>
      <c r="E237" s="11">
        <v>120.12909999999999</v>
      </c>
      <c r="F237" s="6">
        <f t="shared" ref="F237:H237" si="233">(C237-C236)/C236</f>
        <v>6.3753230991160231E-2</v>
      </c>
      <c r="G237" s="6">
        <f t="shared" si="233"/>
        <v>-2.8980878709084459E-2</v>
      </c>
      <c r="H237" s="6">
        <f t="shared" si="233"/>
        <v>6.2366407285661347E-2</v>
      </c>
      <c r="I237" s="6">
        <f t="shared" si="1"/>
        <v>2.6947997471700336E-2</v>
      </c>
    </row>
    <row r="238" spans="1:9" ht="15.75" customHeight="1">
      <c r="A238" s="11" t="s">
        <v>209</v>
      </c>
      <c r="B238" s="11">
        <v>22359.5</v>
      </c>
      <c r="C238" s="11">
        <v>9955.7909999999993</v>
      </c>
      <c r="D238" s="11">
        <v>59.032179999999997</v>
      </c>
      <c r="E238" s="11">
        <v>110.8762</v>
      </c>
      <c r="F238" s="6">
        <f t="shared" ref="F238:H238" si="234">(C238-C237)/C237</f>
        <v>-3.9491004445679503E-2</v>
      </c>
      <c r="G238" s="6">
        <f t="shared" si="234"/>
        <v>3.0559328818685332E-2</v>
      </c>
      <c r="H238" s="6">
        <f t="shared" si="234"/>
        <v>-7.7024634330898983E-2</v>
      </c>
      <c r="I238" s="6">
        <f t="shared" si="1"/>
        <v>8.7421782571770845E-4</v>
      </c>
    </row>
    <row r="239" spans="1:9" ht="15.75" customHeight="1">
      <c r="A239" s="10">
        <v>41824</v>
      </c>
      <c r="B239" s="11">
        <v>22628.959999999999</v>
      </c>
      <c r="C239" s="11">
        <v>9894.2309999999998</v>
      </c>
      <c r="D239" s="11">
        <v>59.590679999999999</v>
      </c>
      <c r="E239" s="11">
        <v>111.5398</v>
      </c>
      <c r="F239" s="6">
        <f t="shared" ref="F239:H239" si="235">(C239-C238)/C238</f>
        <v>-6.1833359097232454E-3</v>
      </c>
      <c r="G239" s="6">
        <f t="shared" si="235"/>
        <v>9.4609414729390356E-3</v>
      </c>
      <c r="H239" s="6">
        <f t="shared" si="235"/>
        <v>5.9850536003218224E-3</v>
      </c>
      <c r="I239" s="6">
        <f t="shared" si="1"/>
        <v>1.2051253382231227E-2</v>
      </c>
    </row>
    <row r="240" spans="1:9" ht="15.75" customHeight="1">
      <c r="A240" s="11" t="s">
        <v>210</v>
      </c>
      <c r="B240" s="11">
        <v>22628.84</v>
      </c>
      <c r="C240" s="11">
        <v>9936.9159999999993</v>
      </c>
      <c r="D240" s="11">
        <v>61.926949999999998</v>
      </c>
      <c r="E240" s="11">
        <v>109.1285</v>
      </c>
      <c r="F240" s="6">
        <f t="shared" ref="F240:H240" si="236">(C240-C239)/C239</f>
        <v>4.3141301228968162E-3</v>
      </c>
      <c r="G240" s="6">
        <f t="shared" si="236"/>
        <v>3.9205291834226406E-2</v>
      </c>
      <c r="H240" s="6">
        <f t="shared" si="236"/>
        <v>-2.1618292304630249E-2</v>
      </c>
      <c r="I240" s="6">
        <f t="shared" si="1"/>
        <v>-5.3029392424124385E-6</v>
      </c>
    </row>
    <row r="241" spans="1:9" ht="15.75" customHeight="1">
      <c r="A241" s="11" t="s">
        <v>211</v>
      </c>
      <c r="B241" s="11">
        <v>22688.07</v>
      </c>
      <c r="C241" s="11">
        <v>10372.19</v>
      </c>
      <c r="D241" s="11">
        <v>64.494690000000006</v>
      </c>
      <c r="E241" s="11">
        <v>114.9755</v>
      </c>
      <c r="F241" s="6">
        <f t="shared" ref="F241:H241" si="237">(C241-C240)/C240</f>
        <v>4.3803731459539488E-2</v>
      </c>
      <c r="G241" s="6">
        <f t="shared" si="237"/>
        <v>4.1464015263144846E-2</v>
      </c>
      <c r="H241" s="6">
        <f t="shared" si="237"/>
        <v>5.3579037556641888E-2</v>
      </c>
      <c r="I241" s="6">
        <f t="shared" si="1"/>
        <v>2.6174563079680428E-3</v>
      </c>
    </row>
    <row r="242" spans="1:9" ht="15.75" customHeight="1">
      <c r="A242" s="11" t="s">
        <v>212</v>
      </c>
      <c r="B242" s="11">
        <v>22403.89</v>
      </c>
      <c r="C242" s="11">
        <v>10080.459999999999</v>
      </c>
      <c r="D242" s="11">
        <v>64.685460000000006</v>
      </c>
      <c r="E242" s="11">
        <v>108.7063</v>
      </c>
      <c r="F242" s="6">
        <f t="shared" ref="F242:H242" si="238">(C242-C241)/C241</f>
        <v>-2.8126172004176685E-2</v>
      </c>
      <c r="G242" s="6">
        <f t="shared" si="238"/>
        <v>2.9579179309180419E-3</v>
      </c>
      <c r="H242" s="6">
        <f t="shared" si="238"/>
        <v>-5.4526399102417453E-2</v>
      </c>
      <c r="I242" s="6">
        <f t="shared" si="1"/>
        <v>-1.2525525529496352E-2</v>
      </c>
    </row>
    <row r="243" spans="1:9" ht="15.75" customHeight="1">
      <c r="A243" s="10">
        <v>41764</v>
      </c>
      <c r="B243" s="11">
        <v>22994.23</v>
      </c>
      <c r="C243" s="11">
        <v>10335.89</v>
      </c>
      <c r="D243" s="11">
        <v>64.0929</v>
      </c>
      <c r="E243" s="11">
        <v>116.84350000000001</v>
      </c>
      <c r="F243" s="6">
        <f t="shared" ref="F243:H243" si="239">(C243-C242)/C242</f>
        <v>2.5339121428982439E-2</v>
      </c>
      <c r="G243" s="6">
        <f t="shared" si="239"/>
        <v>-9.160636718050794E-3</v>
      </c>
      <c r="H243" s="6">
        <f t="shared" si="239"/>
        <v>7.4854907213289454E-2</v>
      </c>
      <c r="I243" s="6">
        <f t="shared" si="1"/>
        <v>2.6349888345282901E-2</v>
      </c>
    </row>
    <row r="244" spans="1:9" ht="15.75" customHeight="1">
      <c r="A244" s="10">
        <v>41978</v>
      </c>
      <c r="B244" s="11">
        <v>24121.74</v>
      </c>
      <c r="C244" s="11">
        <v>10263.200000000001</v>
      </c>
      <c r="D244" s="11">
        <v>58.364660000000001</v>
      </c>
      <c r="E244" s="11">
        <v>138.2713</v>
      </c>
      <c r="F244" s="6">
        <f t="shared" ref="F244:H244" si="240">(C244-C243)/C243</f>
        <v>-7.032776084110676E-3</v>
      </c>
      <c r="G244" s="6">
        <f t="shared" si="240"/>
        <v>-8.9374018026957741E-2</v>
      </c>
      <c r="H244" s="6">
        <f t="shared" si="240"/>
        <v>0.1833888919794425</v>
      </c>
      <c r="I244" s="6">
        <f t="shared" si="1"/>
        <v>4.903447517051026E-2</v>
      </c>
    </row>
    <row r="245" spans="1:9" ht="15.75" customHeight="1">
      <c r="A245" s="11" t="s">
        <v>213</v>
      </c>
      <c r="B245" s="11">
        <v>24693.35</v>
      </c>
      <c r="C245" s="11">
        <v>12498.71</v>
      </c>
      <c r="D245" s="11">
        <v>60.523829999999997</v>
      </c>
      <c r="E245" s="11">
        <v>164.2199</v>
      </c>
      <c r="F245" s="6">
        <f t="shared" ref="F245:H245" si="241">(C245-C244)/C244</f>
        <v>0.21781802946449433</v>
      </c>
      <c r="G245" s="6">
        <f t="shared" si="241"/>
        <v>3.6994475766671066E-2</v>
      </c>
      <c r="H245" s="6">
        <f t="shared" si="241"/>
        <v>0.18766439600987334</v>
      </c>
      <c r="I245" s="6">
        <f t="shared" si="1"/>
        <v>2.3696880904942881E-2</v>
      </c>
    </row>
    <row r="246" spans="1:9" ht="15.75" customHeight="1">
      <c r="A246" s="11" t="s">
        <v>214</v>
      </c>
      <c r="B246" s="11">
        <v>24217.34</v>
      </c>
      <c r="C246" s="11">
        <v>11979.65</v>
      </c>
      <c r="D246" s="11">
        <v>59.611089999999997</v>
      </c>
      <c r="E246" s="11">
        <v>145.9564</v>
      </c>
      <c r="F246" s="6">
        <f t="shared" ref="F246:H246" si="242">(C246-C245)/C245</f>
        <v>-4.1529085801654694E-2</v>
      </c>
      <c r="G246" s="6">
        <f t="shared" si="242"/>
        <v>-1.508067153053598E-2</v>
      </c>
      <c r="H246" s="6">
        <f t="shared" si="242"/>
        <v>-0.11121368360350965</v>
      </c>
      <c r="I246" s="6">
        <f t="shared" si="1"/>
        <v>-1.9276849840139082E-2</v>
      </c>
    </row>
    <row r="247" spans="1:9" ht="15.75" customHeight="1">
      <c r="A247" s="10">
        <v>41676</v>
      </c>
      <c r="B247" s="11">
        <v>25396.46</v>
      </c>
      <c r="C247" s="11">
        <v>11602.16</v>
      </c>
      <c r="D247" s="11">
        <v>63.452590000000001</v>
      </c>
      <c r="E247" s="11">
        <v>158.31319999999999</v>
      </c>
      <c r="F247" s="6">
        <f t="shared" ref="F247:H247" si="243">(C247-C246)/C246</f>
        <v>-3.1510937297834225E-2</v>
      </c>
      <c r="G247" s="6">
        <f t="shared" si="243"/>
        <v>6.444270688558125E-2</v>
      </c>
      <c r="H247" s="6">
        <f t="shared" si="243"/>
        <v>8.4660898734142467E-2</v>
      </c>
      <c r="I247" s="6">
        <f t="shared" si="1"/>
        <v>4.8689079808104399E-2</v>
      </c>
    </row>
    <row r="248" spans="1:9" ht="15.75" customHeight="1">
      <c r="A248" s="10">
        <v>41888</v>
      </c>
      <c r="B248" s="11">
        <v>25228.17</v>
      </c>
      <c r="C248" s="11">
        <v>11488.13</v>
      </c>
      <c r="D248" s="11">
        <v>65.550449999999998</v>
      </c>
      <c r="E248" s="11">
        <v>143.2748</v>
      </c>
      <c r="F248" s="6">
        <f t="shared" ref="F248:H248" si="244">(C248-C247)/C247</f>
        <v>-9.828342308673613E-3</v>
      </c>
      <c r="G248" s="6">
        <f t="shared" si="244"/>
        <v>3.3061849799984479E-2</v>
      </c>
      <c r="H248" s="6">
        <f t="shared" si="244"/>
        <v>-9.4991447333513543E-2</v>
      </c>
      <c r="I248" s="6">
        <f t="shared" si="1"/>
        <v>-6.6265140889714899E-3</v>
      </c>
    </row>
    <row r="249" spans="1:9" ht="15.75" customHeight="1">
      <c r="A249" s="11" t="s">
        <v>215</v>
      </c>
      <c r="B249" s="11">
        <v>25105.51</v>
      </c>
      <c r="C249" s="11">
        <v>11548.35</v>
      </c>
      <c r="D249" s="11">
        <v>66.674279999999996</v>
      </c>
      <c r="E249" s="11">
        <v>144.02789999999999</v>
      </c>
      <c r="F249" s="6">
        <f t="shared" ref="F249:H249" si="245">(C249-C248)/C248</f>
        <v>5.2419323249302688E-3</v>
      </c>
      <c r="G249" s="6">
        <f t="shared" si="245"/>
        <v>1.7144504728800459E-2</v>
      </c>
      <c r="H249" s="6">
        <f t="shared" si="245"/>
        <v>5.2563325860513445E-3</v>
      </c>
      <c r="I249" s="6">
        <f t="shared" si="1"/>
        <v>-4.862025267785966E-3</v>
      </c>
    </row>
    <row r="250" spans="1:9" ht="15.75" customHeight="1">
      <c r="A250" s="11" t="s">
        <v>216</v>
      </c>
      <c r="B250" s="11">
        <v>25099.919999999998</v>
      </c>
      <c r="C250" s="11">
        <v>12671.11</v>
      </c>
      <c r="D250" s="11">
        <v>71.435280000000006</v>
      </c>
      <c r="E250" s="11">
        <v>147.6147</v>
      </c>
      <c r="F250" s="6">
        <f t="shared" ref="F250:H250" si="246">(C250-C249)/C249</f>
        <v>9.7222546943935728E-2</v>
      </c>
      <c r="G250" s="6">
        <f t="shared" si="246"/>
        <v>7.1406845338262526E-2</v>
      </c>
      <c r="H250" s="6">
        <f t="shared" si="246"/>
        <v>2.4903508278604432E-2</v>
      </c>
      <c r="I250" s="6">
        <f t="shared" si="1"/>
        <v>-2.2266028453515367E-4</v>
      </c>
    </row>
    <row r="251" spans="1:9" ht="15.75" customHeight="1">
      <c r="A251" s="11" t="s">
        <v>217</v>
      </c>
      <c r="B251" s="11">
        <v>25962.06</v>
      </c>
      <c r="C251" s="11">
        <v>13266.64</v>
      </c>
      <c r="D251" s="11">
        <v>74.023539999999997</v>
      </c>
      <c r="E251" s="11">
        <v>158.43340000000001</v>
      </c>
      <c r="F251" s="6">
        <f t="shared" ref="F251:H251" si="247">(C251-C250)/C250</f>
        <v>4.6999039547442868E-2</v>
      </c>
      <c r="G251" s="6">
        <f t="shared" si="247"/>
        <v>3.6232237068294419E-2</v>
      </c>
      <c r="H251" s="6">
        <f t="shared" si="247"/>
        <v>7.3290126254363597E-2</v>
      </c>
      <c r="I251" s="6">
        <f t="shared" si="1"/>
        <v>3.4348316648021314E-2</v>
      </c>
    </row>
    <row r="252" spans="1:9" ht="15.75" customHeight="1">
      <c r="A252" s="10">
        <v>41827</v>
      </c>
      <c r="B252" s="11">
        <v>25024.35</v>
      </c>
      <c r="C252" s="11">
        <v>12442.96</v>
      </c>
      <c r="D252" s="11">
        <v>65.618530000000007</v>
      </c>
      <c r="E252" s="11">
        <v>134.65479999999999</v>
      </c>
      <c r="F252" s="6">
        <f t="shared" ref="F252:H252" si="248">(C252-C251)/C251</f>
        <v>-6.2086556957903459E-2</v>
      </c>
      <c r="G252" s="6">
        <f t="shared" si="248"/>
        <v>-0.1135450966003516</v>
      </c>
      <c r="H252" s="6">
        <f t="shared" si="248"/>
        <v>-0.15008577736765108</v>
      </c>
      <c r="I252" s="6">
        <f t="shared" si="1"/>
        <v>-3.6118474419980645E-2</v>
      </c>
    </row>
    <row r="253" spans="1:9" ht="15.75" customHeight="1">
      <c r="A253" s="11" t="s">
        <v>218</v>
      </c>
      <c r="B253" s="11">
        <v>25641.56</v>
      </c>
      <c r="C253" s="11">
        <v>12933.8</v>
      </c>
      <c r="D253" s="11">
        <v>71.45684</v>
      </c>
      <c r="E253" s="11">
        <v>143.42490000000001</v>
      </c>
      <c r="F253" s="6">
        <f t="shared" ref="F253:H253" si="249">(C253-C252)/C252</f>
        <v>3.9447205488083233E-2</v>
      </c>
      <c r="G253" s="6">
        <f t="shared" si="249"/>
        <v>8.8973495748837894E-2</v>
      </c>
      <c r="H253" s="6">
        <f t="shared" si="249"/>
        <v>6.5130244150227196E-2</v>
      </c>
      <c r="I253" s="6">
        <f t="shared" si="1"/>
        <v>2.466437689690253E-2</v>
      </c>
    </row>
    <row r="254" spans="1:9" ht="15.75" customHeight="1">
      <c r="A254" s="11" t="s">
        <v>219</v>
      </c>
      <c r="B254" s="11">
        <v>26126.75</v>
      </c>
      <c r="C254" s="11">
        <v>12906.66</v>
      </c>
      <c r="D254" s="11">
        <v>69.600949999999997</v>
      </c>
      <c r="E254" s="11">
        <v>136.73429999999999</v>
      </c>
      <c r="F254" s="6">
        <f t="shared" ref="F254:H254" si="250">(C254-C253)/C253</f>
        <v>-2.0983778935811147E-3</v>
      </c>
      <c r="G254" s="6">
        <f t="shared" si="250"/>
        <v>-2.5972181249548712E-2</v>
      </c>
      <c r="H254" s="6">
        <f t="shared" si="250"/>
        <v>-4.6648803659615712E-2</v>
      </c>
      <c r="I254" s="6">
        <f t="shared" si="1"/>
        <v>1.8922015665193484E-2</v>
      </c>
    </row>
    <row r="255" spans="1:9" ht="15.75" customHeight="1">
      <c r="A255" s="11" t="s">
        <v>220</v>
      </c>
      <c r="B255" s="11">
        <v>25480.84</v>
      </c>
      <c r="C255" s="11">
        <v>13061.74</v>
      </c>
      <c r="D255" s="11">
        <v>67.41892</v>
      </c>
      <c r="E255" s="11">
        <v>135.16749999999999</v>
      </c>
      <c r="F255" s="6">
        <f t="shared" ref="F255:H255" si="251">(C255-C254)/C254</f>
        <v>1.2015502074122967E-2</v>
      </c>
      <c r="G255" s="6">
        <f t="shared" si="251"/>
        <v>-3.1350577829756601E-2</v>
      </c>
      <c r="H255" s="6">
        <f t="shared" si="251"/>
        <v>-1.1458719575117588E-2</v>
      </c>
      <c r="I255" s="6">
        <f t="shared" si="1"/>
        <v>-2.47221717205546E-2</v>
      </c>
    </row>
    <row r="256" spans="1:9" ht="15.75" customHeight="1">
      <c r="A256" s="10">
        <v>41737</v>
      </c>
      <c r="B256" s="11">
        <v>25329.14</v>
      </c>
      <c r="C256" s="11">
        <v>13184.72</v>
      </c>
      <c r="D256" s="11">
        <v>66.520030000000006</v>
      </c>
      <c r="E256" s="11">
        <v>133.56989999999999</v>
      </c>
      <c r="F256" s="6">
        <f t="shared" ref="F256:H256" si="252">(C256-C255)/C255</f>
        <v>9.4152846404843126E-3</v>
      </c>
      <c r="G256" s="6">
        <f t="shared" si="252"/>
        <v>-1.3332904175860343E-2</v>
      </c>
      <c r="H256" s="6">
        <f t="shared" si="252"/>
        <v>-1.181940925148427E-2</v>
      </c>
      <c r="I256" s="6">
        <f t="shared" si="1"/>
        <v>-5.9534928989782411E-3</v>
      </c>
    </row>
    <row r="257" spans="1:9" ht="15.75" customHeight="1">
      <c r="A257" s="10">
        <v>41951</v>
      </c>
      <c r="B257" s="11">
        <v>26103.23</v>
      </c>
      <c r="C257" s="11">
        <v>13262.94</v>
      </c>
      <c r="D257" s="11">
        <v>66.730199999999996</v>
      </c>
      <c r="E257" s="11">
        <v>128.11529999999999</v>
      </c>
      <c r="F257" s="6">
        <f t="shared" ref="F257:H257" si="253">(C257-C256)/C256</f>
        <v>5.9326250386812288E-3</v>
      </c>
      <c r="G257" s="6">
        <f t="shared" si="253"/>
        <v>3.1594994770746624E-3</v>
      </c>
      <c r="H257" s="6">
        <f t="shared" si="253"/>
        <v>-4.0837044873133839E-2</v>
      </c>
      <c r="I257" s="6">
        <f t="shared" si="1"/>
        <v>3.0561242900469583E-2</v>
      </c>
    </row>
    <row r="258" spans="1:9" ht="15.75" customHeight="1">
      <c r="A258" s="11" t="s">
        <v>221</v>
      </c>
      <c r="B258" s="11">
        <v>26419.55</v>
      </c>
      <c r="C258" s="11">
        <v>14359.92</v>
      </c>
      <c r="D258" s="11">
        <v>68.709280000000007</v>
      </c>
      <c r="E258" s="11">
        <v>137.1566</v>
      </c>
      <c r="F258" s="6">
        <f t="shared" ref="F258:H258" si="254">(C258-C257)/C257</f>
        <v>8.2710168333717832E-2</v>
      </c>
      <c r="G258" s="6">
        <f t="shared" si="254"/>
        <v>2.965793598700454E-2</v>
      </c>
      <c r="H258" s="6">
        <f t="shared" si="254"/>
        <v>7.0571586687928817E-2</v>
      </c>
      <c r="I258" s="6">
        <f t="shared" si="1"/>
        <v>1.2118040564328619E-2</v>
      </c>
    </row>
    <row r="259" spans="1:9" ht="15.75" customHeight="1">
      <c r="A259" s="11" t="s">
        <v>222</v>
      </c>
      <c r="B259" s="11">
        <v>26638.11</v>
      </c>
      <c r="C259" s="11">
        <v>14421.51</v>
      </c>
      <c r="D259" s="11">
        <v>67.382649999999998</v>
      </c>
      <c r="E259" s="11">
        <v>145.1129</v>
      </c>
      <c r="F259" s="6">
        <f t="shared" ref="F259:H259" si="255">(C259-C258)/C258</f>
        <v>4.2890211087527053E-3</v>
      </c>
      <c r="G259" s="6">
        <f t="shared" si="255"/>
        <v>-1.9307872240838624E-2</v>
      </c>
      <c r="H259" s="6">
        <f t="shared" si="255"/>
        <v>5.8008874527365063E-2</v>
      </c>
      <c r="I259" s="6">
        <f t="shared" si="1"/>
        <v>8.2726617220959982E-3</v>
      </c>
    </row>
    <row r="260" spans="1:9" ht="15.75" customHeight="1">
      <c r="A260" s="10">
        <v>41648</v>
      </c>
      <c r="B260" s="11">
        <v>27026.7</v>
      </c>
      <c r="C260" s="11">
        <v>14330.44</v>
      </c>
      <c r="D260" s="11">
        <v>72.218029999999999</v>
      </c>
      <c r="E260" s="11">
        <v>134.77600000000001</v>
      </c>
      <c r="F260" s="6">
        <f t="shared" ref="F260:H260" si="256">(C260-C259)/C259</f>
        <v>-6.3148727144383427E-3</v>
      </c>
      <c r="G260" s="6">
        <f t="shared" si="256"/>
        <v>7.1760015374877667E-2</v>
      </c>
      <c r="H260" s="6">
        <f t="shared" si="256"/>
        <v>-7.1233501639068525E-2</v>
      </c>
      <c r="I260" s="6">
        <f t="shared" si="1"/>
        <v>1.4587746653197248E-2</v>
      </c>
    </row>
    <row r="261" spans="1:9" ht="15.75" customHeight="1">
      <c r="A261" s="10">
        <v>41860</v>
      </c>
      <c r="B261" s="11">
        <v>27061.040000000001</v>
      </c>
      <c r="C261" s="11">
        <v>14431.82</v>
      </c>
      <c r="D261" s="11">
        <v>72.23245</v>
      </c>
      <c r="E261" s="11">
        <v>132.93700000000001</v>
      </c>
      <c r="F261" s="6">
        <f t="shared" ref="F261:H261" si="257">(C261-C260)/C260</f>
        <v>7.0744513078453419E-3</v>
      </c>
      <c r="G261" s="6">
        <f t="shared" si="257"/>
        <v>1.9967312871870376E-4</v>
      </c>
      <c r="H261" s="6">
        <f t="shared" si="257"/>
        <v>-1.3644862586810696E-2</v>
      </c>
      <c r="I261" s="6">
        <f t="shared" si="1"/>
        <v>1.2705953742040332E-3</v>
      </c>
    </row>
    <row r="262" spans="1:9" ht="15.75" customHeight="1">
      <c r="A262" s="11" t="s">
        <v>223</v>
      </c>
      <c r="B262" s="11">
        <v>27090.42</v>
      </c>
      <c r="C262" s="11">
        <v>14432.6</v>
      </c>
      <c r="D262" s="11">
        <v>73.472099999999998</v>
      </c>
      <c r="E262" s="11">
        <v>138.1429</v>
      </c>
      <c r="F262" s="6">
        <f t="shared" ref="F262:H262" si="258">(C262-C261)/C261</f>
        <v>5.4047237285432804E-5</v>
      </c>
      <c r="G262" s="6">
        <f t="shared" si="258"/>
        <v>1.7161954218637157E-2</v>
      </c>
      <c r="H262" s="6">
        <f t="shared" si="258"/>
        <v>3.9160655047127471E-2</v>
      </c>
      <c r="I262" s="6">
        <f t="shared" si="1"/>
        <v>1.0856936762222509E-3</v>
      </c>
    </row>
    <row r="263" spans="1:9" ht="15.75" customHeight="1">
      <c r="A263" s="11" t="s">
        <v>224</v>
      </c>
      <c r="B263" s="11">
        <v>26626.32</v>
      </c>
      <c r="C263" s="11">
        <v>14346.39</v>
      </c>
      <c r="D263" s="11">
        <v>71.862750000000005</v>
      </c>
      <c r="E263" s="11">
        <v>124.9893</v>
      </c>
      <c r="F263" s="6">
        <f t="shared" ref="F263:H263" si="259">(C263-C262)/C262</f>
        <v>-5.9732827072045882E-3</v>
      </c>
      <c r="G263" s="6">
        <f t="shared" si="259"/>
        <v>-2.1904233035397003E-2</v>
      </c>
      <c r="H263" s="6">
        <f t="shared" si="259"/>
        <v>-9.5217343779521041E-2</v>
      </c>
      <c r="I263" s="6">
        <f t="shared" si="1"/>
        <v>-1.7131517340816371E-2</v>
      </c>
    </row>
    <row r="264" spans="1:9" ht="15.75" customHeight="1">
      <c r="A264" s="11" t="s">
        <v>225</v>
      </c>
      <c r="B264" s="11">
        <v>26567.99</v>
      </c>
      <c r="C264" s="11">
        <v>14404.67</v>
      </c>
      <c r="D264" s="11">
        <v>72.203490000000002</v>
      </c>
      <c r="E264" s="11">
        <v>121.5795</v>
      </c>
      <c r="F264" s="6">
        <f t="shared" ref="F264:H264" si="260">(C264-C263)/C263</f>
        <v>4.0623459978434053E-3</v>
      </c>
      <c r="G264" s="6">
        <f t="shared" si="260"/>
        <v>4.7415385578759052E-3</v>
      </c>
      <c r="H264" s="6">
        <f t="shared" si="260"/>
        <v>-2.7280735230935802E-2</v>
      </c>
      <c r="I264" s="6">
        <f t="shared" si="1"/>
        <v>-2.1906895132334514E-3</v>
      </c>
    </row>
    <row r="265" spans="1:9" ht="15.75" customHeight="1">
      <c r="A265" s="10">
        <v>41800</v>
      </c>
      <c r="B265" s="11">
        <v>26297.38</v>
      </c>
      <c r="C265" s="11">
        <v>14291.13</v>
      </c>
      <c r="D265" s="11">
        <v>69.927180000000007</v>
      </c>
      <c r="E265" s="11">
        <v>134.48920000000001</v>
      </c>
      <c r="F265" s="6">
        <f t="shared" ref="F265:H265" si="261">(C265-C264)/C264</f>
        <v>-7.8821659920012659E-3</v>
      </c>
      <c r="G265" s="6">
        <f t="shared" si="261"/>
        <v>-3.1526315417717277E-2</v>
      </c>
      <c r="H265" s="6">
        <f t="shared" si="261"/>
        <v>0.10618319700278431</v>
      </c>
      <c r="I265" s="6">
        <f t="shared" si="1"/>
        <v>-1.0185565411610007E-2</v>
      </c>
    </row>
    <row r="266" spans="1:9" ht="15.75" customHeight="1">
      <c r="A266" s="11" t="s">
        <v>226</v>
      </c>
      <c r="B266" s="11">
        <v>26108.53</v>
      </c>
      <c r="C266" s="11">
        <v>13895.25</v>
      </c>
      <c r="D266" s="11">
        <v>67.629170000000002</v>
      </c>
      <c r="E266" s="11">
        <v>137.96029999999999</v>
      </c>
      <c r="F266" s="6">
        <f t="shared" ref="F266:H266" si="262">(C266-C265)/C265</f>
        <v>-2.7701098513553457E-2</v>
      </c>
      <c r="G266" s="6">
        <f t="shared" si="262"/>
        <v>-3.286290109225061E-2</v>
      </c>
      <c r="H266" s="6">
        <f t="shared" si="262"/>
        <v>2.5809507380518126E-2</v>
      </c>
      <c r="I266" s="6">
        <f t="shared" si="1"/>
        <v>-7.1813237668544236E-3</v>
      </c>
    </row>
    <row r="267" spans="1:9" ht="15.75" customHeight="1">
      <c r="A267" s="11" t="s">
        <v>227</v>
      </c>
      <c r="B267" s="11">
        <v>26851.05</v>
      </c>
      <c r="C267" s="11">
        <v>14525.03</v>
      </c>
      <c r="D267" s="11">
        <v>68.876050000000006</v>
      </c>
      <c r="E267" s="11">
        <v>146.18129999999999</v>
      </c>
      <c r="F267" s="6">
        <f t="shared" ref="F267:H267" si="263">(C267-C266)/C266</f>
        <v>4.5323401881938119E-2</v>
      </c>
      <c r="G267" s="6">
        <f t="shared" si="263"/>
        <v>1.8437014678725237E-2</v>
      </c>
      <c r="H267" s="6">
        <f t="shared" si="263"/>
        <v>5.9589606575224933E-2</v>
      </c>
      <c r="I267" s="6">
        <f t="shared" si="1"/>
        <v>2.8439747469505196E-2</v>
      </c>
    </row>
    <row r="268" spans="1:9" ht="15.75" customHeight="1">
      <c r="A268" s="11" t="s">
        <v>228</v>
      </c>
      <c r="B268" s="11">
        <v>27865.83</v>
      </c>
      <c r="C268" s="11">
        <v>14494.47</v>
      </c>
      <c r="D268" s="11">
        <v>64.954179999999994</v>
      </c>
      <c r="E268" s="11">
        <v>155.7423</v>
      </c>
      <c r="F268" s="6">
        <f t="shared" ref="F268:H268" si="264">(C268-C267)/C267</f>
        <v>-2.103954346393867E-3</v>
      </c>
      <c r="G268" s="6">
        <f t="shared" si="264"/>
        <v>-5.694098311386922E-2</v>
      </c>
      <c r="H268" s="6">
        <f t="shared" si="264"/>
        <v>6.5405082592643576E-2</v>
      </c>
      <c r="I268" s="6">
        <f t="shared" si="1"/>
        <v>3.7792935471797288E-2</v>
      </c>
    </row>
    <row r="269" spans="1:9" ht="15.75" customHeight="1">
      <c r="A269" s="10">
        <v>41709</v>
      </c>
      <c r="B269" s="11">
        <v>27868.63</v>
      </c>
      <c r="C269" s="11">
        <v>14800.66</v>
      </c>
      <c r="D269" s="11">
        <v>65.954589999999996</v>
      </c>
      <c r="E269" s="11">
        <v>151.69300000000001</v>
      </c>
      <c r="F269" s="6">
        <f t="shared" ref="F269:H269" si="265">(C269-C268)/C268</f>
        <v>2.1124608212649412E-2</v>
      </c>
      <c r="G269" s="6">
        <f t="shared" si="265"/>
        <v>1.5401780147174552E-2</v>
      </c>
      <c r="H269" s="6">
        <f t="shared" si="265"/>
        <v>-2.6000001284172559E-2</v>
      </c>
      <c r="I269" s="6">
        <f t="shared" si="1"/>
        <v>1.0048148574793115E-4</v>
      </c>
    </row>
    <row r="270" spans="1:9" ht="15.75" customHeight="1">
      <c r="A270" s="13">
        <v>41923</v>
      </c>
      <c r="B270" s="11">
        <v>28046.66</v>
      </c>
      <c r="C270" s="11">
        <v>16123.06</v>
      </c>
      <c r="D270" s="11">
        <v>64.040760000000006</v>
      </c>
      <c r="E270" s="11">
        <v>149.9263</v>
      </c>
      <c r="F270" s="6">
        <f t="shared" ref="F270:H270" si="266">(C270-C269)/C269</f>
        <v>8.9347366941744472E-2</v>
      </c>
      <c r="G270" s="6">
        <f t="shared" si="266"/>
        <v>-2.9017389085429692E-2</v>
      </c>
      <c r="H270" s="6">
        <f t="shared" si="266"/>
        <v>-1.1646549280454697E-2</v>
      </c>
      <c r="I270" s="6">
        <f t="shared" si="1"/>
        <v>6.3881862868752012E-3</v>
      </c>
    </row>
    <row r="271" spans="1:9" ht="15.75" customHeight="1">
      <c r="A271" s="11" t="s">
        <v>229</v>
      </c>
      <c r="B271" s="11">
        <v>28334.63</v>
      </c>
      <c r="C271" s="11">
        <v>17997.79</v>
      </c>
      <c r="D271" s="11">
        <v>66.346050000000005</v>
      </c>
      <c r="E271" s="11">
        <v>153.91540000000001</v>
      </c>
      <c r="F271" s="6">
        <f t="shared" ref="F271:H271" si="267">(C271-C270)/C270</f>
        <v>0.11627631479384196</v>
      </c>
      <c r="G271" s="6">
        <f t="shared" si="267"/>
        <v>3.5997230513816501E-2</v>
      </c>
      <c r="H271" s="6">
        <f t="shared" si="267"/>
        <v>2.6607072941838807E-2</v>
      </c>
      <c r="I271" s="6">
        <f t="shared" si="1"/>
        <v>1.0267532747214862E-2</v>
      </c>
    </row>
    <row r="272" spans="1:9" ht="15.75" customHeight="1">
      <c r="A272" s="11" t="s">
        <v>230</v>
      </c>
      <c r="B272" s="11">
        <v>28693.99</v>
      </c>
      <c r="C272" s="11">
        <v>18448.45</v>
      </c>
      <c r="D272" s="11">
        <v>66.048810000000003</v>
      </c>
      <c r="E272" s="11">
        <v>172.45830000000001</v>
      </c>
      <c r="F272" s="6">
        <f t="shared" ref="F272:H272" si="268">(C272-C271)/C271</f>
        <v>2.5039740990421593E-2</v>
      </c>
      <c r="G272" s="6">
        <f t="shared" si="268"/>
        <v>-4.4801461428374736E-3</v>
      </c>
      <c r="H272" s="6">
        <f t="shared" si="268"/>
        <v>0.12047462437157037</v>
      </c>
      <c r="I272" s="6">
        <f t="shared" si="1"/>
        <v>1.2682713696984947E-2</v>
      </c>
    </row>
    <row r="273" spans="1:9" ht="15.75" customHeight="1">
      <c r="A273" s="10">
        <v>41651</v>
      </c>
      <c r="B273" s="11">
        <v>28458.1</v>
      </c>
      <c r="C273" s="11">
        <v>19987.419999999998</v>
      </c>
      <c r="D273" s="11">
        <v>67.056420000000003</v>
      </c>
      <c r="E273" s="11">
        <v>165.60749999999999</v>
      </c>
      <c r="F273" s="6">
        <f t="shared" ref="F273:H273" si="269">(C273-C272)/C272</f>
        <v>8.3420016315733703E-2</v>
      </c>
      <c r="G273" s="6">
        <f t="shared" si="269"/>
        <v>1.5255536019498302E-2</v>
      </c>
      <c r="H273" s="6">
        <f t="shared" si="269"/>
        <v>-3.9724385547114986E-2</v>
      </c>
      <c r="I273" s="6">
        <f t="shared" si="1"/>
        <v>-8.2208852794610661E-3</v>
      </c>
    </row>
    <row r="274" spans="1:9" ht="15.75" customHeight="1">
      <c r="A274" s="10">
        <v>41863</v>
      </c>
      <c r="B274" s="11">
        <v>27350.68</v>
      </c>
      <c r="C274" s="11">
        <v>19074.04</v>
      </c>
      <c r="D274" s="11">
        <v>65.809560000000005</v>
      </c>
      <c r="E274" s="11">
        <v>150.41419999999999</v>
      </c>
      <c r="F274" s="6">
        <f t="shared" ref="F274:H274" si="270">(C274-C273)/C273</f>
        <v>-4.5697743880900962E-2</v>
      </c>
      <c r="G274" s="6">
        <f t="shared" si="270"/>
        <v>-1.859419277080402E-2</v>
      </c>
      <c r="H274" s="6">
        <f t="shared" si="270"/>
        <v>-9.1742825657050525E-2</v>
      </c>
      <c r="I274" s="6">
        <f t="shared" si="1"/>
        <v>-3.8914052589596577E-2</v>
      </c>
    </row>
    <row r="275" spans="1:9" ht="15.75" customHeight="1">
      <c r="A275" s="11" t="s">
        <v>231</v>
      </c>
      <c r="B275" s="11">
        <v>27371.84</v>
      </c>
      <c r="C275" s="11">
        <v>18202.89</v>
      </c>
      <c r="D275" s="11">
        <v>62.902549999999998</v>
      </c>
      <c r="E275" s="11">
        <v>157.63040000000001</v>
      </c>
      <c r="F275" s="6">
        <f t="shared" ref="F275:H275" si="271">(C275-C274)/C274</f>
        <v>-4.5672023336430112E-2</v>
      </c>
      <c r="G275" s="6">
        <f t="shared" si="271"/>
        <v>-4.4173065433046603E-2</v>
      </c>
      <c r="H275" s="6">
        <f t="shared" si="271"/>
        <v>4.7975523587533722E-2</v>
      </c>
      <c r="I275" s="6">
        <f t="shared" si="1"/>
        <v>7.73655353358668E-4</v>
      </c>
    </row>
    <row r="276" spans="1:9" ht="15.75" customHeight="1">
      <c r="A276" s="11" t="s">
        <v>232</v>
      </c>
      <c r="B276" s="11">
        <v>27208.61</v>
      </c>
      <c r="C276" s="11">
        <v>18027.27</v>
      </c>
      <c r="D276" s="11">
        <v>60.481290000000001</v>
      </c>
      <c r="E276" s="11">
        <v>153.30609999999999</v>
      </c>
      <c r="F276" s="6">
        <f t="shared" ref="F276:H276" si="272">(C276-C275)/C275</f>
        <v>-9.6479185448024463E-3</v>
      </c>
      <c r="G276" s="6">
        <f t="shared" si="272"/>
        <v>-3.8492239185851714E-2</v>
      </c>
      <c r="H276" s="6">
        <f t="shared" si="272"/>
        <v>-2.7433160101097389E-2</v>
      </c>
      <c r="I276" s="6">
        <f t="shared" si="1"/>
        <v>-5.9634281071349084E-3</v>
      </c>
    </row>
    <row r="277" spans="1:9" ht="15.75" customHeight="1">
      <c r="A277" s="11" t="s">
        <v>233</v>
      </c>
      <c r="B277" s="11">
        <v>27887.9</v>
      </c>
      <c r="C277" s="11">
        <v>18994.650000000001</v>
      </c>
      <c r="D277" s="11">
        <v>62.112400000000001</v>
      </c>
      <c r="E277" s="11">
        <v>167.70840000000001</v>
      </c>
      <c r="F277" s="6">
        <f t="shared" ref="F277:H277" si="273">(C277-C276)/C276</f>
        <v>5.3662035349778474E-2</v>
      </c>
      <c r="G277" s="6">
        <f t="shared" si="273"/>
        <v>2.6968836147509414E-2</v>
      </c>
      <c r="H277" s="6">
        <f t="shared" si="273"/>
        <v>9.3944728879020639E-2</v>
      </c>
      <c r="I277" s="6">
        <f t="shared" si="1"/>
        <v>2.4965994220211941E-2</v>
      </c>
    </row>
    <row r="278" spans="1:9" ht="15.75" customHeight="1">
      <c r="A278" s="10">
        <v>42125</v>
      </c>
      <c r="B278" s="11">
        <v>27458.38</v>
      </c>
      <c r="C278" s="11">
        <v>18894.64</v>
      </c>
      <c r="D278" s="11">
        <v>60.220329999999997</v>
      </c>
      <c r="E278" s="11">
        <v>155.04159999999999</v>
      </c>
      <c r="F278" s="6">
        <f t="shared" ref="F278:H278" si="274">(C278-C277)/C277</f>
        <v>-5.2651667706434197E-3</v>
      </c>
      <c r="G278" s="6">
        <f t="shared" si="274"/>
        <v>-3.0462033345998608E-2</v>
      </c>
      <c r="H278" s="6">
        <f t="shared" si="274"/>
        <v>-7.5528715317777897E-2</v>
      </c>
      <c r="I278" s="6">
        <f t="shared" si="1"/>
        <v>-1.5401661652544666E-2</v>
      </c>
    </row>
    <row r="279" spans="1:9" ht="15.75" customHeight="1">
      <c r="A279" s="10">
        <v>42339</v>
      </c>
      <c r="B279" s="11">
        <v>28121.89</v>
      </c>
      <c r="C279" s="11">
        <v>20814.61</v>
      </c>
      <c r="D279" s="11">
        <v>62.315359999999998</v>
      </c>
      <c r="E279" s="11">
        <v>166.88630000000001</v>
      </c>
      <c r="F279" s="6">
        <f t="shared" ref="F279:H279" si="275">(C279-C278)/C278</f>
        <v>0.1016145319519187</v>
      </c>
      <c r="G279" s="6">
        <f t="shared" si="275"/>
        <v>3.4789414139709984E-2</v>
      </c>
      <c r="H279" s="6">
        <f t="shared" si="275"/>
        <v>7.6396915408509833E-2</v>
      </c>
      <c r="I279" s="6">
        <f t="shared" si="1"/>
        <v>2.4164207793759076E-2</v>
      </c>
    </row>
    <row r="280" spans="1:9" ht="15.75" customHeight="1">
      <c r="A280" s="11" t="s">
        <v>234</v>
      </c>
      <c r="B280" s="11">
        <v>29278.84</v>
      </c>
      <c r="C280" s="11">
        <v>21251.94</v>
      </c>
      <c r="D280" s="11">
        <v>59.836089999999999</v>
      </c>
      <c r="E280" s="11">
        <v>169.87049999999999</v>
      </c>
      <c r="F280" s="6">
        <f t="shared" ref="F280:H280" si="276">(C280-C279)/C279</f>
        <v>2.1010722756755862E-2</v>
      </c>
      <c r="G280" s="6">
        <f t="shared" si="276"/>
        <v>-3.9785856970095332E-2</v>
      </c>
      <c r="H280" s="6">
        <f t="shared" si="276"/>
        <v>1.7881635580631765E-2</v>
      </c>
      <c r="I280" s="6">
        <f t="shared" si="1"/>
        <v>4.1140549230510491E-2</v>
      </c>
    </row>
    <row r="281" spans="1:9" ht="15.75" customHeight="1">
      <c r="A281" s="11" t="s">
        <v>235</v>
      </c>
      <c r="B281" s="11">
        <v>29182.95</v>
      </c>
      <c r="C281" s="11">
        <v>23184.07</v>
      </c>
      <c r="D281" s="11">
        <v>60.046340000000001</v>
      </c>
      <c r="E281" s="11">
        <v>177.6951</v>
      </c>
      <c r="F281" s="6">
        <f t="shared" ref="F281:H281" si="277">(C281-C280)/C280</f>
        <v>9.0915464658755912E-2</v>
      </c>
      <c r="G281" s="6">
        <f t="shared" si="277"/>
        <v>3.5137656889011638E-3</v>
      </c>
      <c r="H281" s="6">
        <f t="shared" si="277"/>
        <v>4.6062147341651462E-2</v>
      </c>
      <c r="I281" s="6">
        <f t="shared" si="1"/>
        <v>-3.2750614436910554E-3</v>
      </c>
    </row>
    <row r="282" spans="1:9" ht="15.75" customHeight="1">
      <c r="A282" s="10">
        <v>42037</v>
      </c>
      <c r="B282" s="11">
        <v>28717.91</v>
      </c>
      <c r="C282" s="11">
        <v>22422.080000000002</v>
      </c>
      <c r="D282" s="11">
        <v>59.720120000000001</v>
      </c>
      <c r="E282" s="11">
        <v>160.8877</v>
      </c>
      <c r="F282" s="6">
        <f t="shared" ref="F282:H282" si="278">(C282-C281)/C281</f>
        <v>-3.2866964256060213E-2</v>
      </c>
      <c r="G282" s="6">
        <f t="shared" si="278"/>
        <v>-5.432804064327639E-3</v>
      </c>
      <c r="H282" s="6">
        <f t="shared" si="278"/>
        <v>-9.4585613221748951E-2</v>
      </c>
      <c r="I282" s="6">
        <f t="shared" si="1"/>
        <v>-1.5935332103163006E-2</v>
      </c>
    </row>
    <row r="283" spans="1:9" ht="15.75" customHeight="1">
      <c r="A283" s="10">
        <v>42249</v>
      </c>
      <c r="B283" s="11">
        <v>29094.93</v>
      </c>
      <c r="C283" s="11">
        <v>24230.95</v>
      </c>
      <c r="D283" s="11">
        <v>65.236890000000002</v>
      </c>
      <c r="E283" s="11">
        <v>158.05600000000001</v>
      </c>
      <c r="F283" s="6">
        <f t="shared" ref="F283:H283" si="279">(C283-C282)/C282</f>
        <v>8.067360387617914E-2</v>
      </c>
      <c r="G283" s="6">
        <f t="shared" si="279"/>
        <v>9.2377074928851471E-2</v>
      </c>
      <c r="H283" s="6">
        <f t="shared" si="279"/>
        <v>-1.7600475362628615E-2</v>
      </c>
      <c r="I283" s="6">
        <f t="shared" si="1"/>
        <v>1.3128392699886601E-2</v>
      </c>
    </row>
    <row r="284" spans="1:9" ht="15.75" customHeight="1">
      <c r="A284" s="11" t="s">
        <v>236</v>
      </c>
      <c r="B284" s="11">
        <v>29231.41</v>
      </c>
      <c r="C284" s="11">
        <v>25792.11</v>
      </c>
      <c r="D284" s="11">
        <v>64.374210000000005</v>
      </c>
      <c r="E284" s="11">
        <v>167.58690000000001</v>
      </c>
      <c r="F284" s="6">
        <f t="shared" ref="F284:H284" si="280">(C284-C283)/C283</f>
        <v>6.4428344740920185E-2</v>
      </c>
      <c r="G284" s="6">
        <f t="shared" si="280"/>
        <v>-1.3223806346378521E-2</v>
      </c>
      <c r="H284" s="6">
        <f t="shared" si="280"/>
        <v>6.0300779470567403E-2</v>
      </c>
      <c r="I284" s="6">
        <f t="shared" si="1"/>
        <v>4.6908516363503728E-3</v>
      </c>
    </row>
    <row r="285" spans="1:9" ht="15.75" customHeight="1">
      <c r="A285" s="11" t="s">
        <v>237</v>
      </c>
      <c r="B285" s="11">
        <v>29220.12</v>
      </c>
      <c r="C285" s="11">
        <v>25708.720000000001</v>
      </c>
      <c r="D285" s="11">
        <v>61.271450000000002</v>
      </c>
      <c r="E285" s="11">
        <v>165.45429999999999</v>
      </c>
      <c r="F285" s="6">
        <f t="shared" ref="F285:H285" si="281">(C285-C284)/C284</f>
        <v>-3.2331592878597141E-3</v>
      </c>
      <c r="G285" s="6">
        <f t="shared" si="281"/>
        <v>-4.8198805080481813E-2</v>
      </c>
      <c r="H285" s="6">
        <f t="shared" si="281"/>
        <v>-1.2725338317016574E-2</v>
      </c>
      <c r="I285" s="6">
        <f t="shared" si="1"/>
        <v>-3.8622837557274431E-4</v>
      </c>
    </row>
    <row r="286" spans="1:9" ht="15.75" customHeight="1">
      <c r="A286" s="10">
        <v>42038</v>
      </c>
      <c r="B286" s="11">
        <v>29448.95</v>
      </c>
      <c r="C286" s="11">
        <v>26045.65</v>
      </c>
      <c r="D286" s="11">
        <v>63.004069999999999</v>
      </c>
      <c r="E286" s="11">
        <v>164.62960000000001</v>
      </c>
      <c r="F286" s="6">
        <f t="shared" ref="F286:H286" si="282">(C286-C285)/C285</f>
        <v>1.3105669982791841E-2</v>
      </c>
      <c r="G286" s="6">
        <f t="shared" si="282"/>
        <v>2.8277770478746581E-2</v>
      </c>
      <c r="H286" s="6">
        <f t="shared" si="282"/>
        <v>-4.984457943975942E-3</v>
      </c>
      <c r="I286" s="6">
        <f t="shared" si="1"/>
        <v>7.8312477840611801E-3</v>
      </c>
    </row>
    <row r="287" spans="1:9" ht="15.75" customHeight="1">
      <c r="A287" s="10">
        <v>42250</v>
      </c>
      <c r="B287" s="11">
        <v>28503.3</v>
      </c>
      <c r="C287" s="11">
        <v>25909.73</v>
      </c>
      <c r="D287" s="11">
        <v>61.829680000000003</v>
      </c>
      <c r="E287" s="11">
        <v>155.52699999999999</v>
      </c>
      <c r="F287" s="6">
        <f t="shared" ref="F287:H287" si="283">(C287-C286)/C286</f>
        <v>-5.2185297736858892E-3</v>
      </c>
      <c r="G287" s="6">
        <f t="shared" si="283"/>
        <v>-1.863990691395009E-2</v>
      </c>
      <c r="H287" s="6">
        <f t="shared" si="283"/>
        <v>-5.5291393528259944E-2</v>
      </c>
      <c r="I287" s="6">
        <f t="shared" si="1"/>
        <v>-3.2111501428743687E-2</v>
      </c>
    </row>
    <row r="288" spans="1:9" ht="15.75" customHeight="1">
      <c r="A288" s="11" t="s">
        <v>238</v>
      </c>
      <c r="B288" s="11">
        <v>28261.08</v>
      </c>
      <c r="C288" s="11">
        <v>26592.240000000002</v>
      </c>
      <c r="D288" s="11">
        <v>62.996850000000002</v>
      </c>
      <c r="E288" s="11">
        <v>150.1208</v>
      </c>
      <c r="F288" s="6">
        <f t="shared" ref="F288:H288" si="284">(C288-C287)/C287</f>
        <v>2.6341841462647508E-2</v>
      </c>
      <c r="G288" s="6">
        <f t="shared" si="284"/>
        <v>1.8877180020986664E-2</v>
      </c>
      <c r="H288" s="6">
        <f t="shared" si="284"/>
        <v>-3.476052389617227E-2</v>
      </c>
      <c r="I288" s="6">
        <f t="shared" si="1"/>
        <v>-8.4979633937122198E-3</v>
      </c>
    </row>
    <row r="289" spans="1:9" ht="15.75" customHeight="1">
      <c r="A289" s="11" t="s">
        <v>239</v>
      </c>
      <c r="B289" s="11">
        <v>27458.639999999999</v>
      </c>
      <c r="C289" s="11">
        <v>24553.37</v>
      </c>
      <c r="D289" s="11">
        <v>61.720930000000003</v>
      </c>
      <c r="E289" s="11">
        <v>142.0574</v>
      </c>
      <c r="F289" s="6">
        <f t="shared" ref="F289:H289" si="285">(C289-C288)/C288</f>
        <v>-7.6671615478801428E-2</v>
      </c>
      <c r="G289" s="6">
        <f t="shared" si="285"/>
        <v>-2.0253711098253312E-2</v>
      </c>
      <c r="H289" s="6">
        <f t="shared" si="285"/>
        <v>-5.371274333736565E-2</v>
      </c>
      <c r="I289" s="6">
        <f t="shared" si="1"/>
        <v>-2.839381934448373E-2</v>
      </c>
    </row>
    <row r="290" spans="1:9" ht="15.75" customHeight="1">
      <c r="A290" s="11" t="s">
        <v>240</v>
      </c>
      <c r="B290" s="11">
        <v>28260.14</v>
      </c>
      <c r="C290" s="11">
        <v>24867.439999999999</v>
      </c>
      <c r="D290" s="11">
        <v>67.658150000000006</v>
      </c>
      <c r="E290" s="11">
        <v>141.5992</v>
      </c>
      <c r="F290" s="6">
        <f t="shared" ref="F290:H290" si="286">(C290-C289)/C289</f>
        <v>1.2791319480788165E-2</v>
      </c>
      <c r="G290" s="6">
        <f t="shared" si="286"/>
        <v>9.619459719741752E-2</v>
      </c>
      <c r="H290" s="6">
        <f t="shared" si="286"/>
        <v>-3.2254567519890203E-3</v>
      </c>
      <c r="I290" s="6">
        <f t="shared" si="1"/>
        <v>2.918935533587971E-2</v>
      </c>
    </row>
    <row r="291" spans="1:9" ht="15.75" customHeight="1">
      <c r="A291" s="10">
        <v>42159</v>
      </c>
      <c r="B291" s="11">
        <v>28879.38</v>
      </c>
      <c r="C291" s="11">
        <v>25280.74</v>
      </c>
      <c r="D291" s="11">
        <v>67.803169999999994</v>
      </c>
      <c r="E291" s="11">
        <v>143.46299999999999</v>
      </c>
      <c r="F291" s="6">
        <f t="shared" ref="F291:H291" si="287">(C291-C290)/C290</f>
        <v>1.6620126559066913E-2</v>
      </c>
      <c r="G291" s="6">
        <f t="shared" si="287"/>
        <v>2.1434224849480534E-3</v>
      </c>
      <c r="H291" s="6">
        <f t="shared" si="287"/>
        <v>1.3162503742958983E-2</v>
      </c>
      <c r="I291" s="6">
        <f t="shared" si="1"/>
        <v>2.1912134900959501E-2</v>
      </c>
    </row>
    <row r="292" spans="1:9" ht="15.75" customHeight="1">
      <c r="A292" s="11" t="s">
        <v>241</v>
      </c>
      <c r="B292" s="11">
        <v>28442.1</v>
      </c>
      <c r="C292" s="11">
        <v>24884.560000000001</v>
      </c>
      <c r="D292" s="11">
        <v>72.023960000000002</v>
      </c>
      <c r="E292" s="11">
        <v>143.46299999999999</v>
      </c>
      <c r="F292" s="6">
        <f t="shared" ref="F292:H292" si="288">(C292-C291)/C291</f>
        <v>-1.5671218484901956E-2</v>
      </c>
      <c r="G292" s="6">
        <f t="shared" si="288"/>
        <v>6.2250629284737104E-2</v>
      </c>
      <c r="H292" s="6">
        <f t="shared" si="288"/>
        <v>0</v>
      </c>
      <c r="I292" s="6">
        <f t="shared" si="1"/>
        <v>-1.5141599300262071E-2</v>
      </c>
    </row>
    <row r="293" spans="1:9" ht="15.75" customHeight="1">
      <c r="A293" s="11" t="s">
        <v>242</v>
      </c>
      <c r="B293" s="11">
        <v>27437.94</v>
      </c>
      <c r="C293" s="11">
        <v>21365.39</v>
      </c>
      <c r="D293" s="11">
        <v>68.747720000000001</v>
      </c>
      <c r="E293" s="11">
        <v>142.63829999999999</v>
      </c>
      <c r="F293" s="6">
        <f t="shared" ref="F293:H293" si="289">(C293-C292)/C292</f>
        <v>-0.14141982016157817</v>
      </c>
      <c r="G293" s="6">
        <f t="shared" si="289"/>
        <v>-4.5488195872595748E-2</v>
      </c>
      <c r="H293" s="6">
        <f t="shared" si="289"/>
        <v>-5.7485205244558329E-3</v>
      </c>
      <c r="I293" s="6">
        <f t="shared" si="1"/>
        <v>-3.5305409938084738E-2</v>
      </c>
    </row>
    <row r="294" spans="1:9" ht="15.75" customHeight="1">
      <c r="A294" s="11" t="s">
        <v>243</v>
      </c>
      <c r="B294" s="11">
        <v>27011.31</v>
      </c>
      <c r="C294" s="11">
        <v>21896.89</v>
      </c>
      <c r="D294" s="11">
        <v>69.991709999999998</v>
      </c>
      <c r="E294" s="11">
        <v>144.89789999999999</v>
      </c>
      <c r="F294" s="6">
        <f t="shared" ref="F294:H294" si="290">(C294-C293)/C293</f>
        <v>2.487668139921621E-2</v>
      </c>
      <c r="G294" s="6">
        <f t="shared" si="290"/>
        <v>1.8095000096003133E-2</v>
      </c>
      <c r="H294" s="6">
        <f t="shared" si="290"/>
        <v>1.5841467544130898E-2</v>
      </c>
      <c r="I294" s="6">
        <f t="shared" si="1"/>
        <v>-1.5548907826170529E-2</v>
      </c>
    </row>
    <row r="295" spans="1:9" ht="15.75" customHeight="1">
      <c r="A295" s="10">
        <v>42099</v>
      </c>
      <c r="B295" s="11">
        <v>27105.39</v>
      </c>
      <c r="C295" s="11">
        <v>21042.080000000002</v>
      </c>
      <c r="D295" s="11">
        <v>67.016810000000007</v>
      </c>
      <c r="E295" s="11">
        <v>141.29409999999999</v>
      </c>
      <c r="F295" s="6">
        <f t="shared" ref="F295:H295" si="291">(C295-C294)/C294</f>
        <v>-3.9037963838700278E-2</v>
      </c>
      <c r="G295" s="6">
        <f t="shared" si="291"/>
        <v>-4.2503605069800283E-2</v>
      </c>
      <c r="H295" s="6">
        <f t="shared" si="291"/>
        <v>-2.4871305933350359E-2</v>
      </c>
      <c r="I295" s="6">
        <f t="shared" si="1"/>
        <v>3.4829854605347948E-3</v>
      </c>
    </row>
    <row r="296" spans="1:9" ht="15.75" customHeight="1">
      <c r="A296" s="10">
        <v>42313</v>
      </c>
      <c r="B296" s="11">
        <v>27324</v>
      </c>
      <c r="C296" s="11">
        <v>22223.9</v>
      </c>
      <c r="D296" s="11">
        <v>68.199070000000006</v>
      </c>
      <c r="E296" s="11">
        <v>140.8973</v>
      </c>
      <c r="F296" s="6">
        <f t="shared" ref="F296:H296" si="292">(C296-C295)/C295</f>
        <v>5.6164599697368305E-2</v>
      </c>
      <c r="G296" s="6">
        <f t="shared" si="292"/>
        <v>1.7641245532277638E-2</v>
      </c>
      <c r="H296" s="6">
        <f t="shared" si="292"/>
        <v>-2.8083267454195524E-3</v>
      </c>
      <c r="I296" s="6">
        <f t="shared" si="1"/>
        <v>8.0651855590345902E-3</v>
      </c>
    </row>
    <row r="297" spans="1:9" ht="15.75" customHeight="1">
      <c r="A297" s="11" t="s">
        <v>244</v>
      </c>
      <c r="B297" s="11">
        <v>27957.5</v>
      </c>
      <c r="C297" s="11">
        <v>22500.59</v>
      </c>
      <c r="D297" s="11">
        <v>69.188149999999993</v>
      </c>
      <c r="E297" s="11">
        <v>142.91319999999999</v>
      </c>
      <c r="F297" s="6">
        <f t="shared" ref="F297:H297" si="293">(C297-C296)/C296</f>
        <v>1.245011001669368E-2</v>
      </c>
      <c r="G297" s="6">
        <f t="shared" si="293"/>
        <v>1.4502837062147431E-2</v>
      </c>
      <c r="H297" s="6">
        <f t="shared" si="293"/>
        <v>1.4307584318507082E-2</v>
      </c>
      <c r="I297" s="6">
        <f t="shared" si="1"/>
        <v>2.3184746010832969E-2</v>
      </c>
    </row>
    <row r="298" spans="1:9" ht="15.75" customHeight="1">
      <c r="A298" s="11" t="s">
        <v>245</v>
      </c>
      <c r="B298" s="11">
        <v>27828.44</v>
      </c>
      <c r="C298" s="11">
        <v>23014.89</v>
      </c>
      <c r="D298" s="11">
        <v>69.752210000000005</v>
      </c>
      <c r="E298" s="11">
        <v>153.6944</v>
      </c>
      <c r="F298" s="6">
        <f t="shared" ref="F298:H298" si="294">(C298-C297)/C297</f>
        <v>2.2857178411766058E-2</v>
      </c>
      <c r="G298" s="6">
        <f t="shared" si="294"/>
        <v>8.1525521350117331E-3</v>
      </c>
      <c r="H298" s="6">
        <f t="shared" si="294"/>
        <v>7.5438797815737202E-2</v>
      </c>
      <c r="I298" s="6">
        <f t="shared" si="1"/>
        <v>-4.6162925869624007E-3</v>
      </c>
    </row>
    <row r="299" spans="1:9" ht="15.75" customHeight="1">
      <c r="A299" s="10">
        <v>42010</v>
      </c>
      <c r="B299" s="11">
        <v>26768.49</v>
      </c>
      <c r="C299" s="11">
        <v>21375.89</v>
      </c>
      <c r="D299" s="11">
        <v>68.662679999999995</v>
      </c>
      <c r="E299" s="11">
        <v>150.5488</v>
      </c>
      <c r="F299" s="6">
        <f t="shared" ref="F299:H299" si="295">(C299-C298)/C298</f>
        <v>-7.121476574513283E-2</v>
      </c>
      <c r="G299" s="6">
        <f t="shared" si="295"/>
        <v>-1.562000687863525E-2</v>
      </c>
      <c r="H299" s="6">
        <f t="shared" si="295"/>
        <v>-2.0466588242642553E-2</v>
      </c>
      <c r="I299" s="6">
        <f t="shared" si="1"/>
        <v>-3.8088732246579299E-2</v>
      </c>
    </row>
    <row r="300" spans="1:9" ht="15.75" customHeight="1">
      <c r="A300" s="10">
        <v>42222</v>
      </c>
      <c r="B300" s="11">
        <v>26425.3</v>
      </c>
      <c r="C300" s="11">
        <v>19711.310000000001</v>
      </c>
      <c r="D300" s="11">
        <v>68.817250000000001</v>
      </c>
      <c r="E300" s="11">
        <v>151.465</v>
      </c>
      <c r="F300" s="6">
        <f t="shared" ref="F300:H300" si="296">(C300-C299)/C299</f>
        <v>-7.7871845336030365E-2</v>
      </c>
      <c r="G300" s="6">
        <f t="shared" si="296"/>
        <v>2.2511501153174734E-3</v>
      </c>
      <c r="H300" s="6">
        <f t="shared" si="296"/>
        <v>6.0857343266768216E-3</v>
      </c>
      <c r="I300" s="6">
        <f t="shared" si="1"/>
        <v>-1.2820670870863552E-2</v>
      </c>
    </row>
    <row r="301" spans="1:9" ht="15.75" customHeight="1">
      <c r="A301" s="11" t="s">
        <v>246</v>
      </c>
      <c r="B301" s="11">
        <v>27316.17</v>
      </c>
      <c r="C301" s="11">
        <v>20483.72</v>
      </c>
      <c r="D301" s="11">
        <v>72.178520000000006</v>
      </c>
      <c r="E301" s="11">
        <v>147.5249</v>
      </c>
      <c r="F301" s="6">
        <f t="shared" ref="F301:H301" si="297">(C301-C300)/C300</f>
        <v>3.9186132225610563E-2</v>
      </c>
      <c r="G301" s="6">
        <f t="shared" si="297"/>
        <v>4.8843422252414975E-2</v>
      </c>
      <c r="H301" s="6">
        <f t="shared" si="297"/>
        <v>-2.6013270392499923E-2</v>
      </c>
      <c r="I301" s="6">
        <f t="shared" si="1"/>
        <v>3.3712767688540868E-2</v>
      </c>
    </row>
    <row r="302" spans="1:9" ht="15.75" customHeight="1">
      <c r="A302" s="11" t="s">
        <v>247</v>
      </c>
      <c r="B302" s="11">
        <v>27811.84</v>
      </c>
      <c r="C302" s="11">
        <v>21218.67</v>
      </c>
      <c r="D302" s="11">
        <v>71.568020000000004</v>
      </c>
      <c r="E302" s="11">
        <v>153.17580000000001</v>
      </c>
      <c r="F302" s="6">
        <f t="shared" ref="F302:H302" si="298">(C302-C301)/C301</f>
        <v>3.5879713255209361E-2</v>
      </c>
      <c r="G302" s="6">
        <f t="shared" si="298"/>
        <v>-8.4581950419598765E-3</v>
      </c>
      <c r="H302" s="6">
        <f t="shared" si="298"/>
        <v>3.8304720084541707E-2</v>
      </c>
      <c r="I302" s="6">
        <f t="shared" si="1"/>
        <v>1.8145662440964525E-2</v>
      </c>
    </row>
    <row r="303" spans="1:9" ht="15.75" customHeight="1">
      <c r="A303" s="11" t="s">
        <v>248</v>
      </c>
      <c r="B303" s="11">
        <v>28092.79</v>
      </c>
      <c r="C303" s="11">
        <v>22329.17</v>
      </c>
      <c r="D303" s="11">
        <v>72.928020000000004</v>
      </c>
      <c r="E303" s="11">
        <v>157.78749999999999</v>
      </c>
      <c r="F303" s="6">
        <f t="shared" ref="F303:H303" si="299">(C303-C302)/C302</f>
        <v>5.2335985243184426E-2</v>
      </c>
      <c r="G303" s="6">
        <f t="shared" si="299"/>
        <v>1.9002901016403687E-2</v>
      </c>
      <c r="H303" s="6">
        <f t="shared" si="299"/>
        <v>3.0107236260558029E-2</v>
      </c>
      <c r="I303" s="6">
        <f t="shared" si="1"/>
        <v>1.0101812753129628E-2</v>
      </c>
    </row>
    <row r="304" spans="1:9" ht="15.75" customHeight="1">
      <c r="A304" s="10">
        <v>42162</v>
      </c>
      <c r="B304" s="11">
        <v>27661.4</v>
      </c>
      <c r="C304" s="11">
        <v>22409.14</v>
      </c>
      <c r="D304" s="11">
        <v>72.201710000000006</v>
      </c>
      <c r="E304" s="11">
        <v>164.2319</v>
      </c>
      <c r="F304" s="6">
        <f t="shared" ref="F304:H304" si="300">(C304-C303)/C303</f>
        <v>3.5814139083540125E-3</v>
      </c>
      <c r="G304" s="6">
        <f t="shared" si="300"/>
        <v>-9.9592721700108959E-3</v>
      </c>
      <c r="H304" s="6">
        <f t="shared" si="300"/>
        <v>4.0842272043095949E-2</v>
      </c>
      <c r="I304" s="6">
        <f t="shared" si="1"/>
        <v>-1.5355897367260405E-2</v>
      </c>
    </row>
    <row r="305" spans="1:9" ht="15.75" customHeight="1">
      <c r="A305" s="11" t="s">
        <v>249</v>
      </c>
      <c r="B305" s="11">
        <v>28463.31</v>
      </c>
      <c r="C305" s="11">
        <v>23085.71</v>
      </c>
      <c r="D305" s="11">
        <v>73.677509999999998</v>
      </c>
      <c r="E305" s="11">
        <v>174.3424</v>
      </c>
      <c r="F305" s="6">
        <f t="shared" ref="F305:H305" si="301">(C305-C304)/C304</f>
        <v>3.0191698565853027E-2</v>
      </c>
      <c r="G305" s="6">
        <f t="shared" si="301"/>
        <v>2.0439959109001607E-2</v>
      </c>
      <c r="H305" s="6">
        <f t="shared" si="301"/>
        <v>6.1562339594195783E-2</v>
      </c>
      <c r="I305" s="6">
        <f t="shared" si="1"/>
        <v>2.8990217414881381E-2</v>
      </c>
    </row>
    <row r="306" spans="1:9" ht="15.75" customHeight="1">
      <c r="A306" s="11" t="s">
        <v>250</v>
      </c>
      <c r="B306" s="11">
        <v>28112.31</v>
      </c>
      <c r="C306" s="11">
        <v>22705.200000000001</v>
      </c>
      <c r="D306" s="11">
        <v>72.039439999999999</v>
      </c>
      <c r="E306" s="11">
        <v>171.25720000000001</v>
      </c>
      <c r="F306" s="6">
        <f t="shared" ref="F306:H306" si="302">(C306-C305)/C305</f>
        <v>-1.6482490683630627E-2</v>
      </c>
      <c r="G306" s="6">
        <f t="shared" si="302"/>
        <v>-2.2232971771168692E-2</v>
      </c>
      <c r="H306" s="6">
        <f t="shared" si="302"/>
        <v>-1.7696211592819568E-2</v>
      </c>
      <c r="I306" s="6">
        <f t="shared" si="1"/>
        <v>-1.2331664869616359E-2</v>
      </c>
    </row>
    <row r="307" spans="1:9" ht="15.75" customHeight="1">
      <c r="A307" s="11" t="s">
        <v>251</v>
      </c>
      <c r="B307" s="11">
        <v>28114.560000000001</v>
      </c>
      <c r="C307" s="11">
        <v>23975.75</v>
      </c>
      <c r="D307" s="11">
        <v>70.718109999999996</v>
      </c>
      <c r="E307" s="11">
        <v>170.24930000000001</v>
      </c>
      <c r="F307" s="6">
        <f t="shared" ref="F307:H307" si="303">(C307-C306)/C306</f>
        <v>5.5958546940788861E-2</v>
      </c>
      <c r="G307" s="6">
        <f t="shared" si="303"/>
        <v>-1.8341758347927235E-2</v>
      </c>
      <c r="H307" s="6">
        <f t="shared" si="303"/>
        <v>-5.8853000049049406E-3</v>
      </c>
      <c r="I307" s="6">
        <f t="shared" si="1"/>
        <v>8.0036112293866985E-5</v>
      </c>
    </row>
    <row r="308" spans="1:9" ht="15.75" customHeight="1">
      <c r="A308" s="10">
        <v>42071</v>
      </c>
      <c r="B308" s="11">
        <v>28236.39</v>
      </c>
      <c r="C308" s="11">
        <v>25341.74</v>
      </c>
      <c r="D308" s="11">
        <v>72.387159999999994</v>
      </c>
      <c r="E308" s="11">
        <v>162.3691</v>
      </c>
      <c r="F308" s="6">
        <f t="shared" ref="F308:H308" si="304">(C308-C307)/C307</f>
        <v>5.697381729455811E-2</v>
      </c>
      <c r="G308" s="6">
        <f t="shared" si="304"/>
        <v>2.3601450887191396E-2</v>
      </c>
      <c r="H308" s="6">
        <f t="shared" si="304"/>
        <v>-4.6286240237111115E-2</v>
      </c>
      <c r="I308" s="6">
        <f t="shared" si="1"/>
        <v>4.3333418698353488E-3</v>
      </c>
    </row>
    <row r="309" spans="1:9" ht="15.75" customHeight="1">
      <c r="A309" s="10">
        <v>42285</v>
      </c>
      <c r="B309" s="11">
        <v>28067.31</v>
      </c>
      <c r="C309" s="11">
        <v>24725.78</v>
      </c>
      <c r="D309" s="11">
        <v>72.510760000000005</v>
      </c>
      <c r="E309" s="11">
        <v>159.83369999999999</v>
      </c>
      <c r="F309" s="6">
        <f t="shared" ref="F309:H309" si="305">(C309-C308)/C308</f>
        <v>-2.4306144724079829E-2</v>
      </c>
      <c r="G309" s="6">
        <f t="shared" si="305"/>
        <v>1.7074851396298787E-3</v>
      </c>
      <c r="H309" s="6">
        <f t="shared" si="305"/>
        <v>-1.5615040053803401E-2</v>
      </c>
      <c r="I309" s="6">
        <f t="shared" si="1"/>
        <v>-5.988017590067219E-3</v>
      </c>
    </row>
    <row r="310" spans="1:9" ht="15.75" customHeight="1">
      <c r="A310" s="11" t="s">
        <v>252</v>
      </c>
      <c r="B310" s="11">
        <v>27366.07</v>
      </c>
      <c r="C310" s="11">
        <v>23475.47</v>
      </c>
      <c r="D310" s="11">
        <v>71.62218</v>
      </c>
      <c r="E310" s="11">
        <v>152.0762</v>
      </c>
      <c r="F310" s="6">
        <f t="shared" ref="F310:H310" si="306">(C310-C309)/C309</f>
        <v>-5.0567059967369994E-2</v>
      </c>
      <c r="G310" s="6">
        <f t="shared" si="306"/>
        <v>-1.2254457131603703E-2</v>
      </c>
      <c r="H310" s="6">
        <f t="shared" si="306"/>
        <v>-4.8534820879451539E-2</v>
      </c>
      <c r="I310" s="6">
        <f t="shared" si="1"/>
        <v>-2.498422542096131E-2</v>
      </c>
    </row>
    <row r="311" spans="1:9" ht="15.75" customHeight="1">
      <c r="A311" s="11" t="s">
        <v>253</v>
      </c>
      <c r="B311" s="11">
        <v>26392.38</v>
      </c>
      <c r="C311" s="11">
        <v>23094.7</v>
      </c>
      <c r="D311" s="11">
        <v>68.183570000000003</v>
      </c>
      <c r="E311" s="11">
        <v>143.3099</v>
      </c>
      <c r="F311" s="6">
        <f t="shared" ref="F311:H311" si="307">(C311-C310)/C310</f>
        <v>-1.621990954813686E-2</v>
      </c>
      <c r="G311" s="6">
        <f t="shared" si="307"/>
        <v>-4.8010406832073485E-2</v>
      </c>
      <c r="H311" s="6">
        <f t="shared" si="307"/>
        <v>-5.7644128404050081E-2</v>
      </c>
      <c r="I311" s="6">
        <f t="shared" si="1"/>
        <v>-3.558019109064614E-2</v>
      </c>
    </row>
    <row r="312" spans="1:9" ht="15.75" customHeight="1">
      <c r="A312" s="11" t="s">
        <v>254</v>
      </c>
      <c r="B312" s="11">
        <v>25201.9</v>
      </c>
      <c r="C312" s="11">
        <v>21302.59</v>
      </c>
      <c r="D312" s="11">
        <v>66.035510000000002</v>
      </c>
      <c r="E312" s="11">
        <v>126.23650000000001</v>
      </c>
      <c r="F312" s="6">
        <f t="shared" ref="F312:H312" si="308">(C312-C311)/C311</f>
        <v>-7.7598323424855079E-2</v>
      </c>
      <c r="G312" s="6">
        <f t="shared" si="308"/>
        <v>-3.1504070555413877E-2</v>
      </c>
      <c r="H312" s="6">
        <f t="shared" si="308"/>
        <v>-0.11913622157296874</v>
      </c>
      <c r="I312" s="6">
        <f t="shared" si="1"/>
        <v>-4.5106958902531698E-2</v>
      </c>
    </row>
    <row r="313" spans="1:9" ht="15.75" customHeight="1">
      <c r="A313" s="10">
        <v>42194</v>
      </c>
      <c r="B313" s="11">
        <v>25610.21</v>
      </c>
      <c r="C313" s="11">
        <v>21382.84</v>
      </c>
      <c r="D313" s="11">
        <v>67.302689999999998</v>
      </c>
      <c r="E313" s="11">
        <v>129.3519</v>
      </c>
      <c r="F313" s="6">
        <f t="shared" ref="F313:H313" si="309">(C313-C312)/C312</f>
        <v>3.7671475628080903E-3</v>
      </c>
      <c r="G313" s="6">
        <f t="shared" si="309"/>
        <v>1.9189372505792657E-2</v>
      </c>
      <c r="H313" s="6">
        <f t="shared" si="309"/>
        <v>2.4679074594114964E-2</v>
      </c>
      <c r="I313" s="6">
        <f t="shared" si="1"/>
        <v>1.6201556231871313E-2</v>
      </c>
    </row>
    <row r="314" spans="1:9" ht="15.75" customHeight="1">
      <c r="A314" s="11" t="s">
        <v>255</v>
      </c>
      <c r="B314" s="11">
        <v>26218.91</v>
      </c>
      <c r="C314" s="11">
        <v>21390.06</v>
      </c>
      <c r="D314" s="11">
        <v>68.253110000000007</v>
      </c>
      <c r="E314" s="11">
        <v>127.6109</v>
      </c>
      <c r="F314" s="6">
        <f t="shared" ref="F314:H314" si="310">(C314-C313)/C313</f>
        <v>3.37653931844468E-4</v>
      </c>
      <c r="G314" s="6">
        <f t="shared" si="310"/>
        <v>1.4121575229756912E-2</v>
      </c>
      <c r="H314" s="6">
        <f t="shared" si="310"/>
        <v>-1.3459408017972675E-2</v>
      </c>
      <c r="I314" s="6">
        <f t="shared" si="1"/>
        <v>2.3767864457183315E-2</v>
      </c>
    </row>
    <row r="315" spans="1:9" ht="15.75" customHeight="1">
      <c r="A315" s="11" t="s">
        <v>256</v>
      </c>
      <c r="B315" s="11">
        <v>25863.5</v>
      </c>
      <c r="C315" s="11">
        <v>19825.509999999998</v>
      </c>
      <c r="D315" s="11">
        <v>67.665890000000005</v>
      </c>
      <c r="E315" s="11">
        <v>121.27119999999999</v>
      </c>
      <c r="F315" s="6">
        <f t="shared" ref="F315:H315" si="311">(C315-C314)/C314</f>
        <v>-7.3143787347955208E-2</v>
      </c>
      <c r="G315" s="6">
        <f t="shared" si="311"/>
        <v>-8.6035639987687308E-3</v>
      </c>
      <c r="H315" s="6">
        <f t="shared" si="311"/>
        <v>-4.9679925460912884E-2</v>
      </c>
      <c r="I315" s="6">
        <f t="shared" si="1"/>
        <v>-1.3555483427800769E-2</v>
      </c>
    </row>
    <row r="316" spans="1:9" ht="15.75" customHeight="1">
      <c r="A316" s="11" t="s">
        <v>257</v>
      </c>
      <c r="B316" s="11">
        <v>26220.95</v>
      </c>
      <c r="C316" s="11">
        <v>18856.63</v>
      </c>
      <c r="D316" s="11">
        <v>69.172659999999993</v>
      </c>
      <c r="E316" s="11">
        <v>122.5284</v>
      </c>
      <c r="F316" s="6">
        <f t="shared" ref="F316:H316" si="312">(C316-C315)/C315</f>
        <v>-4.8870369539043258E-2</v>
      </c>
      <c r="G316" s="6">
        <f t="shared" si="312"/>
        <v>2.226779253180574E-2</v>
      </c>
      <c r="H316" s="6">
        <f t="shared" si="312"/>
        <v>1.0366847198675462E-2</v>
      </c>
      <c r="I316" s="6">
        <f t="shared" si="1"/>
        <v>1.3820635258182409E-2</v>
      </c>
    </row>
    <row r="317" spans="1:9" ht="15.75" customHeight="1">
      <c r="A317" s="10">
        <v>42134</v>
      </c>
      <c r="B317" s="11">
        <v>27079.51</v>
      </c>
      <c r="C317" s="11">
        <v>20742.939999999999</v>
      </c>
      <c r="D317" s="11">
        <v>68.469539999999995</v>
      </c>
      <c r="E317" s="11">
        <v>123.9706</v>
      </c>
      <c r="F317" s="6">
        <f t="shared" ref="F317:H317" si="313">(C317-C316)/C316</f>
        <v>0.10003431153923037</v>
      </c>
      <c r="G317" s="6">
        <f t="shared" si="313"/>
        <v>-1.0164709583237055E-2</v>
      </c>
      <c r="H317" s="6">
        <f t="shared" si="313"/>
        <v>1.177033242905318E-2</v>
      </c>
      <c r="I317" s="6">
        <f t="shared" si="1"/>
        <v>3.2743283519475752E-2</v>
      </c>
    </row>
    <row r="318" spans="1:9" ht="15.75" customHeight="1">
      <c r="A318" s="13">
        <v>42348</v>
      </c>
      <c r="B318" s="11">
        <v>27214.6</v>
      </c>
      <c r="C318" s="11">
        <v>20557.849999999999</v>
      </c>
      <c r="D318" s="11">
        <v>69.705830000000006</v>
      </c>
      <c r="E318" s="11">
        <v>130.9349</v>
      </c>
      <c r="F318" s="6">
        <f t="shared" ref="F318:H318" si="314">(C318-C317)/C317</f>
        <v>-8.9230359823631641E-3</v>
      </c>
      <c r="G318" s="6">
        <f t="shared" si="314"/>
        <v>1.8056058212162825E-2</v>
      </c>
      <c r="H318" s="6">
        <f t="shared" si="314"/>
        <v>5.6177029069795534E-2</v>
      </c>
      <c r="I318" s="6">
        <f t="shared" si="1"/>
        <v>4.988642704391629E-3</v>
      </c>
    </row>
    <row r="319" spans="1:9" ht="15.75" customHeight="1">
      <c r="A319" s="11" t="s">
        <v>258</v>
      </c>
      <c r="B319" s="11">
        <v>27470.81</v>
      </c>
      <c r="C319" s="11">
        <v>21233.96</v>
      </c>
      <c r="D319" s="11">
        <v>69.056759999999997</v>
      </c>
      <c r="E319" s="11">
        <v>128.69470000000001</v>
      </c>
      <c r="F319" s="6">
        <f t="shared" ref="F319:H319" si="315">(C319-C318)/C318</f>
        <v>3.2888166807326674E-2</v>
      </c>
      <c r="G319" s="6">
        <f t="shared" si="315"/>
        <v>-9.3115597361082842E-3</v>
      </c>
      <c r="H319" s="6">
        <f t="shared" si="315"/>
        <v>-1.7109265749620517E-2</v>
      </c>
      <c r="I319" s="6">
        <f t="shared" si="1"/>
        <v>9.414431959316058E-3</v>
      </c>
    </row>
    <row r="320" spans="1:9" ht="15.75" customHeight="1">
      <c r="A320" s="11" t="s">
        <v>259</v>
      </c>
      <c r="B320" s="11">
        <v>26656.83</v>
      </c>
      <c r="C320" s="11">
        <v>19973.79</v>
      </c>
      <c r="D320" s="11">
        <v>70.262180000000001</v>
      </c>
      <c r="E320" s="11">
        <v>122.00749999999999</v>
      </c>
      <c r="F320" s="6">
        <f t="shared" ref="F320:H320" si="316">(C320-C319)/C319</f>
        <v>-5.9346914094215039E-2</v>
      </c>
      <c r="G320" s="6">
        <f t="shared" si="316"/>
        <v>1.7455496029642917E-2</v>
      </c>
      <c r="H320" s="6">
        <f t="shared" si="316"/>
        <v>-5.1961735797977832E-2</v>
      </c>
      <c r="I320" s="6">
        <f t="shared" si="1"/>
        <v>-2.9630724394366221E-2</v>
      </c>
    </row>
    <row r="321" spans="1:9" ht="15.75" customHeight="1">
      <c r="A321" s="10">
        <v>42046</v>
      </c>
      <c r="B321" s="11">
        <v>26265.24</v>
      </c>
      <c r="C321" s="11">
        <v>18930.14</v>
      </c>
      <c r="D321" s="11">
        <v>68.152699999999996</v>
      </c>
      <c r="E321" s="11">
        <v>117.6819</v>
      </c>
      <c r="F321" s="6">
        <f t="shared" ref="F321:H321" si="317">(C321-C320)/C320</f>
        <v>-5.2250974902609944E-2</v>
      </c>
      <c r="G321" s="6">
        <f t="shared" si="317"/>
        <v>-3.002297964566435E-2</v>
      </c>
      <c r="H321" s="6">
        <f t="shared" si="317"/>
        <v>-3.5453558182898547E-2</v>
      </c>
      <c r="I321" s="6">
        <f t="shared" si="1"/>
        <v>-1.4690043789903006E-2</v>
      </c>
    </row>
    <row r="322" spans="1:9" ht="15.75" customHeight="1">
      <c r="A322" s="10">
        <v>42258</v>
      </c>
      <c r="B322" s="11">
        <v>25610.53</v>
      </c>
      <c r="C322" s="11">
        <v>18530.490000000002</v>
      </c>
      <c r="D322" s="11">
        <v>68.392200000000003</v>
      </c>
      <c r="E322" s="11">
        <v>109.12269999999999</v>
      </c>
      <c r="F322" s="6">
        <f t="shared" ref="F322:H322" si="318">(C322-C321)/C321</f>
        <v>-2.1111835411676712E-2</v>
      </c>
      <c r="G322" s="6">
        <f t="shared" si="318"/>
        <v>3.5141674504459357E-3</v>
      </c>
      <c r="H322" s="6">
        <f t="shared" si="318"/>
        <v>-7.2731660518737418E-2</v>
      </c>
      <c r="I322" s="6">
        <f t="shared" si="1"/>
        <v>-2.4926861509736928E-2</v>
      </c>
    </row>
    <row r="323" spans="1:9" ht="15.75" customHeight="1">
      <c r="A323" s="11" t="s">
        <v>260</v>
      </c>
      <c r="B323" s="11">
        <v>25868.49</v>
      </c>
      <c r="C323" s="11">
        <v>18626.64</v>
      </c>
      <c r="D323" s="11">
        <v>70.115399999999994</v>
      </c>
      <c r="E323" s="11">
        <v>108.1407</v>
      </c>
      <c r="F323" s="6">
        <f t="shared" ref="F323:H323" si="319">(C323-C322)/C322</f>
        <v>5.1887456834653484E-3</v>
      </c>
      <c r="G323" s="6">
        <f t="shared" si="319"/>
        <v>2.5195855667751458E-2</v>
      </c>
      <c r="H323" s="6">
        <f t="shared" si="319"/>
        <v>-8.9990441952041093E-3</v>
      </c>
      <c r="I323" s="6">
        <f t="shared" si="1"/>
        <v>1.0072419430601505E-2</v>
      </c>
    </row>
    <row r="324" spans="1:9" ht="15.75" customHeight="1">
      <c r="A324" s="11" t="s">
        <v>261</v>
      </c>
      <c r="B324" s="11">
        <v>26128.2</v>
      </c>
      <c r="C324" s="11">
        <v>18387.759999999998</v>
      </c>
      <c r="D324" s="11">
        <v>71.807630000000003</v>
      </c>
      <c r="E324" s="11">
        <v>107.95659999999999</v>
      </c>
      <c r="F324" s="6">
        <f t="shared" ref="F324:H324" si="320">(C324-C323)/C323</f>
        <v>-1.2824642554964343E-2</v>
      </c>
      <c r="G324" s="6">
        <f t="shared" si="320"/>
        <v>2.4134926136055838E-2</v>
      </c>
      <c r="H324" s="6">
        <f t="shared" si="320"/>
        <v>-1.7024117654130296E-3</v>
      </c>
      <c r="I324" s="6">
        <f t="shared" si="1"/>
        <v>1.0039627361318698E-2</v>
      </c>
    </row>
    <row r="325" spans="1:9" ht="15.75" customHeight="1">
      <c r="A325" s="11" t="s">
        <v>262</v>
      </c>
      <c r="B325" s="11">
        <v>25638.11</v>
      </c>
      <c r="C325" s="11">
        <v>17942.330000000002</v>
      </c>
      <c r="D325" s="11">
        <v>71.62218</v>
      </c>
      <c r="E325" s="11">
        <v>103.4773</v>
      </c>
      <c r="F325" s="6">
        <f t="shared" ref="F325:H325" si="321">(C325-C324)/C324</f>
        <v>-2.4224266577331698E-2</v>
      </c>
      <c r="G325" s="6">
        <f t="shared" si="321"/>
        <v>-2.5825946351383969E-3</v>
      </c>
      <c r="H325" s="6">
        <f t="shared" si="321"/>
        <v>-4.1491673505834707E-2</v>
      </c>
      <c r="I325" s="6">
        <f t="shared" si="1"/>
        <v>-1.8757128313469741E-2</v>
      </c>
    </row>
    <row r="326" spans="1:9" ht="15.75" customHeight="1">
      <c r="A326" s="10">
        <v>42197</v>
      </c>
      <c r="B326" s="11">
        <v>25044.43</v>
      </c>
      <c r="C326" s="11">
        <v>17760.37</v>
      </c>
      <c r="D326" s="11">
        <v>72.209400000000002</v>
      </c>
      <c r="E326" s="11">
        <v>101.5142</v>
      </c>
      <c r="F326" s="6">
        <f t="shared" ref="F326:H326" si="322">(C326-C325)/C325</f>
        <v>-1.0141380745979076E-2</v>
      </c>
      <c r="G326" s="6">
        <f t="shared" si="322"/>
        <v>8.1988568345727833E-3</v>
      </c>
      <c r="H326" s="6">
        <f t="shared" si="322"/>
        <v>-1.8971310615951489E-2</v>
      </c>
      <c r="I326" s="6">
        <f t="shared" si="1"/>
        <v>-2.315615308616744E-2</v>
      </c>
    </row>
    <row r="327" spans="1:9" ht="15.75" customHeight="1">
      <c r="A327" s="11" t="s">
        <v>263</v>
      </c>
      <c r="B327" s="11">
        <v>25519.22</v>
      </c>
      <c r="C327" s="11">
        <v>17784.57</v>
      </c>
      <c r="D327" s="11">
        <v>74.1798</v>
      </c>
      <c r="E327" s="11">
        <v>102.3729</v>
      </c>
      <c r="F327" s="6">
        <f t="shared" ref="F327:H327" si="323">(C327-C326)/C326</f>
        <v>1.3625842254412902E-3</v>
      </c>
      <c r="G327" s="6">
        <f t="shared" si="323"/>
        <v>2.7287306084803335E-2</v>
      </c>
      <c r="H327" s="6">
        <f t="shared" si="323"/>
        <v>8.4589151074430848E-3</v>
      </c>
      <c r="I327" s="6">
        <f t="shared" si="1"/>
        <v>1.8957908005891963E-2</v>
      </c>
    </row>
    <row r="328" spans="1:9" ht="15.75" customHeight="1">
      <c r="A328" s="11" t="s">
        <v>264</v>
      </c>
      <c r="B328" s="11">
        <v>25838.71</v>
      </c>
      <c r="C328" s="11">
        <v>17799.8</v>
      </c>
      <c r="D328" s="11">
        <v>78.437449999999998</v>
      </c>
      <c r="E328" s="11">
        <v>105.8398</v>
      </c>
      <c r="F328" s="6">
        <f t="shared" ref="F328:H328" si="324">(C328-C327)/C327</f>
        <v>8.5636031683642409E-4</v>
      </c>
      <c r="G328" s="6">
        <f t="shared" si="324"/>
        <v>5.7396353185098885E-2</v>
      </c>
      <c r="H328" s="6">
        <f t="shared" si="324"/>
        <v>3.3865407739743579E-2</v>
      </c>
      <c r="I328" s="6">
        <f t="shared" si="1"/>
        <v>1.2519583278799193E-2</v>
      </c>
    </row>
    <row r="329" spans="1:9" ht="15.75" customHeight="1">
      <c r="A329" s="11" t="s">
        <v>265</v>
      </c>
      <c r="B329" s="11">
        <v>26117.54</v>
      </c>
      <c r="C329" s="11">
        <v>18732.560000000001</v>
      </c>
      <c r="D329" s="11">
        <v>80.585509999999999</v>
      </c>
      <c r="E329" s="11">
        <v>104.9195</v>
      </c>
      <c r="F329" s="6">
        <f t="shared" ref="F329:H329" si="325">(C329-C328)/C328</f>
        <v>5.2402835986921317E-2</v>
      </c>
      <c r="G329" s="6">
        <f t="shared" si="325"/>
        <v>2.7385642954991539E-2</v>
      </c>
      <c r="H329" s="6">
        <f t="shared" si="325"/>
        <v>-8.6952167332137575E-3</v>
      </c>
      <c r="I329" s="6">
        <f t="shared" si="1"/>
        <v>1.0791173398362448E-2</v>
      </c>
    </row>
    <row r="330" spans="1:9" ht="15.75" customHeight="1">
      <c r="A330" s="10">
        <v>42461</v>
      </c>
      <c r="B330" s="11">
        <v>24934.33</v>
      </c>
      <c r="C330" s="11">
        <v>17794.72</v>
      </c>
      <c r="D330" s="11">
        <v>80.090999999999994</v>
      </c>
      <c r="E330" s="11">
        <v>94.305109999999999</v>
      </c>
      <c r="F330" s="6">
        <f t="shared" ref="F330:H330" si="326">(C330-C329)/C329</f>
        <v>-5.0064700179793906E-2</v>
      </c>
      <c r="G330" s="6">
        <f t="shared" si="326"/>
        <v>-6.1364629944019138E-3</v>
      </c>
      <c r="H330" s="6">
        <f t="shared" si="326"/>
        <v>-0.10116698993037519</v>
      </c>
      <c r="I330" s="6">
        <f t="shared" si="1"/>
        <v>-4.5303271288184073E-2</v>
      </c>
    </row>
    <row r="331" spans="1:9" ht="15.75" customHeight="1">
      <c r="A331" s="10">
        <v>42675</v>
      </c>
      <c r="B331" s="11">
        <v>24455.040000000001</v>
      </c>
      <c r="C331" s="11">
        <v>17435.09</v>
      </c>
      <c r="D331" s="11">
        <v>77.541070000000005</v>
      </c>
      <c r="E331" s="11">
        <v>83.751490000000004</v>
      </c>
      <c r="F331" s="6">
        <f t="shared" ref="F331:H331" si="327">(C331-C330)/C330</f>
        <v>-2.0209927439150545E-2</v>
      </c>
      <c r="G331" s="6">
        <f t="shared" si="327"/>
        <v>-3.1837909378082299E-2</v>
      </c>
      <c r="H331" s="6">
        <f t="shared" si="327"/>
        <v>-0.11190931223133078</v>
      </c>
      <c r="I331" s="6">
        <f t="shared" si="1"/>
        <v>-1.922209259282286E-2</v>
      </c>
    </row>
    <row r="332" spans="1:9" ht="15.75" customHeight="1">
      <c r="A332" s="11" t="s">
        <v>266</v>
      </c>
      <c r="B332" s="11">
        <v>24435.66</v>
      </c>
      <c r="C332" s="11">
        <v>16925.419999999998</v>
      </c>
      <c r="D332" s="11">
        <v>74.512029999999996</v>
      </c>
      <c r="E332" s="11">
        <v>90.377970000000005</v>
      </c>
      <c r="F332" s="6">
        <f t="shared" ref="F332:H332" si="328">(C332-C331)/C331</f>
        <v>-2.923242724872667E-2</v>
      </c>
      <c r="G332" s="6">
        <f t="shared" si="328"/>
        <v>-3.9063685863504449E-2</v>
      </c>
      <c r="H332" s="6">
        <f t="shared" si="328"/>
        <v>7.9120741613074586E-2</v>
      </c>
      <c r="I332" s="6">
        <f t="shared" si="1"/>
        <v>-7.9247468006599119E-4</v>
      </c>
    </row>
    <row r="333" spans="1:9" ht="15.75" customHeight="1">
      <c r="A333" s="11" t="s">
        <v>267</v>
      </c>
      <c r="B333" s="11">
        <v>24870.69</v>
      </c>
      <c r="C333" s="11">
        <v>17028.990000000002</v>
      </c>
      <c r="D333" s="11">
        <v>75.817980000000006</v>
      </c>
      <c r="E333" s="11">
        <v>85.193389999999994</v>
      </c>
      <c r="F333" s="6">
        <f t="shared" ref="F333:H333" si="329">(C333-C332)/C332</f>
        <v>6.1191982237370395E-3</v>
      </c>
      <c r="G333" s="6">
        <f t="shared" si="329"/>
        <v>1.7526700050985191E-2</v>
      </c>
      <c r="H333" s="6">
        <f t="shared" si="329"/>
        <v>-5.7365528347228988E-2</v>
      </c>
      <c r="I333" s="6">
        <f t="shared" si="1"/>
        <v>1.7803079597604438E-2</v>
      </c>
    </row>
    <row r="334" spans="1:9" ht="15.75" customHeight="1">
      <c r="A334" s="10">
        <v>42371</v>
      </c>
      <c r="B334" s="11">
        <v>24616.97</v>
      </c>
      <c r="C334" s="11">
        <v>15749.2</v>
      </c>
      <c r="D334" s="11">
        <v>72.982079999999996</v>
      </c>
      <c r="E334" s="11">
        <v>81.481279999999998</v>
      </c>
      <c r="F334" s="6">
        <f t="shared" ref="F334:H334" si="330">(C334-C333)/C333</f>
        <v>-7.5153605704155135E-2</v>
      </c>
      <c r="G334" s="6">
        <f t="shared" si="330"/>
        <v>-3.7404056399286942E-2</v>
      </c>
      <c r="H334" s="6">
        <f t="shared" si="330"/>
        <v>-4.3572746664970088E-2</v>
      </c>
      <c r="I334" s="6">
        <f t="shared" si="1"/>
        <v>-1.0201566582993779E-2</v>
      </c>
    </row>
    <row r="335" spans="1:9" ht="15.75" customHeight="1">
      <c r="A335" s="10">
        <v>42584</v>
      </c>
      <c r="B335" s="11">
        <v>22986.12</v>
      </c>
      <c r="C335" s="11">
        <v>15550.64</v>
      </c>
      <c r="D335" s="11">
        <v>68.616330000000005</v>
      </c>
      <c r="E335" s="11">
        <v>64.148120000000006</v>
      </c>
      <c r="F335" s="6">
        <f t="shared" ref="F335:H335" si="331">(C335-C334)/C334</f>
        <v>-1.2607624514261125E-2</v>
      </c>
      <c r="G335" s="6">
        <f t="shared" si="331"/>
        <v>-5.981947897346844E-2</v>
      </c>
      <c r="H335" s="6">
        <f t="shared" si="331"/>
        <v>-0.21272567146711482</v>
      </c>
      <c r="I335" s="6">
        <f t="shared" si="1"/>
        <v>-6.6249014399416425E-2</v>
      </c>
    </row>
    <row r="336" spans="1:9" ht="15.75" customHeight="1">
      <c r="A336" s="11" t="s">
        <v>268</v>
      </c>
      <c r="B336" s="11">
        <v>23709.15</v>
      </c>
      <c r="C336" s="11">
        <v>16424.53</v>
      </c>
      <c r="D336" s="11">
        <v>71.398060000000001</v>
      </c>
      <c r="E336" s="11">
        <v>62.52214</v>
      </c>
      <c r="F336" s="6">
        <f t="shared" ref="F336:H336" si="332">(C336-C335)/C335</f>
        <v>5.6196400919833488E-2</v>
      </c>
      <c r="G336" s="6">
        <f t="shared" si="332"/>
        <v>4.0540349505722557E-2</v>
      </c>
      <c r="H336" s="6">
        <f t="shared" si="332"/>
        <v>-2.5347274401806404E-2</v>
      </c>
      <c r="I336" s="6">
        <f t="shared" si="1"/>
        <v>3.145506940710318E-2</v>
      </c>
    </row>
    <row r="337" spans="1:9" ht="15.75" customHeight="1">
      <c r="A337" s="11" t="s">
        <v>269</v>
      </c>
      <c r="B337" s="11">
        <v>23154.3</v>
      </c>
      <c r="C337" s="11">
        <v>16308.17</v>
      </c>
      <c r="D337" s="11">
        <v>71.869380000000007</v>
      </c>
      <c r="E337" s="11">
        <v>58.349939999999997</v>
      </c>
      <c r="F337" s="6">
        <f t="shared" ref="F337:H337" si="333">(C337-C336)/C336</f>
        <v>-7.0845254019444555E-3</v>
      </c>
      <c r="G337" s="6">
        <f t="shared" si="333"/>
        <v>6.6012998112274443E-3</v>
      </c>
      <c r="H337" s="6">
        <f t="shared" si="333"/>
        <v>-6.6731561011827228E-2</v>
      </c>
      <c r="I337" s="6">
        <f t="shared" si="1"/>
        <v>-2.3402357317744506E-2</v>
      </c>
    </row>
    <row r="338" spans="1:9" ht="15.75" customHeight="1">
      <c r="A338" s="11" t="s">
        <v>270</v>
      </c>
      <c r="B338" s="11">
        <v>24646.48</v>
      </c>
      <c r="C338" s="11">
        <v>16830.240000000002</v>
      </c>
      <c r="D338" s="11">
        <v>75.207470000000001</v>
      </c>
      <c r="E338" s="11">
        <v>65.804730000000006</v>
      </c>
      <c r="F338" s="6">
        <f t="shared" ref="F338:H338" si="334">(C338-C337)/C337</f>
        <v>3.2012788681992005E-2</v>
      </c>
      <c r="G338" s="6">
        <f t="shared" si="334"/>
        <v>4.644662302638472E-2</v>
      </c>
      <c r="H338" s="6">
        <f t="shared" si="334"/>
        <v>0.12776002854501667</v>
      </c>
      <c r="I338" s="6">
        <f t="shared" si="1"/>
        <v>6.4445049083755521E-2</v>
      </c>
    </row>
    <row r="339" spans="1:9" ht="15.75" customHeight="1">
      <c r="A339" s="10">
        <v>42554</v>
      </c>
      <c r="B339" s="11">
        <v>24717.99</v>
      </c>
      <c r="C339" s="11">
        <v>17612.66</v>
      </c>
      <c r="D339" s="11">
        <v>74.921610000000001</v>
      </c>
      <c r="E339" s="11">
        <v>63.595910000000003</v>
      </c>
      <c r="F339" s="6">
        <f t="shared" ref="F339:H339" si="335">(C339-C338)/C338</f>
        <v>4.6488938957495445E-2</v>
      </c>
      <c r="G339" s="6">
        <f t="shared" si="335"/>
        <v>-3.8009522192409819E-3</v>
      </c>
      <c r="H339" s="6">
        <f t="shared" si="335"/>
        <v>-3.3566280113906749E-2</v>
      </c>
      <c r="I339" s="6">
        <f t="shared" si="1"/>
        <v>2.9014285204216604E-3</v>
      </c>
    </row>
    <row r="340" spans="1:9" ht="15.75" customHeight="1">
      <c r="A340" s="11" t="s">
        <v>271</v>
      </c>
      <c r="B340" s="11">
        <v>24952.74</v>
      </c>
      <c r="C340" s="11">
        <v>18335.150000000001</v>
      </c>
      <c r="D340" s="11">
        <v>70.957620000000006</v>
      </c>
      <c r="E340" s="11">
        <v>69.547520000000006</v>
      </c>
      <c r="F340" s="6">
        <f t="shared" ref="F340:H340" si="336">(C340-C339)/C339</f>
        <v>4.1021060986812984E-2</v>
      </c>
      <c r="G340" s="6">
        <f t="shared" si="336"/>
        <v>-5.2908499964162484E-2</v>
      </c>
      <c r="H340" s="6">
        <f t="shared" si="336"/>
        <v>9.3584791852180466E-2</v>
      </c>
      <c r="I340" s="6">
        <f t="shared" si="1"/>
        <v>9.4971314415128408E-3</v>
      </c>
    </row>
    <row r="341" spans="1:9" ht="15.75" customHeight="1">
      <c r="A341" s="11" t="s">
        <v>272</v>
      </c>
      <c r="B341" s="11">
        <v>25337.56</v>
      </c>
      <c r="C341" s="11">
        <v>19721.060000000001</v>
      </c>
      <c r="D341" s="11">
        <v>76.503789999999995</v>
      </c>
      <c r="E341" s="11">
        <v>71.510890000000003</v>
      </c>
      <c r="F341" s="6">
        <f t="shared" ref="F341:H341" si="337">(C341-C340)/C340</f>
        <v>7.5587600865005183E-2</v>
      </c>
      <c r="G341" s="6">
        <f t="shared" si="337"/>
        <v>7.8161725266433529E-2</v>
      </c>
      <c r="H341" s="6">
        <f t="shared" si="337"/>
        <v>2.8230625621157985E-2</v>
      </c>
      <c r="I341" s="6">
        <f t="shared" si="1"/>
        <v>1.5421953661201122E-2</v>
      </c>
    </row>
    <row r="342" spans="1:9" ht="15.75" customHeight="1">
      <c r="A342" s="11" t="s">
        <v>273</v>
      </c>
      <c r="B342" s="11">
        <v>25269.64</v>
      </c>
      <c r="C342" s="11">
        <v>19405.36</v>
      </c>
      <c r="D342" s="11">
        <v>80.966710000000006</v>
      </c>
      <c r="E342" s="11">
        <v>71.725589999999997</v>
      </c>
      <c r="F342" s="6">
        <f t="shared" ref="F342:H342" si="338">(C342-C341)/C341</f>
        <v>-1.600826730409018E-2</v>
      </c>
      <c r="G342" s="6">
        <f t="shared" si="338"/>
        <v>5.8335933422383537E-2</v>
      </c>
      <c r="H342" s="6">
        <f t="shared" si="338"/>
        <v>3.0023399233318651E-3</v>
      </c>
      <c r="I342" s="6">
        <f t="shared" si="1"/>
        <v>-2.680605393731752E-3</v>
      </c>
    </row>
    <row r="343" spans="1:9" ht="15.75" customHeight="1">
      <c r="A343" s="10">
        <v>42464</v>
      </c>
      <c r="B343" s="11">
        <v>24673.84</v>
      </c>
      <c r="C343" s="11">
        <v>18535.07</v>
      </c>
      <c r="D343" s="11">
        <v>88.481740000000002</v>
      </c>
      <c r="E343" s="11">
        <v>75.130889999999994</v>
      </c>
      <c r="F343" s="6">
        <f t="shared" ref="F343:H343" si="339">(C343-C342)/C342</f>
        <v>-4.4847918307106945E-2</v>
      </c>
      <c r="G343" s="6">
        <f t="shared" si="339"/>
        <v>9.2816294499307131E-2</v>
      </c>
      <c r="H343" s="6">
        <f t="shared" si="339"/>
        <v>4.7476779208090125E-2</v>
      </c>
      <c r="I343" s="6">
        <f t="shared" si="1"/>
        <v>-2.3577700355050538E-2</v>
      </c>
    </row>
    <row r="344" spans="1:9" ht="15.75" customHeight="1">
      <c r="A344" s="10">
        <v>42678</v>
      </c>
      <c r="B344" s="11">
        <v>25626.75</v>
      </c>
      <c r="C344" s="11">
        <v>19533.53</v>
      </c>
      <c r="D344" s="11">
        <v>91.443269999999998</v>
      </c>
      <c r="E344" s="11">
        <v>81.818770000000001</v>
      </c>
      <c r="F344" s="6">
        <f t="shared" ref="F344:H344" si="340">(C344-C343)/C343</f>
        <v>5.3868693239356481E-2</v>
      </c>
      <c r="G344" s="6">
        <f t="shared" si="340"/>
        <v>3.3470521714423745E-2</v>
      </c>
      <c r="H344" s="6">
        <f t="shared" si="340"/>
        <v>8.9016381943565523E-2</v>
      </c>
      <c r="I344" s="6">
        <f t="shared" si="1"/>
        <v>3.8620255298729339E-2</v>
      </c>
    </row>
    <row r="345" spans="1:9" ht="15.75" customHeight="1">
      <c r="A345" s="11" t="s">
        <v>274</v>
      </c>
      <c r="B345" s="11">
        <v>25838.14</v>
      </c>
      <c r="C345" s="11">
        <v>19347.66</v>
      </c>
      <c r="D345" s="11">
        <v>90.91534</v>
      </c>
      <c r="E345" s="11">
        <v>78.352109999999996</v>
      </c>
      <c r="F345" s="6">
        <f t="shared" ref="F345:H345" si="341">(C345-C344)/C344</f>
        <v>-9.5154332063891681E-3</v>
      </c>
      <c r="G345" s="6">
        <f t="shared" si="341"/>
        <v>-5.7733062258162665E-3</v>
      </c>
      <c r="H345" s="6">
        <f t="shared" si="341"/>
        <v>-4.2369984295779616E-2</v>
      </c>
      <c r="I345" s="6">
        <f t="shared" si="1"/>
        <v>8.2488025208034346E-3</v>
      </c>
    </row>
    <row r="346" spans="1:9" ht="15.75" customHeight="1">
      <c r="A346" s="11" t="s">
        <v>275</v>
      </c>
      <c r="B346" s="11">
        <v>25606.62</v>
      </c>
      <c r="C346" s="11">
        <v>19234.82</v>
      </c>
      <c r="D346" s="11">
        <v>96.607349999999997</v>
      </c>
      <c r="E346" s="11">
        <v>76.940929999999994</v>
      </c>
      <c r="F346" s="6">
        <f t="shared" ref="F346:H346" si="342">(C346-C345)/C345</f>
        <v>-5.8322298407145956E-3</v>
      </c>
      <c r="G346" s="6">
        <f t="shared" si="342"/>
        <v>6.2607806339392183E-2</v>
      </c>
      <c r="H346" s="6">
        <f t="shared" si="342"/>
        <v>-1.8010746615502782E-2</v>
      </c>
      <c r="I346" s="6">
        <f t="shared" si="1"/>
        <v>-8.9603973041403311E-3</v>
      </c>
    </row>
    <row r="347" spans="1:9" ht="15.75" customHeight="1">
      <c r="A347" s="10">
        <v>42405</v>
      </c>
      <c r="B347" s="11">
        <v>25228.5</v>
      </c>
      <c r="C347" s="11">
        <v>18664.62</v>
      </c>
      <c r="D347" s="11">
        <v>101.087</v>
      </c>
      <c r="E347" s="11">
        <v>77.76925</v>
      </c>
      <c r="F347" s="6">
        <f t="shared" ref="F347:H347" si="343">(C347-C346)/C346</f>
        <v>-2.9644155755031799E-2</v>
      </c>
      <c r="G347" s="6">
        <f t="shared" si="343"/>
        <v>4.6369660279471557E-2</v>
      </c>
      <c r="H347" s="6">
        <f t="shared" si="343"/>
        <v>1.0765661397646287E-2</v>
      </c>
      <c r="I347" s="6">
        <f t="shared" si="1"/>
        <v>-1.476649397694811E-2</v>
      </c>
    </row>
    <row r="348" spans="1:9" ht="15.75" customHeight="1">
      <c r="A348" s="10">
        <v>42618</v>
      </c>
      <c r="B348" s="11">
        <v>25489.57</v>
      </c>
      <c r="C348" s="11">
        <v>20191</v>
      </c>
      <c r="D348" s="11">
        <v>103.6855</v>
      </c>
      <c r="E348" s="11">
        <v>75.284300000000002</v>
      </c>
      <c r="F348" s="6">
        <f t="shared" ref="F348:H348" si="344">(C348-C347)/C347</f>
        <v>8.177932366155867E-2</v>
      </c>
      <c r="G348" s="6">
        <f t="shared" si="344"/>
        <v>2.5705580341685887E-2</v>
      </c>
      <c r="H348" s="6">
        <f t="shared" si="344"/>
        <v>-3.1952860545781239E-2</v>
      </c>
      <c r="I348" s="6">
        <f t="shared" si="1"/>
        <v>1.0348217293933436E-2</v>
      </c>
    </row>
    <row r="349" spans="1:9" ht="15.75" customHeight="1">
      <c r="A349" s="11" t="s">
        <v>276</v>
      </c>
      <c r="B349" s="11">
        <v>25301.9</v>
      </c>
      <c r="C349" s="11">
        <v>20549.27</v>
      </c>
      <c r="D349" s="11">
        <v>102.6045</v>
      </c>
      <c r="E349" s="11">
        <v>73.167519999999996</v>
      </c>
      <c r="F349" s="6">
        <f t="shared" ref="F349:H349" si="345">(C349-C348)/C348</f>
        <v>1.7744044376207243E-2</v>
      </c>
      <c r="G349" s="6">
        <f t="shared" si="345"/>
        <v>-1.0425758664422731E-2</v>
      </c>
      <c r="H349" s="6">
        <f t="shared" si="345"/>
        <v>-2.8117150587838442E-2</v>
      </c>
      <c r="I349" s="6">
        <f t="shared" si="1"/>
        <v>-7.3626192987954779E-3</v>
      </c>
    </row>
    <row r="350" spans="1:9" ht="15.75" customHeight="1">
      <c r="A350" s="11" t="s">
        <v>277</v>
      </c>
      <c r="B350" s="11">
        <v>26653.599999999999</v>
      </c>
      <c r="C350" s="11">
        <v>21423.35</v>
      </c>
      <c r="D350" s="11">
        <v>115.3823</v>
      </c>
      <c r="E350" s="11">
        <v>78.658950000000004</v>
      </c>
      <c r="F350" s="6">
        <f t="shared" ref="F350:H350" si="346">(C350-C349)/C349</f>
        <v>4.2535817574054849E-2</v>
      </c>
      <c r="G350" s="6">
        <f t="shared" si="346"/>
        <v>0.12453449897421652</v>
      </c>
      <c r="H350" s="6">
        <f t="shared" si="346"/>
        <v>7.5052837652554147E-2</v>
      </c>
      <c r="I350" s="6">
        <f t="shared" si="1"/>
        <v>5.3422865476505599E-2</v>
      </c>
    </row>
    <row r="351" spans="1:9" ht="15.75" customHeight="1">
      <c r="A351" s="11" t="s">
        <v>278</v>
      </c>
      <c r="B351" s="11">
        <v>26843.03</v>
      </c>
      <c r="C351" s="11">
        <v>21726.85</v>
      </c>
      <c r="D351" s="11">
        <v>115.9931</v>
      </c>
      <c r="E351" s="11">
        <v>72.36985</v>
      </c>
      <c r="F351" s="6">
        <f t="shared" ref="F351:H351" si="347">(C351-C350)/C350</f>
        <v>1.4166785306686396E-2</v>
      </c>
      <c r="G351" s="6">
        <f t="shared" si="347"/>
        <v>5.293706227038268E-3</v>
      </c>
      <c r="H351" s="6">
        <f t="shared" si="347"/>
        <v>-7.9954029388899853E-2</v>
      </c>
      <c r="I351" s="6">
        <f t="shared" si="1"/>
        <v>7.1071074826665175E-3</v>
      </c>
    </row>
    <row r="352" spans="1:9" ht="15.75" customHeight="1">
      <c r="A352" s="10">
        <v>42527</v>
      </c>
      <c r="B352" s="11">
        <v>26635.75</v>
      </c>
      <c r="C352" s="11">
        <v>20975.86</v>
      </c>
      <c r="D352" s="11">
        <v>117.6512</v>
      </c>
      <c r="E352" s="11">
        <v>75.867159999999998</v>
      </c>
      <c r="F352" s="6">
        <f t="shared" ref="F352:H352" si="348">(C352-C351)/C351</f>
        <v>-3.4565065805673534E-2</v>
      </c>
      <c r="G352" s="6">
        <f t="shared" si="348"/>
        <v>1.429481581231991E-2</v>
      </c>
      <c r="H352" s="6">
        <f t="shared" si="348"/>
        <v>4.8325511245359755E-2</v>
      </c>
      <c r="I352" s="6">
        <f t="shared" si="1"/>
        <v>-7.721930050370575E-3</v>
      </c>
    </row>
    <row r="353" spans="1:9" ht="15.75" customHeight="1">
      <c r="A353" s="11" t="s">
        <v>279</v>
      </c>
      <c r="B353" s="11">
        <v>26625.91</v>
      </c>
      <c r="C353" s="11">
        <v>21570.69</v>
      </c>
      <c r="D353" s="11">
        <v>118.29470000000001</v>
      </c>
      <c r="E353" s="11">
        <v>75.03886</v>
      </c>
      <c r="F353" s="6">
        <f t="shared" ref="F353:H353" si="349">(C353-C352)/C352</f>
        <v>2.8357836103025006E-2</v>
      </c>
      <c r="G353" s="6">
        <f t="shared" si="349"/>
        <v>5.4695574715770265E-3</v>
      </c>
      <c r="H353" s="6">
        <f t="shared" si="349"/>
        <v>-1.0917767318560478E-2</v>
      </c>
      <c r="I353" s="6">
        <f t="shared" si="1"/>
        <v>-3.6942830594220721E-4</v>
      </c>
    </row>
    <row r="354" spans="1:9" ht="15.75" customHeight="1">
      <c r="A354" s="11" t="s">
        <v>280</v>
      </c>
      <c r="B354" s="11">
        <v>26397.71</v>
      </c>
      <c r="C354" s="11">
        <v>20711.38</v>
      </c>
      <c r="D354" s="11">
        <v>117.16419999999999</v>
      </c>
      <c r="E354" s="11">
        <v>72.553920000000005</v>
      </c>
      <c r="F354" s="6">
        <f t="shared" ref="F354:H354" si="350">(C354-C353)/C353</f>
        <v>-3.9836926866966132E-2</v>
      </c>
      <c r="G354" s="6">
        <f t="shared" si="350"/>
        <v>-9.5566411682012128E-3</v>
      </c>
      <c r="H354" s="6">
        <f t="shared" si="350"/>
        <v>-3.3115375153620334E-2</v>
      </c>
      <c r="I354" s="6">
        <f t="shared" si="1"/>
        <v>-8.5705990893832629E-3</v>
      </c>
    </row>
    <row r="355" spans="1:9" ht="15.75" customHeight="1">
      <c r="A355" s="11" t="s">
        <v>281</v>
      </c>
      <c r="B355" s="11">
        <v>27144.91</v>
      </c>
      <c r="C355" s="11">
        <v>22149.94</v>
      </c>
      <c r="D355" s="11">
        <v>121.9821</v>
      </c>
      <c r="E355" s="11">
        <v>80.929050000000004</v>
      </c>
      <c r="F355" s="6">
        <f t="shared" ref="F355:H355" si="351">(C355-C354)/C354</f>
        <v>6.9457467344039736E-2</v>
      </c>
      <c r="G355" s="6">
        <f t="shared" si="351"/>
        <v>4.1120922602638083E-2</v>
      </c>
      <c r="H355" s="6">
        <f t="shared" si="351"/>
        <v>0.11543318403747169</v>
      </c>
      <c r="I355" s="6">
        <f t="shared" si="1"/>
        <v>2.8305485589469721E-2</v>
      </c>
    </row>
    <row r="356" spans="1:9" ht="15.75" customHeight="1">
      <c r="A356" s="10">
        <v>42467</v>
      </c>
      <c r="B356" s="11">
        <v>27126.9</v>
      </c>
      <c r="C356" s="11">
        <v>22265.18</v>
      </c>
      <c r="D356" s="11">
        <v>120.0438</v>
      </c>
      <c r="E356" s="11">
        <v>84.579809999999995</v>
      </c>
      <c r="F356" s="6">
        <f t="shared" ref="F356:H356" si="352">(C356-C355)/C355</f>
        <v>5.2027228967663841E-3</v>
      </c>
      <c r="G356" s="6">
        <f t="shared" si="352"/>
        <v>-1.5890036325001768E-2</v>
      </c>
      <c r="H356" s="6">
        <f t="shared" si="352"/>
        <v>4.5110624676800125E-2</v>
      </c>
      <c r="I356" s="6">
        <f t="shared" si="1"/>
        <v>-6.6347613604165199E-4</v>
      </c>
    </row>
    <row r="357" spans="1:9" ht="15.75" customHeight="1">
      <c r="A357" s="10">
        <v>42681</v>
      </c>
      <c r="B357" s="11">
        <v>27836.5</v>
      </c>
      <c r="C357" s="11">
        <v>23455.119999999999</v>
      </c>
      <c r="D357" s="11">
        <v>116.35639999999999</v>
      </c>
      <c r="E357" s="11">
        <v>87.61694</v>
      </c>
      <c r="F357" s="6">
        <f t="shared" ref="F357:H357" si="353">(C357-C356)/C356</f>
        <v>5.3443987427903059E-2</v>
      </c>
      <c r="G357" s="6">
        <f t="shared" si="353"/>
        <v>-3.071712158395528E-2</v>
      </c>
      <c r="H357" s="6">
        <f t="shared" si="353"/>
        <v>3.590845143776044E-2</v>
      </c>
      <c r="I357" s="6">
        <f t="shared" si="1"/>
        <v>2.6158536360586668E-2</v>
      </c>
    </row>
    <row r="358" spans="1:9" ht="15.75" customHeight="1">
      <c r="A358" s="11" t="s">
        <v>282</v>
      </c>
      <c r="B358" s="11">
        <v>27803.24</v>
      </c>
      <c r="C358" s="11">
        <v>23799.18</v>
      </c>
      <c r="D358" s="11">
        <v>133.42349999999999</v>
      </c>
      <c r="E358" s="11">
        <v>86.543180000000007</v>
      </c>
      <c r="F358" s="6">
        <f t="shared" ref="F358:H358" si="354">(C358-C357)/C357</f>
        <v>1.4668865475853516E-2</v>
      </c>
      <c r="G358" s="6">
        <f t="shared" si="354"/>
        <v>0.14667951225716847</v>
      </c>
      <c r="H358" s="6">
        <f t="shared" si="354"/>
        <v>-1.2255164355203376E-2</v>
      </c>
      <c r="I358" s="6">
        <f t="shared" si="1"/>
        <v>-1.1948341206688485E-3</v>
      </c>
    </row>
    <row r="359" spans="1:9" ht="15.75" customHeight="1">
      <c r="A359" s="11" t="s">
        <v>283</v>
      </c>
      <c r="B359" s="11">
        <v>28051.86</v>
      </c>
      <c r="C359" s="11">
        <v>24487.59</v>
      </c>
      <c r="D359" s="11">
        <v>136.715</v>
      </c>
      <c r="E359" s="11">
        <v>89.457639999999998</v>
      </c>
      <c r="F359" s="6">
        <f t="shared" ref="F359:H359" si="355">(C359-C358)/C358</f>
        <v>2.8925786518695176E-2</v>
      </c>
      <c r="G359" s="6">
        <f t="shared" si="355"/>
        <v>2.46695672051776E-2</v>
      </c>
      <c r="H359" s="6">
        <f t="shared" si="355"/>
        <v>3.3676368259174104E-2</v>
      </c>
      <c r="I359" s="6">
        <f t="shared" si="1"/>
        <v>8.9421232921054871E-3</v>
      </c>
    </row>
    <row r="360" spans="1:9" ht="15.75" customHeight="1">
      <c r="A360" s="10">
        <v>42377</v>
      </c>
      <c r="B360" s="11">
        <v>28078.35</v>
      </c>
      <c r="C360" s="11">
        <v>24505.23</v>
      </c>
      <c r="D360" s="11">
        <v>137.51580000000001</v>
      </c>
      <c r="E360" s="11">
        <v>84.5184</v>
      </c>
      <c r="F360" s="6">
        <f t="shared" ref="F360:H360" si="356">(C360-C359)/C359</f>
        <v>7.2036488686716079E-4</v>
      </c>
      <c r="G360" s="6">
        <f t="shared" si="356"/>
        <v>5.8574406612296346E-3</v>
      </c>
      <c r="H360" s="6">
        <f t="shared" si="356"/>
        <v>-5.5213171284196609E-2</v>
      </c>
      <c r="I360" s="6">
        <f t="shared" si="1"/>
        <v>9.4432240856748761E-4</v>
      </c>
    </row>
    <row r="361" spans="1:9" ht="15.75" customHeight="1">
      <c r="A361" s="10">
        <v>42590</v>
      </c>
      <c r="B361" s="11">
        <v>28152.400000000001</v>
      </c>
      <c r="C361" s="11">
        <v>24020.65</v>
      </c>
      <c r="D361" s="11">
        <v>139.68469999999999</v>
      </c>
      <c r="E361" s="11">
        <v>84.855900000000005</v>
      </c>
      <c r="F361" s="6">
        <f t="shared" ref="F361:H361" si="357">(C361-C360)/C360</f>
        <v>-1.9774554248215507E-2</v>
      </c>
      <c r="G361" s="6">
        <f t="shared" si="357"/>
        <v>1.577200583496572E-2</v>
      </c>
      <c r="H361" s="6">
        <f t="shared" si="357"/>
        <v>3.9932133121309173E-3</v>
      </c>
      <c r="I361" s="6">
        <f t="shared" si="1"/>
        <v>2.6372632294989883E-3</v>
      </c>
    </row>
    <row r="362" spans="1:9" ht="15.75" customHeight="1">
      <c r="A362" s="11" t="s">
        <v>284</v>
      </c>
      <c r="B362" s="11">
        <v>28077</v>
      </c>
      <c r="C362" s="11">
        <v>23474.13</v>
      </c>
      <c r="D362" s="11">
        <v>139.53620000000001</v>
      </c>
      <c r="E362" s="11">
        <v>87.06474</v>
      </c>
      <c r="F362" s="6">
        <f t="shared" ref="F362:H362" si="358">(C362-C361)/C361</f>
        <v>-2.2752090388894572E-2</v>
      </c>
      <c r="G362" s="6">
        <f t="shared" si="358"/>
        <v>-1.063108558059575E-3</v>
      </c>
      <c r="H362" s="6">
        <f t="shared" si="358"/>
        <v>2.6030482264639169E-2</v>
      </c>
      <c r="I362" s="6">
        <f t="shared" si="1"/>
        <v>-2.6782796493372307E-3</v>
      </c>
    </row>
    <row r="363" spans="1:9" ht="15.75" customHeight="1">
      <c r="A363" s="11" t="s">
        <v>285</v>
      </c>
      <c r="B363" s="11">
        <v>27782.25</v>
      </c>
      <c r="C363" s="11">
        <v>23227.19</v>
      </c>
      <c r="D363" s="11">
        <v>147.24170000000001</v>
      </c>
      <c r="E363" s="11">
        <v>85.592179999999999</v>
      </c>
      <c r="F363" s="6">
        <f t="shared" ref="F363:H363" si="359">(C363-C362)/C362</f>
        <v>-1.0519665691550755E-2</v>
      </c>
      <c r="G363" s="6">
        <f t="shared" si="359"/>
        <v>5.5222229070305773E-2</v>
      </c>
      <c r="H363" s="6">
        <f t="shared" si="359"/>
        <v>-1.6913391115622713E-2</v>
      </c>
      <c r="I363" s="6">
        <f t="shared" si="1"/>
        <v>-1.0497916444064536E-2</v>
      </c>
    </row>
    <row r="364" spans="1:9" ht="15.75" customHeight="1">
      <c r="A364" s="11" t="s">
        <v>286</v>
      </c>
      <c r="B364" s="11">
        <v>28532.11</v>
      </c>
      <c r="C364" s="11">
        <v>23518.82</v>
      </c>
      <c r="D364" s="11">
        <v>150.42529999999999</v>
      </c>
      <c r="E364" s="11">
        <v>83.812899999999999</v>
      </c>
      <c r="F364" s="6">
        <f t="shared" ref="F364:H364" si="360">(C364-C363)/C363</f>
        <v>1.2555543739901427E-2</v>
      </c>
      <c r="G364" s="6">
        <f t="shared" si="360"/>
        <v>2.1621592252738076E-2</v>
      </c>
      <c r="H364" s="6">
        <f t="shared" si="360"/>
        <v>-2.0787880388138263E-2</v>
      </c>
      <c r="I364" s="6">
        <f t="shared" si="1"/>
        <v>2.699061451106374E-2</v>
      </c>
    </row>
    <row r="365" spans="1:9" ht="15.75" customHeight="1">
      <c r="A365" s="10">
        <v>42499</v>
      </c>
      <c r="B365" s="11">
        <v>28797.25</v>
      </c>
      <c r="C365" s="11">
        <v>23719.119999999999</v>
      </c>
      <c r="D365" s="11">
        <v>149.8561</v>
      </c>
      <c r="E365" s="11">
        <v>94.489170000000001</v>
      </c>
      <c r="F365" s="6">
        <f t="shared" ref="F365:H365" si="361">(C365-C364)/C364</f>
        <v>8.5165837401706065E-3</v>
      </c>
      <c r="G365" s="6">
        <f t="shared" si="361"/>
        <v>-3.7839379412904282E-3</v>
      </c>
      <c r="H365" s="6">
        <f t="shared" si="361"/>
        <v>0.12738218102463944</v>
      </c>
      <c r="I365" s="6">
        <f t="shared" si="1"/>
        <v>9.2926881327738964E-3</v>
      </c>
    </row>
    <row r="366" spans="1:9" ht="15.75" customHeight="1">
      <c r="A366" s="10">
        <v>42713</v>
      </c>
      <c r="B366" s="11">
        <v>28599.03</v>
      </c>
      <c r="C366" s="11">
        <v>22999.45</v>
      </c>
      <c r="D366" s="11">
        <v>151.7953</v>
      </c>
      <c r="E366" s="11">
        <v>90.009860000000003</v>
      </c>
      <c r="F366" s="6">
        <f t="shared" ref="F366:H366" si="362">(C366-C365)/C365</f>
        <v>-3.034134487282826E-2</v>
      </c>
      <c r="G366" s="6">
        <f t="shared" si="362"/>
        <v>1.2940414170661052E-2</v>
      </c>
      <c r="H366" s="6">
        <f t="shared" si="362"/>
        <v>-4.740553864532833E-2</v>
      </c>
      <c r="I366" s="6">
        <f t="shared" si="1"/>
        <v>-6.883296148069735E-3</v>
      </c>
    </row>
    <row r="367" spans="1:9" ht="15.75" customHeight="1">
      <c r="A367" s="11" t="s">
        <v>287</v>
      </c>
      <c r="B367" s="11">
        <v>28668.22</v>
      </c>
      <c r="C367" s="11">
        <v>22860.79</v>
      </c>
      <c r="D367" s="11">
        <v>158.7158</v>
      </c>
      <c r="E367" s="11">
        <v>90.421769999999995</v>
      </c>
      <c r="F367" s="6">
        <f t="shared" ref="F367:H367" si="363">(C367-C366)/C366</f>
        <v>-6.0288398200826479E-3</v>
      </c>
      <c r="G367" s="6">
        <f t="shared" si="363"/>
        <v>4.5591003147001284E-2</v>
      </c>
      <c r="H367" s="6">
        <f t="shared" si="363"/>
        <v>4.576276421271978E-3</v>
      </c>
      <c r="I367" s="6">
        <f t="shared" si="1"/>
        <v>2.4193128228475699E-3</v>
      </c>
    </row>
    <row r="368" spans="1:9" ht="15.75" customHeight="1">
      <c r="A368" s="11" t="s">
        <v>288</v>
      </c>
      <c r="B368" s="11">
        <v>27865.96</v>
      </c>
      <c r="C368" s="11">
        <v>22277.23</v>
      </c>
      <c r="D368" s="11">
        <v>154.11269999999999</v>
      </c>
      <c r="E368" s="11">
        <v>83.27834</v>
      </c>
      <c r="F368" s="6">
        <f t="shared" ref="F368:H368" si="364">(C368-C367)/C367</f>
        <v>-2.5526676899617261E-2</v>
      </c>
      <c r="G368" s="6">
        <f t="shared" si="364"/>
        <v>-2.9002153534808835E-2</v>
      </c>
      <c r="H368" s="6">
        <f t="shared" si="364"/>
        <v>-7.9001218401276552E-2</v>
      </c>
      <c r="I368" s="6">
        <f t="shared" si="1"/>
        <v>-2.7984297595037361E-2</v>
      </c>
    </row>
    <row r="369" spans="1:9" ht="15.75" customHeight="1">
      <c r="A369" s="10">
        <v>42439</v>
      </c>
      <c r="B369" s="11">
        <v>28061.14</v>
      </c>
      <c r="C369" s="11">
        <v>22655.88</v>
      </c>
      <c r="D369" s="11">
        <v>155.7381</v>
      </c>
      <c r="E369" s="11">
        <v>83.834959999999995</v>
      </c>
      <c r="F369" s="6">
        <f t="shared" ref="F369:H369" si="365">(C369-C368)/C368</f>
        <v>1.6997176040288737E-2</v>
      </c>
      <c r="G369" s="6">
        <f t="shared" si="365"/>
        <v>1.0546827094717135E-2</v>
      </c>
      <c r="H369" s="6">
        <f t="shared" si="365"/>
        <v>6.6838508068243823E-3</v>
      </c>
      <c r="I369" s="6">
        <f t="shared" si="1"/>
        <v>7.0042446052459807E-3</v>
      </c>
    </row>
    <row r="370" spans="1:9" ht="15.75" customHeight="1">
      <c r="A370" s="13">
        <v>42653</v>
      </c>
      <c r="B370" s="11">
        <v>27673.599999999999</v>
      </c>
      <c r="C370" s="11">
        <v>22360.04</v>
      </c>
      <c r="D370" s="11">
        <v>156.70330000000001</v>
      </c>
      <c r="E370" s="11">
        <v>82.381510000000006</v>
      </c>
      <c r="F370" s="6">
        <f t="shared" ref="F370:H370" si="366">(C370-C369)/C369</f>
        <v>-1.3057978767542913E-2</v>
      </c>
      <c r="G370" s="6">
        <f t="shared" si="366"/>
        <v>6.197584277707318E-3</v>
      </c>
      <c r="H370" s="6">
        <f t="shared" si="366"/>
        <v>-1.7337039344922329E-2</v>
      </c>
      <c r="I370" s="6">
        <f t="shared" si="1"/>
        <v>-1.3810557945970865E-2</v>
      </c>
    </row>
    <row r="371" spans="1:9" ht="15.75" customHeight="1">
      <c r="A371" s="11" t="s">
        <v>289</v>
      </c>
      <c r="B371" s="11">
        <v>28077.18</v>
      </c>
      <c r="C371" s="11">
        <v>22114.66</v>
      </c>
      <c r="D371" s="11">
        <v>165.9511</v>
      </c>
      <c r="E371" s="11">
        <v>87.63861</v>
      </c>
      <c r="F371" s="6">
        <f t="shared" ref="F371:H371" si="367">(C371-C370)/C370</f>
        <v>-1.0974041191339596E-2</v>
      </c>
      <c r="G371" s="6">
        <f t="shared" si="367"/>
        <v>5.9014711240924618E-2</v>
      </c>
      <c r="H371" s="6">
        <f t="shared" si="367"/>
        <v>6.3814076726682892E-2</v>
      </c>
      <c r="I371" s="6">
        <f t="shared" si="1"/>
        <v>1.4583574236817826E-2</v>
      </c>
    </row>
    <row r="372" spans="1:9" ht="15.75" customHeight="1">
      <c r="A372" s="11" t="s">
        <v>290</v>
      </c>
      <c r="B372" s="11">
        <v>27941.51</v>
      </c>
      <c r="C372" s="11">
        <v>21436.240000000002</v>
      </c>
      <c r="D372" s="11">
        <v>152.422</v>
      </c>
      <c r="E372" s="11">
        <v>85.87594</v>
      </c>
      <c r="F372" s="6">
        <f t="shared" ref="F372:H372" si="368">(C372-C371)/C371</f>
        <v>-3.0677387759974525E-2</v>
      </c>
      <c r="G372" s="6">
        <f t="shared" si="368"/>
        <v>-8.1524617794036913E-2</v>
      </c>
      <c r="H372" s="6">
        <f t="shared" si="368"/>
        <v>-2.0112938806309228E-2</v>
      </c>
      <c r="I372" s="6">
        <f t="shared" si="1"/>
        <v>-4.8320379753238E-3</v>
      </c>
    </row>
    <row r="373" spans="1:9" ht="15.75" customHeight="1">
      <c r="A373" s="11" t="s">
        <v>291</v>
      </c>
      <c r="B373" s="11">
        <v>27274.15</v>
      </c>
      <c r="C373" s="11">
        <v>21078.17</v>
      </c>
      <c r="D373" s="11">
        <v>144.73330000000001</v>
      </c>
      <c r="E373" s="11">
        <v>83.432879999999997</v>
      </c>
      <c r="F373" s="6">
        <f t="shared" ref="F373:H373" si="369">(C373-C372)/C372</f>
        <v>-1.670395554444265E-2</v>
      </c>
      <c r="G373" s="6">
        <f t="shared" si="369"/>
        <v>-5.0443505530697555E-2</v>
      </c>
      <c r="H373" s="6">
        <f t="shared" si="369"/>
        <v>-2.8448713341594895E-2</v>
      </c>
      <c r="I373" s="6">
        <f t="shared" si="1"/>
        <v>-2.3884178056232358E-2</v>
      </c>
    </row>
    <row r="374" spans="1:9" ht="15.75" customHeight="1">
      <c r="A374" s="10">
        <v>42562</v>
      </c>
      <c r="B374" s="11">
        <v>26818.82</v>
      </c>
      <c r="C374" s="11">
        <v>19691.46</v>
      </c>
      <c r="D374" s="11">
        <v>145.22030000000001</v>
      </c>
      <c r="E374" s="11">
        <v>84.391589999999994</v>
      </c>
      <c r="F374" s="6">
        <f t="shared" ref="F374:H374" si="370">(C374-C373)/C373</f>
        <v>-6.5788918108165895E-2</v>
      </c>
      <c r="G374" s="6">
        <f t="shared" si="370"/>
        <v>3.3648096187953616E-3</v>
      </c>
      <c r="H374" s="6">
        <f t="shared" si="370"/>
        <v>1.1490793557647733E-2</v>
      </c>
      <c r="I374" s="6">
        <f t="shared" si="1"/>
        <v>-1.6694562433659774E-2</v>
      </c>
    </row>
    <row r="375" spans="1:9" ht="15.75" customHeight="1">
      <c r="A375" s="11" t="s">
        <v>292</v>
      </c>
      <c r="B375" s="11">
        <v>26150.240000000002</v>
      </c>
      <c r="C375" s="11">
        <v>18835.77</v>
      </c>
      <c r="D375" s="11">
        <v>143.7929</v>
      </c>
      <c r="E375" s="11">
        <v>83.000020000000006</v>
      </c>
      <c r="F375" s="6">
        <f t="shared" ref="F375:H375" si="371">(C375-C374)/C374</f>
        <v>-4.345487840921896E-2</v>
      </c>
      <c r="G375" s="6">
        <f t="shared" si="371"/>
        <v>-9.8292043192308911E-3</v>
      </c>
      <c r="H375" s="6">
        <f t="shared" si="371"/>
        <v>-1.6489439291284682E-2</v>
      </c>
      <c r="I375" s="6">
        <f t="shared" si="1"/>
        <v>-2.4929508457120712E-2</v>
      </c>
    </row>
    <row r="376" spans="1:9" ht="15.75" customHeight="1">
      <c r="A376" s="11" t="s">
        <v>293</v>
      </c>
      <c r="B376" s="11">
        <v>26316.34</v>
      </c>
      <c r="C376" s="11">
        <v>18484.75</v>
      </c>
      <c r="D376" s="11">
        <v>144.5848</v>
      </c>
      <c r="E376" s="11">
        <v>78.454189999999997</v>
      </c>
      <c r="F376" s="6">
        <f t="shared" ref="F376:H376" si="372">(C376-C375)/C375</f>
        <v>-1.8635818976341315E-2</v>
      </c>
      <c r="G376" s="6">
        <f t="shared" si="372"/>
        <v>5.5072260174180944E-3</v>
      </c>
      <c r="H376" s="6">
        <f t="shared" si="372"/>
        <v>-5.4769022947223495E-2</v>
      </c>
      <c r="I376" s="6">
        <f t="shared" si="1"/>
        <v>6.3517581482999217E-3</v>
      </c>
    </row>
    <row r="377" spans="1:9" ht="15.75" customHeight="1">
      <c r="A377" s="11" t="s">
        <v>294</v>
      </c>
      <c r="B377" s="11">
        <v>26230.66</v>
      </c>
      <c r="C377" s="11">
        <v>19922.919999999998</v>
      </c>
      <c r="D377" s="11">
        <v>150.71430000000001</v>
      </c>
      <c r="E377" s="11">
        <v>78.546970000000002</v>
      </c>
      <c r="F377" s="6">
        <f t="shared" ref="F377:H377" si="373">(C377-C376)/C376</f>
        <v>7.780305386872953E-2</v>
      </c>
      <c r="G377" s="6">
        <f t="shared" si="373"/>
        <v>4.2393806264558978E-2</v>
      </c>
      <c r="H377" s="6">
        <f t="shared" si="373"/>
        <v>1.1826009547737954E-3</v>
      </c>
      <c r="I377" s="6">
        <f t="shared" si="1"/>
        <v>-3.255771889252088E-3</v>
      </c>
    </row>
    <row r="378" spans="1:9" ht="15.75" customHeight="1">
      <c r="A378" s="10">
        <v>42502</v>
      </c>
      <c r="B378" s="11">
        <v>26747.18</v>
      </c>
      <c r="C378" s="11">
        <v>20359.580000000002</v>
      </c>
      <c r="D378" s="11">
        <v>155.6223</v>
      </c>
      <c r="E378" s="11">
        <v>79.845770000000002</v>
      </c>
      <c r="F378" s="6">
        <f t="shared" ref="F378:H378" si="374">(C378-C377)/C377</f>
        <v>2.1917469929106953E-2</v>
      </c>
      <c r="G378" s="6">
        <f t="shared" si="374"/>
        <v>3.2564925823229694E-2</v>
      </c>
      <c r="H378" s="6">
        <f t="shared" si="374"/>
        <v>1.6535329115814398E-2</v>
      </c>
      <c r="I378" s="6">
        <f t="shared" si="1"/>
        <v>1.9691460298749647E-2</v>
      </c>
    </row>
    <row r="379" spans="1:9" ht="15.75" customHeight="1">
      <c r="A379" s="13">
        <v>42716</v>
      </c>
      <c r="B379" s="11">
        <v>26489.56</v>
      </c>
      <c r="C379" s="11">
        <v>19723.21</v>
      </c>
      <c r="D379" s="11">
        <v>161.3064</v>
      </c>
      <c r="E379" s="11">
        <v>75.949349999999995</v>
      </c>
      <c r="F379" s="6">
        <f t="shared" ref="F379:H379" si="375">(C379-C378)/C378</f>
        <v>-3.1256538690876856E-2</v>
      </c>
      <c r="G379" s="6">
        <f t="shared" si="375"/>
        <v>3.6524971035642069E-2</v>
      </c>
      <c r="H379" s="6">
        <f t="shared" si="375"/>
        <v>-4.8799329006408307E-2</v>
      </c>
      <c r="I379" s="6">
        <f t="shared" si="1"/>
        <v>-9.6316695816156678E-3</v>
      </c>
    </row>
    <row r="380" spans="1:9" ht="15.75" customHeight="1">
      <c r="A380" s="11" t="s">
        <v>295</v>
      </c>
      <c r="B380" s="11">
        <v>26040.7</v>
      </c>
      <c r="C380" s="11">
        <v>19288.009999999998</v>
      </c>
      <c r="D380" s="11">
        <v>153.41980000000001</v>
      </c>
      <c r="E380" s="11">
        <v>73.660939999999997</v>
      </c>
      <c r="F380" s="6">
        <f t="shared" ref="F380:H380" si="376">(C380-C379)/C379</f>
        <v>-2.2065373739873009E-2</v>
      </c>
      <c r="G380" s="6">
        <f t="shared" si="376"/>
        <v>-4.8892046440810702E-2</v>
      </c>
      <c r="H380" s="6">
        <f t="shared" si="376"/>
        <v>-3.0130738446082803E-2</v>
      </c>
      <c r="I380" s="6">
        <f t="shared" si="1"/>
        <v>-1.6944788814914274E-2</v>
      </c>
    </row>
    <row r="381" spans="1:9" ht="15.75" customHeight="1">
      <c r="A381" s="11" t="s">
        <v>296</v>
      </c>
      <c r="B381" s="11">
        <v>26626.46</v>
      </c>
      <c r="C381" s="11">
        <v>20578.21</v>
      </c>
      <c r="D381" s="11">
        <v>156.91810000000001</v>
      </c>
      <c r="E381" s="11">
        <v>74.866969999999995</v>
      </c>
      <c r="F381" s="6">
        <f t="shared" ref="F381:H381" si="377">(C381-C380)/C380</f>
        <v>6.6891296717494483E-2</v>
      </c>
      <c r="G381" s="6">
        <f t="shared" si="377"/>
        <v>2.2802141574946651E-2</v>
      </c>
      <c r="H381" s="6">
        <f t="shared" si="377"/>
        <v>1.6372720739105399E-2</v>
      </c>
      <c r="I381" s="6">
        <f t="shared" si="1"/>
        <v>2.2494018977984399E-2</v>
      </c>
    </row>
    <row r="382" spans="1:9" ht="15.75" customHeight="1">
      <c r="A382" s="10">
        <v>42767</v>
      </c>
      <c r="B382" s="11">
        <v>26759.23</v>
      </c>
      <c r="C382" s="11">
        <v>20720.59</v>
      </c>
      <c r="D382" s="11">
        <v>158.0565</v>
      </c>
      <c r="E382" s="11">
        <v>78.175880000000006</v>
      </c>
      <c r="F382" s="6">
        <f t="shared" ref="F382:H382" si="378">(C382-C381)/C381</f>
        <v>6.918969142602832E-3</v>
      </c>
      <c r="G382" s="6">
        <f t="shared" si="378"/>
        <v>7.2547398929759541E-3</v>
      </c>
      <c r="H382" s="6">
        <f t="shared" si="378"/>
        <v>4.4197194036302151E-2</v>
      </c>
      <c r="I382" s="6">
        <f t="shared" si="1"/>
        <v>4.9863932343991819E-3</v>
      </c>
    </row>
    <row r="383" spans="1:9" ht="15.75" customHeight="1">
      <c r="A383" s="10">
        <v>42979</v>
      </c>
      <c r="B383" s="11">
        <v>27238.06</v>
      </c>
      <c r="C383" s="11">
        <v>20847.79</v>
      </c>
      <c r="D383" s="11">
        <v>164.05340000000001</v>
      </c>
      <c r="E383" s="11">
        <v>79.629239999999996</v>
      </c>
      <c r="F383" s="6">
        <f t="shared" ref="F383:H383" si="379">(C383-C382)/C382</f>
        <v>6.1388213366511636E-3</v>
      </c>
      <c r="G383" s="6">
        <f t="shared" si="379"/>
        <v>3.7941495604420006E-2</v>
      </c>
      <c r="H383" s="6">
        <f t="shared" si="379"/>
        <v>1.8590900415831446E-2</v>
      </c>
      <c r="I383" s="6">
        <f t="shared" si="1"/>
        <v>1.7894012645356453E-2</v>
      </c>
    </row>
    <row r="384" spans="1:9" ht="15.75" customHeight="1">
      <c r="A384" s="11" t="s">
        <v>297</v>
      </c>
      <c r="B384" s="11">
        <v>27034.5</v>
      </c>
      <c r="C384" s="11">
        <v>20862.59</v>
      </c>
      <c r="D384" s="11">
        <v>160.61349999999999</v>
      </c>
      <c r="E384" s="11">
        <v>79.845770000000002</v>
      </c>
      <c r="F384" s="6">
        <f t="shared" ref="F384:H384" si="380">(C384-C383)/C383</f>
        <v>7.0990738107009287E-4</v>
      </c>
      <c r="G384" s="6">
        <f t="shared" si="380"/>
        <v>-2.096817255844757E-2</v>
      </c>
      <c r="H384" s="6">
        <f t="shared" si="380"/>
        <v>2.7192272587306609E-3</v>
      </c>
      <c r="I384" s="6">
        <f t="shared" si="1"/>
        <v>-7.4733663116977236E-3</v>
      </c>
    </row>
    <row r="385" spans="1:9" ht="15.75" customHeight="1">
      <c r="A385" s="11" t="s">
        <v>298</v>
      </c>
      <c r="B385" s="11">
        <v>27882.46</v>
      </c>
      <c r="C385" s="11">
        <v>22000.01</v>
      </c>
      <c r="D385" s="11">
        <v>167.99619999999999</v>
      </c>
      <c r="E385" s="11">
        <v>86.030510000000007</v>
      </c>
      <c r="F385" s="6">
        <f t="shared" ref="F385:H385" si="381">(C385-C384)/C384</f>
        <v>5.4519597039485425E-2</v>
      </c>
      <c r="G385" s="6">
        <f t="shared" si="381"/>
        <v>4.596562555451441E-2</v>
      </c>
      <c r="H385" s="6">
        <f t="shared" si="381"/>
        <v>7.7458580460805934E-2</v>
      </c>
      <c r="I385" s="6">
        <f t="shared" si="1"/>
        <v>3.1365847343209567E-2</v>
      </c>
    </row>
    <row r="386" spans="1:9" ht="15.75" customHeight="1">
      <c r="A386" s="11" t="s">
        <v>299</v>
      </c>
      <c r="B386" s="11">
        <v>28240.52</v>
      </c>
      <c r="C386" s="11">
        <v>21956.99</v>
      </c>
      <c r="D386" s="11">
        <v>174.48910000000001</v>
      </c>
      <c r="E386" s="11">
        <v>88.288020000000003</v>
      </c>
      <c r="F386" s="6">
        <f t="shared" ref="F386:H386" si="382">(C386-C385)/C385</f>
        <v>-1.9554536566118289E-3</v>
      </c>
      <c r="G386" s="6">
        <f t="shared" si="382"/>
        <v>3.8649088491287426E-2</v>
      </c>
      <c r="H386" s="6">
        <f t="shared" si="382"/>
        <v>2.624080689513518E-2</v>
      </c>
      <c r="I386" s="6">
        <f t="shared" si="1"/>
        <v>1.2841765037948635E-2</v>
      </c>
    </row>
    <row r="387" spans="1:9" ht="15.75" customHeight="1">
      <c r="A387" s="10">
        <v>42888</v>
      </c>
      <c r="B387" s="11">
        <v>28334.25</v>
      </c>
      <c r="C387" s="11">
        <v>22207.85</v>
      </c>
      <c r="D387" s="11">
        <v>179.71090000000001</v>
      </c>
      <c r="E387" s="11">
        <v>97.44117</v>
      </c>
      <c r="F387" s="6">
        <f t="shared" ref="F387:H387" si="383">(C387-C386)/C386</f>
        <v>1.1425063271422764E-2</v>
      </c>
      <c r="G387" s="6">
        <f t="shared" si="383"/>
        <v>2.9926224618042053E-2</v>
      </c>
      <c r="H387" s="6">
        <f t="shared" si="383"/>
        <v>0.10367374871471799</v>
      </c>
      <c r="I387" s="6">
        <f t="shared" si="1"/>
        <v>3.3189898769569242E-3</v>
      </c>
    </row>
    <row r="388" spans="1:9" ht="15.75" customHeight="1">
      <c r="A388" s="11" t="s">
        <v>300</v>
      </c>
      <c r="B388" s="11">
        <v>28468.75</v>
      </c>
      <c r="C388" s="11">
        <v>21505.63</v>
      </c>
      <c r="D388" s="11">
        <v>182.35</v>
      </c>
      <c r="E388" s="11">
        <v>94.875110000000006</v>
      </c>
      <c r="F388" s="6">
        <f t="shared" ref="F388:H388" si="384">(C388-C387)/C387</f>
        <v>-3.1620350461660972E-2</v>
      </c>
      <c r="G388" s="6">
        <f t="shared" si="384"/>
        <v>1.4685252814381235E-2</v>
      </c>
      <c r="H388" s="6">
        <f t="shared" si="384"/>
        <v>-2.6334453906906013E-2</v>
      </c>
      <c r="I388" s="6">
        <f t="shared" si="1"/>
        <v>4.7469052471831794E-3</v>
      </c>
    </row>
    <row r="389" spans="1:9" ht="15.75" customHeight="1">
      <c r="A389" s="11" t="s">
        <v>301</v>
      </c>
      <c r="B389" s="11">
        <v>28892.97</v>
      </c>
      <c r="C389" s="11">
        <v>21608.42</v>
      </c>
      <c r="D389" s="11">
        <v>183.89330000000001</v>
      </c>
      <c r="E389" s="11">
        <v>95.676339999999996</v>
      </c>
      <c r="F389" s="6">
        <f t="shared" ref="F389:H389" si="385">(C389-C388)/C388</f>
        <v>4.7796786236905045E-3</v>
      </c>
      <c r="G389" s="6">
        <f t="shared" si="385"/>
        <v>8.4633945708802658E-3</v>
      </c>
      <c r="H389" s="6">
        <f t="shared" si="385"/>
        <v>8.4451021980368676E-3</v>
      </c>
      <c r="I389" s="6">
        <f t="shared" si="1"/>
        <v>1.4901251372118592E-2</v>
      </c>
    </row>
    <row r="390" spans="1:9" ht="15.75" customHeight="1">
      <c r="A390" s="11" t="s">
        <v>302</v>
      </c>
      <c r="B390" s="11">
        <v>28832.45</v>
      </c>
      <c r="C390" s="11">
        <v>20856.509999999998</v>
      </c>
      <c r="D390" s="11">
        <v>176.98859999999999</v>
      </c>
      <c r="E390" s="11">
        <v>98.574680000000001</v>
      </c>
      <c r="F390" s="6">
        <f t="shared" ref="F390:H390" si="386">(C390-C389)/C389</f>
        <v>-3.4797083729398076E-2</v>
      </c>
      <c r="G390" s="6">
        <f t="shared" si="386"/>
        <v>-3.7547316840798546E-2</v>
      </c>
      <c r="H390" s="6">
        <f t="shared" si="386"/>
        <v>3.0293173840052878E-2</v>
      </c>
      <c r="I390" s="6">
        <f t="shared" si="1"/>
        <v>-2.0946271705539594E-3</v>
      </c>
    </row>
    <row r="391" spans="1:9" ht="15.75" customHeight="1">
      <c r="A391" s="10">
        <v>42889</v>
      </c>
      <c r="B391" s="11">
        <v>28946.23</v>
      </c>
      <c r="C391" s="11">
        <v>22318.93</v>
      </c>
      <c r="D391" s="11">
        <v>175.3058</v>
      </c>
      <c r="E391" s="11">
        <v>98.512979999999999</v>
      </c>
      <c r="F391" s="6">
        <f t="shared" ref="F391:H391" si="387">(C391-C390)/C390</f>
        <v>7.0118154954975781E-2</v>
      </c>
      <c r="G391" s="6">
        <f t="shared" si="387"/>
        <v>-9.5079570096604313E-3</v>
      </c>
      <c r="H391" s="6">
        <f t="shared" si="387"/>
        <v>-6.2592138265122309E-4</v>
      </c>
      <c r="I391" s="6">
        <f t="shared" si="1"/>
        <v>3.9462480642470142E-3</v>
      </c>
    </row>
    <row r="392" spans="1:9" ht="15.75" customHeight="1">
      <c r="A392" s="11" t="s">
        <v>303</v>
      </c>
      <c r="B392" s="11">
        <v>29648.99</v>
      </c>
      <c r="C392" s="11">
        <v>22350.6</v>
      </c>
      <c r="D392" s="11">
        <v>184.5367</v>
      </c>
      <c r="E392" s="11">
        <v>104.9641</v>
      </c>
      <c r="F392" s="6">
        <f t="shared" ref="F392:H392" si="388">(C392-C391)/C391</f>
        <v>1.4189748343669815E-3</v>
      </c>
      <c r="G392" s="6">
        <f t="shared" si="388"/>
        <v>5.2655987423120006E-2</v>
      </c>
      <c r="H392" s="6">
        <f t="shared" si="388"/>
        <v>6.5484974670342963E-2</v>
      </c>
      <c r="I392" s="6">
        <f t="shared" si="1"/>
        <v>2.4278118428548452E-2</v>
      </c>
    </row>
    <row r="393" spans="1:9" ht="15.75" customHeight="1">
      <c r="A393" s="11" t="s">
        <v>304</v>
      </c>
      <c r="B393" s="11">
        <v>29421.4</v>
      </c>
      <c r="C393" s="11">
        <v>22538.6</v>
      </c>
      <c r="D393" s="11">
        <v>188.46270000000001</v>
      </c>
      <c r="E393" s="11">
        <v>104.2162</v>
      </c>
      <c r="F393" s="6">
        <f t="shared" ref="F393:H393" si="389">(C393-C392)/C392</f>
        <v>8.4114073000277397E-3</v>
      </c>
      <c r="G393" s="6">
        <f t="shared" si="389"/>
        <v>2.1274900873376495E-2</v>
      </c>
      <c r="H393" s="6">
        <f t="shared" si="389"/>
        <v>-7.1252933145713754E-3</v>
      </c>
      <c r="I393" s="6">
        <f t="shared" si="1"/>
        <v>-7.6761468097226969E-3</v>
      </c>
    </row>
    <row r="394" spans="1:9" ht="15.75" customHeight="1">
      <c r="A394" s="11" t="s">
        <v>305</v>
      </c>
      <c r="B394" s="11">
        <v>29620.5</v>
      </c>
      <c r="C394" s="11">
        <v>22397.59</v>
      </c>
      <c r="D394" s="11">
        <v>187.01150000000001</v>
      </c>
      <c r="E394" s="11">
        <v>101.66</v>
      </c>
      <c r="F394" s="6">
        <f t="shared" ref="F394:H394" si="390">(C394-C393)/C393</f>
        <v>-6.2563779471661246E-3</v>
      </c>
      <c r="G394" s="6">
        <f t="shared" si="390"/>
        <v>-7.7001974395994538E-3</v>
      </c>
      <c r="H394" s="6">
        <f t="shared" si="390"/>
        <v>-2.4527856513670659E-2</v>
      </c>
      <c r="I394" s="6">
        <f t="shared" si="1"/>
        <v>6.7671830708259479E-3</v>
      </c>
    </row>
    <row r="395" spans="1:9" ht="15.75" customHeight="1">
      <c r="A395" s="10">
        <v>42798</v>
      </c>
      <c r="B395" s="11">
        <v>29706.61</v>
      </c>
      <c r="C395" s="11">
        <v>22364.46</v>
      </c>
      <c r="D395" s="11">
        <v>181.13740000000001</v>
      </c>
      <c r="E395" s="11">
        <v>108.98439999999999</v>
      </c>
      <c r="F395" s="6">
        <f t="shared" ref="F395:H395" si="391">(C395-C394)/C394</f>
        <v>-1.4791770007398573E-3</v>
      </c>
      <c r="G395" s="6">
        <f t="shared" si="391"/>
        <v>-3.141036781160516E-2</v>
      </c>
      <c r="H395" s="6">
        <f t="shared" si="391"/>
        <v>7.2048003147747369E-2</v>
      </c>
      <c r="I395" s="6">
        <f t="shared" si="1"/>
        <v>2.907108252730392E-3</v>
      </c>
    </row>
    <row r="396" spans="1:9" ht="15.75" customHeight="1">
      <c r="A396" s="10">
        <v>43012</v>
      </c>
      <c r="B396" s="11">
        <v>29461.45</v>
      </c>
      <c r="C396" s="11">
        <v>22856.78</v>
      </c>
      <c r="D396" s="11">
        <v>181.072</v>
      </c>
      <c r="E396" s="11">
        <v>108.08029999999999</v>
      </c>
      <c r="F396" s="6">
        <f t="shared" ref="F396:H396" si="392">(C396-C395)/C395</f>
        <v>2.2013498202058075E-2</v>
      </c>
      <c r="G396" s="6">
        <f t="shared" si="392"/>
        <v>-3.6105188657897818E-4</v>
      </c>
      <c r="H396" s="6">
        <f t="shared" si="392"/>
        <v>-8.2956826848613174E-3</v>
      </c>
      <c r="I396" s="6">
        <f t="shared" si="1"/>
        <v>-8.2527087405799542E-3</v>
      </c>
    </row>
    <row r="397" spans="1:9" ht="15.75" customHeight="1">
      <c r="A397" s="11" t="s">
        <v>306</v>
      </c>
      <c r="B397" s="11">
        <v>29365.3</v>
      </c>
      <c r="C397" s="11">
        <v>22014.32</v>
      </c>
      <c r="D397" s="11">
        <v>180.4117</v>
      </c>
      <c r="E397" s="11">
        <v>109.1396</v>
      </c>
      <c r="F397" s="6">
        <f t="shared" ref="F397:H397" si="393">(C397-C396)/C396</f>
        <v>-3.6858210124085682E-2</v>
      </c>
      <c r="G397" s="6">
        <f t="shared" si="393"/>
        <v>-3.6466157108774773E-3</v>
      </c>
      <c r="H397" s="6">
        <f t="shared" si="393"/>
        <v>9.8010460740764731E-3</v>
      </c>
      <c r="I397" s="6">
        <f t="shared" si="1"/>
        <v>-3.2635868227803267E-3</v>
      </c>
    </row>
    <row r="398" spans="1:9" ht="15.75" customHeight="1">
      <c r="A398" s="11" t="s">
        <v>307</v>
      </c>
      <c r="B398" s="11">
        <v>29918.400000000001</v>
      </c>
      <c r="C398" s="11">
        <v>22418.639999999999</v>
      </c>
      <c r="D398" s="11">
        <v>182.36680000000001</v>
      </c>
      <c r="E398" s="11">
        <v>109.5136</v>
      </c>
      <c r="F398" s="6">
        <f t="shared" ref="F398:H398" si="394">(C398-C397)/C397</f>
        <v>1.8366227074013627E-2</v>
      </c>
      <c r="G398" s="6">
        <f t="shared" si="394"/>
        <v>1.0836880313194854E-2</v>
      </c>
      <c r="H398" s="6">
        <f t="shared" si="394"/>
        <v>3.4268038365542408E-3</v>
      </c>
      <c r="I398" s="6">
        <f t="shared" si="1"/>
        <v>1.8835155779099895E-2</v>
      </c>
    </row>
    <row r="399" spans="1:9" ht="15.75" customHeight="1">
      <c r="A399" s="10">
        <v>42740</v>
      </c>
      <c r="B399" s="11">
        <v>29858.799999999999</v>
      </c>
      <c r="C399" s="11">
        <v>22876.15</v>
      </c>
      <c r="D399" s="11">
        <v>171.1729</v>
      </c>
      <c r="E399" s="11">
        <v>107.5502</v>
      </c>
      <c r="F399" s="6">
        <f t="shared" ref="F399:H399" si="395">(C399-C398)/C398</f>
        <v>2.0407571556526269E-2</v>
      </c>
      <c r="G399" s="6">
        <f t="shared" si="395"/>
        <v>-6.1381238251699395E-2</v>
      </c>
      <c r="H399" s="6">
        <f t="shared" si="395"/>
        <v>-1.7928366887765473E-2</v>
      </c>
      <c r="I399" s="6">
        <f t="shared" si="1"/>
        <v>-1.9920851382427595E-3</v>
      </c>
    </row>
    <row r="400" spans="1:9" ht="15.75" customHeight="1">
      <c r="A400" s="10">
        <v>42952</v>
      </c>
      <c r="B400" s="11">
        <v>30188.15</v>
      </c>
      <c r="C400" s="11">
        <v>23093.56</v>
      </c>
      <c r="D400" s="11">
        <v>161.8835</v>
      </c>
      <c r="E400" s="11">
        <v>106.64709999999999</v>
      </c>
      <c r="F400" s="6">
        <f t="shared" ref="F400:H400" si="396">(C400-C399)/C399</f>
        <v>9.5037845091940666E-3</v>
      </c>
      <c r="G400" s="6">
        <f t="shared" si="396"/>
        <v>-5.4269104513623365E-2</v>
      </c>
      <c r="H400" s="6">
        <f t="shared" si="396"/>
        <v>-8.3970090246230054E-3</v>
      </c>
      <c r="I400" s="6">
        <f t="shared" si="1"/>
        <v>1.1030249038809403E-2</v>
      </c>
    </row>
    <row r="401" spans="1:9" ht="15.75" customHeight="1">
      <c r="A401" s="11" t="s">
        <v>308</v>
      </c>
      <c r="B401" s="11">
        <v>30464.92</v>
      </c>
      <c r="C401" s="11">
        <v>22645.38</v>
      </c>
      <c r="D401" s="11">
        <v>161.67760000000001</v>
      </c>
      <c r="E401" s="11">
        <v>102.28360000000001</v>
      </c>
      <c r="F401" s="6">
        <f t="shared" ref="F401:H401" si="397">(C401-C400)/C400</f>
        <v>-1.9407142077704793E-2</v>
      </c>
      <c r="G401" s="6">
        <f t="shared" si="397"/>
        <v>-1.2719023248199202E-3</v>
      </c>
      <c r="H401" s="6">
        <f t="shared" si="397"/>
        <v>-4.0915317903627832E-2</v>
      </c>
      <c r="I401" s="6">
        <f t="shared" si="1"/>
        <v>9.1681669794272513E-3</v>
      </c>
    </row>
    <row r="402" spans="1:9" ht="15.75" customHeight="1">
      <c r="A402" s="11" t="s">
        <v>309</v>
      </c>
      <c r="B402" s="11">
        <v>31028.21</v>
      </c>
      <c r="C402" s="11">
        <v>23210.959999999999</v>
      </c>
      <c r="D402" s="11">
        <v>155.14420000000001</v>
      </c>
      <c r="E402" s="11">
        <v>98.730819999999994</v>
      </c>
      <c r="F402" s="6">
        <f t="shared" ref="F402:H402" si="398">(C402-C401)/C401</f>
        <v>2.4975513769254394E-2</v>
      </c>
      <c r="G402" s="6">
        <f t="shared" si="398"/>
        <v>-4.0410050619257086E-2</v>
      </c>
      <c r="H402" s="6">
        <f t="shared" si="398"/>
        <v>-3.4734600659343362E-2</v>
      </c>
      <c r="I402" s="6">
        <f t="shared" si="1"/>
        <v>1.8489790880790131E-2</v>
      </c>
    </row>
    <row r="403" spans="1:9" ht="15.75" customHeight="1">
      <c r="A403" s="11" t="s">
        <v>310</v>
      </c>
      <c r="B403" s="11">
        <v>31273.29</v>
      </c>
      <c r="C403" s="11">
        <v>23433.77</v>
      </c>
      <c r="D403" s="11">
        <v>160.36600000000001</v>
      </c>
      <c r="E403" s="11">
        <v>87.449060000000003</v>
      </c>
      <c r="F403" s="6">
        <f t="shared" ref="F403:H403" si="399">(C403-C402)/C402</f>
        <v>9.5993444476230767E-3</v>
      </c>
      <c r="G403" s="6">
        <f t="shared" si="399"/>
        <v>3.3657719721394683E-2</v>
      </c>
      <c r="H403" s="6">
        <f t="shared" si="399"/>
        <v>-0.1142678648875801</v>
      </c>
      <c r="I403" s="6">
        <f t="shared" si="1"/>
        <v>7.8986187085881444E-3</v>
      </c>
    </row>
    <row r="404" spans="1:9" ht="15.75" customHeight="1">
      <c r="A404" s="10">
        <v>42861</v>
      </c>
      <c r="B404" s="11">
        <v>31262.06</v>
      </c>
      <c r="C404" s="11">
        <v>23444.78</v>
      </c>
      <c r="D404" s="11">
        <v>168.6892</v>
      </c>
      <c r="E404" s="11">
        <v>86.482969999999995</v>
      </c>
      <c r="F404" s="6">
        <f t="shared" ref="F404:H404" si="400">(C404-C403)/C403</f>
        <v>4.6983477263788111E-4</v>
      </c>
      <c r="G404" s="6">
        <f t="shared" si="400"/>
        <v>5.1901275831535268E-2</v>
      </c>
      <c r="H404" s="6">
        <f t="shared" si="400"/>
        <v>-1.104746008704963E-2</v>
      </c>
      <c r="I404" s="6">
        <f t="shared" si="1"/>
        <v>-3.5909237563427329E-4</v>
      </c>
    </row>
    <row r="405" spans="1:9" ht="15.75" customHeight="1">
      <c r="A405" s="10">
        <v>43075</v>
      </c>
      <c r="B405" s="11">
        <v>31056.400000000001</v>
      </c>
      <c r="C405" s="11">
        <v>24107.21</v>
      </c>
      <c r="D405" s="11">
        <v>167.49340000000001</v>
      </c>
      <c r="E405" s="11">
        <v>86.327110000000005</v>
      </c>
      <c r="F405" s="6">
        <f t="shared" ref="F405:H405" si="401">(C405-C404)/C404</f>
        <v>2.8254903650194216E-2</v>
      </c>
      <c r="G405" s="6">
        <f t="shared" si="401"/>
        <v>-7.088776282061871E-3</v>
      </c>
      <c r="H405" s="6">
        <f t="shared" si="401"/>
        <v>-1.8022045265095534E-3</v>
      </c>
      <c r="I405" s="6">
        <f t="shared" si="1"/>
        <v>-6.5785811939456278E-3</v>
      </c>
    </row>
    <row r="406" spans="1:9" ht="15.75" customHeight="1">
      <c r="A406" s="11" t="s">
        <v>311</v>
      </c>
      <c r="B406" s="11">
        <v>31138.21</v>
      </c>
      <c r="C406" s="11">
        <v>23511.17</v>
      </c>
      <c r="D406" s="11">
        <v>163.18729999999999</v>
      </c>
      <c r="E406" s="11">
        <v>84.020960000000002</v>
      </c>
      <c r="F406" s="6">
        <f t="shared" ref="F406:H406" si="402">(C406-C405)/C405</f>
        <v>-2.4724553359762532E-2</v>
      </c>
      <c r="G406" s="6">
        <f t="shared" si="402"/>
        <v>-2.5709072715701123E-2</v>
      </c>
      <c r="H406" s="6">
        <f t="shared" si="402"/>
        <v>-2.6714087845637394E-2</v>
      </c>
      <c r="I406" s="6">
        <f t="shared" si="1"/>
        <v>2.6342396414264909E-3</v>
      </c>
    </row>
    <row r="407" spans="1:9" ht="15.75" customHeight="1">
      <c r="A407" s="11" t="s">
        <v>312</v>
      </c>
      <c r="B407" s="11">
        <v>30921.61</v>
      </c>
      <c r="C407" s="11">
        <v>22998.720000000001</v>
      </c>
      <c r="D407" s="11">
        <v>164.22669999999999</v>
      </c>
      <c r="E407" s="11">
        <v>84.363720000000001</v>
      </c>
      <c r="F407" s="6">
        <f t="shared" ref="F407:H407" si="403">(C407-C406)/C406</f>
        <v>-2.1796022911662716E-2</v>
      </c>
      <c r="G407" s="6">
        <f t="shared" si="403"/>
        <v>6.369368204511016E-3</v>
      </c>
      <c r="H407" s="6">
        <f t="shared" si="403"/>
        <v>4.0794582685082193E-3</v>
      </c>
      <c r="I407" s="6">
        <f t="shared" si="1"/>
        <v>-6.956083859669472E-3</v>
      </c>
    </row>
    <row r="408" spans="1:9" ht="15.75" customHeight="1">
      <c r="A408" s="10">
        <v>42801</v>
      </c>
      <c r="B408" s="11">
        <v>31360.63</v>
      </c>
      <c r="C408" s="11">
        <v>23350.48</v>
      </c>
      <c r="D408" s="11">
        <v>166.8252</v>
      </c>
      <c r="E408" s="11">
        <v>84.332579999999993</v>
      </c>
      <c r="F408" s="6">
        <f t="shared" ref="F408:H408" si="404">(C408-C407)/C407</f>
        <v>1.5294764230357097E-2</v>
      </c>
      <c r="G408" s="6">
        <f t="shared" si="404"/>
        <v>1.582264028930741E-2</v>
      </c>
      <c r="H408" s="6">
        <f t="shared" si="404"/>
        <v>-3.691160133764575E-4</v>
      </c>
      <c r="I408" s="6">
        <f t="shared" si="1"/>
        <v>1.4197837693444825E-2</v>
      </c>
    </row>
    <row r="409" spans="1:9" ht="15.75" customHeight="1">
      <c r="A409" s="10">
        <v>43015</v>
      </c>
      <c r="B409" s="11">
        <v>32020.75</v>
      </c>
      <c r="C409" s="11">
        <v>24044.14</v>
      </c>
      <c r="D409" s="11">
        <v>197.58670000000001</v>
      </c>
      <c r="E409" s="11">
        <v>87.636039999999994</v>
      </c>
      <c r="F409" s="6">
        <f t="shared" ref="F409:H409" si="405">(C409-C408)/C408</f>
        <v>2.9706455713115955E-2</v>
      </c>
      <c r="G409" s="6">
        <f t="shared" si="405"/>
        <v>0.18439360480311137</v>
      </c>
      <c r="H409" s="6">
        <f t="shared" si="405"/>
        <v>3.9171812364806123E-2</v>
      </c>
      <c r="I409" s="6">
        <f t="shared" si="1"/>
        <v>2.1049322032114754E-2</v>
      </c>
    </row>
    <row r="410" spans="1:9" ht="15.75" customHeight="1">
      <c r="A410" s="11" t="s">
        <v>313</v>
      </c>
      <c r="B410" s="11">
        <v>32028.89</v>
      </c>
      <c r="C410" s="11">
        <v>23698.2</v>
      </c>
      <c r="D410" s="11">
        <v>197.98269999999999</v>
      </c>
      <c r="E410" s="11">
        <v>90.440899999999999</v>
      </c>
      <c r="F410" s="6">
        <f t="shared" ref="F410:H410" si="406">(C410-C409)/C409</f>
        <v>-1.4387705278708189E-2</v>
      </c>
      <c r="G410" s="6">
        <f t="shared" si="406"/>
        <v>2.004183479960881E-3</v>
      </c>
      <c r="H410" s="6">
        <f t="shared" si="406"/>
        <v>3.2005782096041824E-2</v>
      </c>
      <c r="I410" s="6">
        <f t="shared" si="1"/>
        <v>2.5421016059896842E-4</v>
      </c>
    </row>
    <row r="411" spans="1:9" ht="15.75" customHeight="1">
      <c r="A411" s="11" t="s">
        <v>314</v>
      </c>
      <c r="B411" s="11">
        <v>32309.88</v>
      </c>
      <c r="C411" s="11">
        <v>23459.45</v>
      </c>
      <c r="D411" s="11">
        <v>194.03809999999999</v>
      </c>
      <c r="E411" s="11">
        <v>89.505939999999995</v>
      </c>
      <c r="F411" s="6">
        <f t="shared" ref="F411:H411" si="407">(C411-C410)/C410</f>
        <v>-1.007460482230718E-2</v>
      </c>
      <c r="G411" s="6">
        <f t="shared" si="407"/>
        <v>-1.9923963053337532E-2</v>
      </c>
      <c r="H411" s="6">
        <f t="shared" si="407"/>
        <v>-1.0337800707423343E-2</v>
      </c>
      <c r="I411" s="6">
        <f t="shared" si="1"/>
        <v>8.7730171104899862E-3</v>
      </c>
    </row>
    <row r="412" spans="1:9" ht="15.75" customHeight="1">
      <c r="A412" s="11" t="s">
        <v>315</v>
      </c>
      <c r="B412" s="11">
        <v>32325.41</v>
      </c>
      <c r="C412" s="11">
        <v>24307.37</v>
      </c>
      <c r="D412" s="11">
        <v>177.7253</v>
      </c>
      <c r="E412" s="11">
        <v>85.766139999999993</v>
      </c>
      <c r="F412" s="6">
        <f t="shared" ref="F412:H412" si="408">(C412-C411)/C411</f>
        <v>3.6144069873760822E-2</v>
      </c>
      <c r="G412" s="6">
        <f t="shared" si="408"/>
        <v>-8.4070087266366667E-2</v>
      </c>
      <c r="H412" s="6">
        <f t="shared" si="408"/>
        <v>-4.1782701796104285E-2</v>
      </c>
      <c r="I412" s="6">
        <f t="shared" si="1"/>
        <v>4.8065792878211974E-4</v>
      </c>
    </row>
    <row r="413" spans="1:9" ht="15.75" customHeight="1">
      <c r="A413" s="10">
        <v>42924</v>
      </c>
      <c r="B413" s="11">
        <v>31213.59</v>
      </c>
      <c r="C413" s="11">
        <v>22325.69</v>
      </c>
      <c r="D413" s="11">
        <v>169.3699</v>
      </c>
      <c r="E413" s="11">
        <v>78.006039999999999</v>
      </c>
      <c r="F413" s="6">
        <f t="shared" ref="F413:H413" si="409">(C413-C412)/C412</f>
        <v>-8.1525891118619589E-2</v>
      </c>
      <c r="G413" s="6">
        <f t="shared" si="409"/>
        <v>-4.7013002650719976E-2</v>
      </c>
      <c r="H413" s="6">
        <f t="shared" si="409"/>
        <v>-9.047976275952252E-2</v>
      </c>
      <c r="I413" s="6">
        <f t="shared" si="1"/>
        <v>-3.4394614020363541E-2</v>
      </c>
    </row>
    <row r="414" spans="1:9" ht="15.75" customHeight="1">
      <c r="A414" s="11" t="s">
        <v>316</v>
      </c>
      <c r="B414" s="11">
        <v>31524.68</v>
      </c>
      <c r="C414" s="11">
        <v>21726.09</v>
      </c>
      <c r="D414" s="11">
        <v>163.45160000000001</v>
      </c>
      <c r="E414" s="11">
        <v>80.873249999999999</v>
      </c>
      <c r="F414" s="6">
        <f t="shared" ref="F414:H414" si="410">(C414-C413)/C413</f>
        <v>-2.685695268544885E-2</v>
      </c>
      <c r="G414" s="6">
        <f t="shared" si="410"/>
        <v>-3.4943044779503253E-2</v>
      </c>
      <c r="H414" s="6">
        <f t="shared" si="410"/>
        <v>3.6756256310408783E-2</v>
      </c>
      <c r="I414" s="6">
        <f t="shared" si="1"/>
        <v>9.966492159344701E-3</v>
      </c>
    </row>
    <row r="415" spans="1:9" ht="15.75" customHeight="1">
      <c r="A415" s="11" t="s">
        <v>317</v>
      </c>
      <c r="B415" s="11">
        <v>31596.06</v>
      </c>
      <c r="C415" s="11">
        <v>21390.31</v>
      </c>
      <c r="D415" s="11">
        <v>168.2012</v>
      </c>
      <c r="E415" s="11">
        <v>79.314980000000006</v>
      </c>
      <c r="F415" s="6">
        <f t="shared" ref="F415:H415" si="411">(C415-C414)/C414</f>
        <v>-1.5455150926834917E-2</v>
      </c>
      <c r="G415" s="6">
        <f t="shared" si="411"/>
        <v>2.9058143205695056E-2</v>
      </c>
      <c r="H415" s="6">
        <f t="shared" si="411"/>
        <v>-1.926805216805301E-2</v>
      </c>
      <c r="I415" s="6">
        <f t="shared" si="1"/>
        <v>2.2642577180799622E-3</v>
      </c>
    </row>
    <row r="416" spans="1:9" ht="15.75" customHeight="1">
      <c r="A416" s="11" t="s">
        <v>318</v>
      </c>
      <c r="B416" s="11">
        <v>31892.23</v>
      </c>
      <c r="C416" s="11">
        <v>21886.87</v>
      </c>
      <c r="D416" s="11">
        <v>168.2758</v>
      </c>
      <c r="E416" s="11">
        <v>81.823670000000007</v>
      </c>
      <c r="F416" s="6">
        <f t="shared" ref="F416:H416" si="412">(C416-C415)/C415</f>
        <v>2.3214249816856214E-2</v>
      </c>
      <c r="G416" s="6">
        <f t="shared" si="412"/>
        <v>4.4351645529285032E-4</v>
      </c>
      <c r="H416" s="6">
        <f t="shared" si="412"/>
        <v>3.1629460159984926E-2</v>
      </c>
      <c r="I416" s="6">
        <f t="shared" si="1"/>
        <v>9.3736370927260636E-3</v>
      </c>
    </row>
    <row r="417" spans="1:9" ht="15.75" customHeight="1">
      <c r="A417" s="10">
        <v>42834</v>
      </c>
      <c r="B417" s="11">
        <v>31687.52</v>
      </c>
      <c r="C417" s="11">
        <v>21689.18</v>
      </c>
      <c r="D417" s="11">
        <v>170.29</v>
      </c>
      <c r="E417" s="11">
        <v>80.40804</v>
      </c>
      <c r="F417" s="6">
        <f t="shared" ref="F417:H417" si="413">(C417-C416)/C416</f>
        <v>-9.0323559284629876E-3</v>
      </c>
      <c r="G417" s="6">
        <f t="shared" si="413"/>
        <v>1.1969635562570424E-2</v>
      </c>
      <c r="H417" s="6">
        <f t="shared" si="413"/>
        <v>-1.7300983932888946E-2</v>
      </c>
      <c r="I417" s="6">
        <f t="shared" si="1"/>
        <v>-6.4188048311453645E-3</v>
      </c>
    </row>
    <row r="418" spans="1:9" ht="15.75" customHeight="1">
      <c r="A418" s="10">
        <v>43048</v>
      </c>
      <c r="B418" s="11">
        <v>32272.61</v>
      </c>
      <c r="C418" s="11">
        <v>21504.51</v>
      </c>
      <c r="D418" s="11">
        <v>172.50319999999999</v>
      </c>
      <c r="E418" s="11">
        <v>83.050569999999993</v>
      </c>
      <c r="F418" s="6">
        <f t="shared" ref="F418:H418" si="414">(C418-C417)/C417</f>
        <v>-8.5143836696455043E-3</v>
      </c>
      <c r="G418" s="6">
        <f t="shared" si="414"/>
        <v>1.2996652768806159E-2</v>
      </c>
      <c r="H418" s="6">
        <f t="shared" si="414"/>
        <v>3.2864002156998154E-2</v>
      </c>
      <c r="I418" s="6">
        <f t="shared" si="1"/>
        <v>1.8464367044186487E-2</v>
      </c>
    </row>
    <row r="419" spans="1:9" ht="15.75" customHeight="1">
      <c r="A419" s="11" t="s">
        <v>319</v>
      </c>
      <c r="B419" s="11">
        <v>31922.44</v>
      </c>
      <c r="C419" s="11">
        <v>21212.560000000001</v>
      </c>
      <c r="D419" s="11">
        <v>176.5068</v>
      </c>
      <c r="E419" s="11">
        <v>81.634929999999997</v>
      </c>
      <c r="F419" s="6">
        <f t="shared" ref="F419:H419" si="415">(C419-C418)/C418</f>
        <v>-1.3576221918099837E-2</v>
      </c>
      <c r="G419" s="6">
        <f t="shared" si="415"/>
        <v>2.3208844821429434E-2</v>
      </c>
      <c r="H419" s="6">
        <f t="shared" si="415"/>
        <v>-1.7045518170435151E-2</v>
      </c>
      <c r="I419" s="6">
        <f t="shared" si="1"/>
        <v>-1.0850377456301238E-2</v>
      </c>
    </row>
    <row r="420" spans="1:9" ht="15.75" customHeight="1">
      <c r="A420" s="11" t="s">
        <v>320</v>
      </c>
      <c r="B420" s="11">
        <v>31283.72</v>
      </c>
      <c r="C420" s="11">
        <v>20249.05</v>
      </c>
      <c r="D420" s="11">
        <v>165.59020000000001</v>
      </c>
      <c r="E420" s="11">
        <v>79.275540000000007</v>
      </c>
      <c r="F420" s="6">
        <f t="shared" ref="F420:H420" si="416">(C420-C419)/C419</f>
        <v>-4.5421674705929033E-2</v>
      </c>
      <c r="G420" s="6">
        <f t="shared" si="416"/>
        <v>-6.1848042115091248E-2</v>
      </c>
      <c r="H420" s="6">
        <f t="shared" si="416"/>
        <v>-2.8901721358736886E-2</v>
      </c>
      <c r="I420" s="6">
        <f t="shared" si="1"/>
        <v>-2.0008495591189068E-2</v>
      </c>
    </row>
    <row r="421" spans="1:9" ht="15.75" customHeight="1">
      <c r="A421" s="10">
        <v>42776</v>
      </c>
      <c r="B421" s="11">
        <v>31814.22</v>
      </c>
      <c r="C421" s="11">
        <v>20751.73</v>
      </c>
      <c r="D421" s="11">
        <v>173.89580000000001</v>
      </c>
      <c r="E421" s="11">
        <v>80.124920000000003</v>
      </c>
      <c r="F421" s="6">
        <f t="shared" ref="F421:H421" si="417">(C421-C420)/C420</f>
        <v>2.4824868327156104E-2</v>
      </c>
      <c r="G421" s="6">
        <f t="shared" si="417"/>
        <v>5.0157557633241569E-2</v>
      </c>
      <c r="H421" s="6">
        <f t="shared" si="417"/>
        <v>1.0714275803103914E-2</v>
      </c>
      <c r="I421" s="6">
        <f t="shared" si="1"/>
        <v>1.6957701961275704E-2</v>
      </c>
    </row>
    <row r="422" spans="1:9" ht="15.75" customHeight="1">
      <c r="A422" s="10">
        <v>42988</v>
      </c>
      <c r="B422" s="11">
        <v>32432.69</v>
      </c>
      <c r="C422" s="11">
        <v>21271.78</v>
      </c>
      <c r="D422" s="11">
        <v>184.01669999999999</v>
      </c>
      <c r="E422" s="11">
        <v>79.700230000000005</v>
      </c>
      <c r="F422" s="6">
        <f t="shared" ref="F422:H422" si="418">(C422-C421)/C421</f>
        <v>2.506056121586004E-2</v>
      </c>
      <c r="G422" s="6">
        <f t="shared" si="418"/>
        <v>5.8200945623758465E-2</v>
      </c>
      <c r="H422" s="6">
        <f t="shared" si="418"/>
        <v>-5.3003485058081582E-3</v>
      </c>
      <c r="I422" s="6">
        <f t="shared" si="1"/>
        <v>1.9440049135260821E-2</v>
      </c>
    </row>
    <row r="423" spans="1:9" ht="15.75" customHeight="1">
      <c r="A423" s="11" t="s">
        <v>321</v>
      </c>
      <c r="B423" s="11">
        <v>32389.96</v>
      </c>
      <c r="C423" s="11">
        <v>21336.13</v>
      </c>
      <c r="D423" s="11">
        <v>187.32400000000001</v>
      </c>
      <c r="E423" s="11">
        <v>80.030540000000002</v>
      </c>
      <c r="F423" s="6">
        <f t="shared" ref="F423:H423" si="419">(C423-C422)/C422</f>
        <v>3.0251347089901358E-3</v>
      </c>
      <c r="G423" s="6">
        <f t="shared" si="419"/>
        <v>1.7972825292487185E-2</v>
      </c>
      <c r="H423" s="6">
        <f t="shared" si="419"/>
        <v>4.1444046020945886E-3</v>
      </c>
      <c r="I423" s="6">
        <f t="shared" si="1"/>
        <v>-1.3174978702044007E-3</v>
      </c>
    </row>
    <row r="424" spans="1:9" ht="15.75" customHeight="1">
      <c r="A424" s="11" t="s">
        <v>322</v>
      </c>
      <c r="B424" s="11">
        <v>33157.22</v>
      </c>
      <c r="C424" s="11">
        <v>20982.29</v>
      </c>
      <c r="D424" s="11">
        <v>177.89940000000001</v>
      </c>
      <c r="E424" s="11">
        <v>89.845600000000005</v>
      </c>
      <c r="F424" s="6">
        <f t="shared" ref="F424:H424" si="420">(C424-C423)/C423</f>
        <v>-1.6584075931295888E-2</v>
      </c>
      <c r="G424" s="6">
        <f t="shared" si="420"/>
        <v>-5.0311759304734027E-2</v>
      </c>
      <c r="H424" s="6">
        <f t="shared" si="420"/>
        <v>0.12264143163347395</v>
      </c>
      <c r="I424" s="6">
        <f t="shared" si="1"/>
        <v>2.3688204616492334E-2</v>
      </c>
    </row>
    <row r="425" spans="1:9" ht="15.75" customHeight="1">
      <c r="A425" s="11" t="s">
        <v>323</v>
      </c>
      <c r="B425" s="11">
        <v>33685.56</v>
      </c>
      <c r="C425" s="11">
        <v>20709.59</v>
      </c>
      <c r="D425" s="11">
        <v>202.0702</v>
      </c>
      <c r="E425" s="11">
        <v>94.422839999999994</v>
      </c>
      <c r="F425" s="6">
        <f t="shared" ref="F425:H425" si="421">(C425-C424)/C424</f>
        <v>-1.2996674814808141E-2</v>
      </c>
      <c r="G425" s="6">
        <f t="shared" si="421"/>
        <v>0.13586779944170685</v>
      </c>
      <c r="H425" s="6">
        <f t="shared" si="421"/>
        <v>5.09456222675344E-2</v>
      </c>
      <c r="I425" s="6">
        <f t="shared" si="1"/>
        <v>1.5934387744207641E-2</v>
      </c>
    </row>
    <row r="426" spans="1:9" ht="15.75" customHeight="1">
      <c r="A426" s="10">
        <v>42897</v>
      </c>
      <c r="B426" s="11">
        <v>33314.559999999998</v>
      </c>
      <c r="C426" s="11">
        <v>20218.36</v>
      </c>
      <c r="D426" s="11">
        <v>194.13759999999999</v>
      </c>
      <c r="E426" s="11">
        <v>87.108720000000005</v>
      </c>
      <c r="F426" s="6">
        <f t="shared" ref="F426:H426" si="422">(C426-C425)/C425</f>
        <v>-2.371992878661526E-2</v>
      </c>
      <c r="G426" s="6">
        <f t="shared" si="422"/>
        <v>-3.9256654370609857E-2</v>
      </c>
      <c r="H426" s="6">
        <f t="shared" si="422"/>
        <v>-7.746134303945941E-2</v>
      </c>
      <c r="I426" s="6">
        <f t="shared" si="1"/>
        <v>-1.1013621266798E-2</v>
      </c>
    </row>
    <row r="427" spans="1:9" ht="15.75" customHeight="1">
      <c r="A427" s="11" t="s">
        <v>324</v>
      </c>
      <c r="B427" s="11">
        <v>33342.800000000003</v>
      </c>
      <c r="C427" s="11">
        <v>18738.259999999998</v>
      </c>
      <c r="D427" s="11">
        <v>196.12700000000001</v>
      </c>
      <c r="E427" s="11">
        <v>82.814629999999994</v>
      </c>
      <c r="F427" s="6">
        <f t="shared" ref="F427:H427" si="423">(C427-C426)/C426</f>
        <v>-7.3205739733588779E-2</v>
      </c>
      <c r="G427" s="6">
        <f t="shared" si="423"/>
        <v>1.0247370936902577E-2</v>
      </c>
      <c r="H427" s="6">
        <f t="shared" si="423"/>
        <v>-4.9295753628339517E-2</v>
      </c>
      <c r="I427" s="6">
        <f t="shared" si="1"/>
        <v>8.4767741191854975E-4</v>
      </c>
    </row>
    <row r="428" spans="1:9" ht="15.75" customHeight="1">
      <c r="A428" s="11" t="s">
        <v>325</v>
      </c>
      <c r="B428" s="11">
        <v>33679.24</v>
      </c>
      <c r="C428" s="11">
        <v>18723.66</v>
      </c>
      <c r="D428" s="11">
        <v>206.09870000000001</v>
      </c>
      <c r="E428" s="11">
        <v>87.108720000000005</v>
      </c>
      <c r="F428" s="6">
        <f t="shared" ref="F428:H428" si="424">(C428-C427)/C427</f>
        <v>-7.7915452128418249E-4</v>
      </c>
      <c r="G428" s="6">
        <f t="shared" si="424"/>
        <v>5.0843076170032669E-2</v>
      </c>
      <c r="H428" s="6">
        <f t="shared" si="424"/>
        <v>5.1851828595986138E-2</v>
      </c>
      <c r="I428" s="6">
        <f t="shared" si="1"/>
        <v>1.0090334345045858E-2</v>
      </c>
    </row>
    <row r="429" spans="1:9" ht="15.75" customHeight="1">
      <c r="A429" s="11" t="s">
        <v>326</v>
      </c>
      <c r="B429" s="11">
        <v>32832.94</v>
      </c>
      <c r="C429" s="11">
        <v>19725.849999999999</v>
      </c>
      <c r="D429" s="11">
        <v>222.0883</v>
      </c>
      <c r="E429" s="11">
        <v>85.740269999999995</v>
      </c>
      <c r="F429" s="6">
        <f t="shared" ref="F429:H429" si="425">(C429-C428)/C428</f>
        <v>5.3525325710891927E-2</v>
      </c>
      <c r="G429" s="6">
        <f t="shared" si="425"/>
        <v>7.7582245788061721E-2</v>
      </c>
      <c r="H429" s="6">
        <f t="shared" si="425"/>
        <v>-1.5709678663628737E-2</v>
      </c>
      <c r="I429" s="6">
        <f t="shared" si="1"/>
        <v>-2.5128239235802104E-2</v>
      </c>
    </row>
    <row r="430" spans="1:9" ht="15.75" customHeight="1">
      <c r="A430" s="10">
        <v>42837</v>
      </c>
      <c r="B430" s="11">
        <v>33250.300000000003</v>
      </c>
      <c r="C430" s="11">
        <v>19325.43</v>
      </c>
      <c r="D430" s="11">
        <v>259.41379999999998</v>
      </c>
      <c r="E430" s="11">
        <v>87.061520000000002</v>
      </c>
      <c r="F430" s="6">
        <f t="shared" ref="F430:H430" si="426">(C430-C429)/C429</f>
        <v>-2.0299251996745302E-2</v>
      </c>
      <c r="G430" s="6">
        <f t="shared" si="426"/>
        <v>0.16806603499599024</v>
      </c>
      <c r="H430" s="6">
        <f t="shared" si="426"/>
        <v>1.5409911818565609E-2</v>
      </c>
      <c r="I430" s="6">
        <f t="shared" si="1"/>
        <v>1.2711624362606594E-2</v>
      </c>
    </row>
    <row r="431" spans="1:9" ht="15.75" customHeight="1">
      <c r="A431" s="13">
        <v>43051</v>
      </c>
      <c r="B431" s="11">
        <v>33462.97</v>
      </c>
      <c r="C431" s="11">
        <v>19512.96</v>
      </c>
      <c r="D431" s="11">
        <v>258.76729999999998</v>
      </c>
      <c r="E431" s="11">
        <v>84.843699999999998</v>
      </c>
      <c r="F431" s="6">
        <f t="shared" ref="F431:H431" si="427">(C431-C430)/C430</f>
        <v>9.7037944304472837E-3</v>
      </c>
      <c r="G431" s="6">
        <f t="shared" si="427"/>
        <v>-2.4921573177679956E-3</v>
      </c>
      <c r="H431" s="6">
        <f t="shared" si="427"/>
        <v>-2.5474170448666681E-2</v>
      </c>
      <c r="I431" s="6">
        <f t="shared" si="1"/>
        <v>6.396032516999794E-3</v>
      </c>
    </row>
    <row r="432" spans="1:9" ht="15.75" customHeight="1">
      <c r="A432" s="11" t="s">
        <v>327</v>
      </c>
      <c r="B432" s="11">
        <v>33940.300000000003</v>
      </c>
      <c r="C432" s="11">
        <v>19657.060000000001</v>
      </c>
      <c r="D432" s="11">
        <v>268.39089999999999</v>
      </c>
      <c r="E432" s="11">
        <v>87.014340000000004</v>
      </c>
      <c r="F432" s="6">
        <f t="shared" ref="F432:H432" si="428">(C432-C431)/C431</f>
        <v>7.3848355144479462E-3</v>
      </c>
      <c r="G432" s="6">
        <f t="shared" si="428"/>
        <v>3.7190170473626348E-2</v>
      </c>
      <c r="H432" s="6">
        <f t="shared" si="428"/>
        <v>2.5583985611188645E-2</v>
      </c>
      <c r="I432" s="6">
        <f t="shared" si="1"/>
        <v>1.4264424227735963E-2</v>
      </c>
    </row>
    <row r="433" spans="1:9" ht="15.75" customHeight="1">
      <c r="A433" s="11" t="s">
        <v>328</v>
      </c>
      <c r="B433" s="11">
        <v>34056.83</v>
      </c>
      <c r="C433" s="11">
        <v>19841.62</v>
      </c>
      <c r="D433" s="11">
        <v>267.19720000000001</v>
      </c>
      <c r="E433" s="11">
        <v>87.391840000000002</v>
      </c>
      <c r="F433" s="6">
        <f t="shared" ref="F433:H433" si="429">(C433-C432)/C432</f>
        <v>9.3889930640694823E-3</v>
      </c>
      <c r="G433" s="6">
        <f t="shared" si="429"/>
        <v>-4.447617262731257E-3</v>
      </c>
      <c r="H433" s="6">
        <f t="shared" si="429"/>
        <v>4.3383653774768357E-3</v>
      </c>
      <c r="I433" s="6">
        <f t="shared" si="1"/>
        <v>3.4333815552602311E-3</v>
      </c>
    </row>
    <row r="434" spans="1:9" ht="15.75" customHeight="1">
      <c r="A434" s="10">
        <v>43101</v>
      </c>
      <c r="B434" s="11">
        <v>34153.85</v>
      </c>
      <c r="C434" s="11">
        <v>19423.73</v>
      </c>
      <c r="D434" s="11">
        <v>269.1617</v>
      </c>
      <c r="E434" s="11">
        <v>96.687839999999994</v>
      </c>
      <c r="F434" s="6">
        <f t="shared" ref="F434:H434" si="430">(C434-C433)/C433</f>
        <v>-2.106128431045446E-2</v>
      </c>
      <c r="G434" s="6">
        <f t="shared" si="430"/>
        <v>7.3522477031944446E-3</v>
      </c>
      <c r="H434" s="6">
        <f t="shared" si="430"/>
        <v>0.10637148731506274</v>
      </c>
      <c r="I434" s="6">
        <f t="shared" si="1"/>
        <v>2.8487677802072828E-3</v>
      </c>
    </row>
    <row r="435" spans="1:9" ht="15.75" customHeight="1">
      <c r="A435" s="10">
        <v>43313</v>
      </c>
      <c r="B435" s="11">
        <v>34592.39</v>
      </c>
      <c r="C435" s="11">
        <v>19483.05</v>
      </c>
      <c r="D435" s="11">
        <v>268.41570000000002</v>
      </c>
      <c r="E435" s="11">
        <v>96.923779999999994</v>
      </c>
      <c r="F435" s="6">
        <f t="shared" ref="F435:H435" si="431">(C435-C434)/C434</f>
        <v>3.053996323054311E-3</v>
      </c>
      <c r="G435" s="6">
        <f t="shared" si="431"/>
        <v>-2.7715681688738809E-3</v>
      </c>
      <c r="H435" s="6">
        <f t="shared" si="431"/>
        <v>2.4402241274600754E-3</v>
      </c>
      <c r="I435" s="6">
        <f t="shared" si="1"/>
        <v>1.2840133689174161E-2</v>
      </c>
    </row>
    <row r="436" spans="1:9" ht="15.75" customHeight="1">
      <c r="A436" s="11" t="s">
        <v>329</v>
      </c>
      <c r="B436" s="11">
        <v>35511.58</v>
      </c>
      <c r="C436" s="11">
        <v>19646.2</v>
      </c>
      <c r="D436" s="11">
        <v>283.41059999999999</v>
      </c>
      <c r="E436" s="11">
        <v>92.016249999999999</v>
      </c>
      <c r="F436" s="6">
        <f t="shared" ref="F436:H436" si="432">(C436-C435)/C435</f>
        <v>8.3739455578054501E-3</v>
      </c>
      <c r="G436" s="6">
        <f t="shared" si="432"/>
        <v>5.5864466944370139E-2</v>
      </c>
      <c r="H436" s="6">
        <f t="shared" si="432"/>
        <v>-5.0632878742450968E-2</v>
      </c>
      <c r="I436" s="6">
        <f t="shared" si="1"/>
        <v>2.6572029281584832E-2</v>
      </c>
    </row>
    <row r="437" spans="1:9" ht="15.75" customHeight="1">
      <c r="A437" s="11" t="s">
        <v>330</v>
      </c>
      <c r="B437" s="11">
        <v>36050.44</v>
      </c>
      <c r="C437" s="11">
        <v>19353.849999999999</v>
      </c>
      <c r="D437" s="11">
        <v>302.036</v>
      </c>
      <c r="E437" s="11">
        <v>97.442850000000007</v>
      </c>
      <c r="F437" s="6">
        <f t="shared" ref="F437:H437" si="433">(C437-C436)/C436</f>
        <v>-1.4880740295833401E-2</v>
      </c>
      <c r="G437" s="6">
        <f t="shared" si="433"/>
        <v>6.5718783983379644E-2</v>
      </c>
      <c r="H437" s="6">
        <f t="shared" si="433"/>
        <v>5.8974365940798586E-2</v>
      </c>
      <c r="I437" s="6">
        <f t="shared" si="1"/>
        <v>1.5174205146602898E-2</v>
      </c>
    </row>
    <row r="438" spans="1:9" ht="15.75" customHeight="1">
      <c r="A438" s="11" t="s">
        <v>331</v>
      </c>
      <c r="B438" s="11">
        <v>35066.75</v>
      </c>
      <c r="C438" s="11">
        <v>19092.689999999999</v>
      </c>
      <c r="D438" s="11">
        <v>297.0378</v>
      </c>
      <c r="E438" s="11">
        <v>88.052480000000003</v>
      </c>
      <c r="F438" s="6">
        <f t="shared" ref="F438:H438" si="434">(C438-C437)/C437</f>
        <v>-1.349395598291812E-2</v>
      </c>
      <c r="G438" s="6">
        <f t="shared" si="434"/>
        <v>-1.6548358473824302E-2</v>
      </c>
      <c r="H438" s="6">
        <f t="shared" si="434"/>
        <v>-9.6367973637881119E-2</v>
      </c>
      <c r="I438" s="6">
        <f t="shared" si="1"/>
        <v>-2.7286490816755698E-2</v>
      </c>
    </row>
    <row r="439" spans="1:9" ht="15.75" customHeight="1">
      <c r="A439" s="10">
        <v>43222</v>
      </c>
      <c r="B439" s="11">
        <v>34005.760000000002</v>
      </c>
      <c r="C439" s="11">
        <v>19275.189999999999</v>
      </c>
      <c r="D439" s="11">
        <v>301.81220000000002</v>
      </c>
      <c r="E439" s="11">
        <v>89.279359999999997</v>
      </c>
      <c r="F439" s="6">
        <f t="shared" ref="F439:H439" si="435">(C439-C438)/C438</f>
        <v>9.5586321256983693E-3</v>
      </c>
      <c r="G439" s="6">
        <f t="shared" si="435"/>
        <v>1.607337517312616E-2</v>
      </c>
      <c r="H439" s="6">
        <f t="shared" si="435"/>
        <v>1.3933508743876314E-2</v>
      </c>
      <c r="I439" s="6">
        <f t="shared" si="1"/>
        <v>-3.0256296919446427E-2</v>
      </c>
    </row>
    <row r="440" spans="1:9" ht="15.75" customHeight="1">
      <c r="A440" s="10">
        <v>43436</v>
      </c>
      <c r="B440" s="11">
        <v>34010.76</v>
      </c>
      <c r="C440" s="11">
        <v>19281.5</v>
      </c>
      <c r="D440" s="11">
        <v>301.9366</v>
      </c>
      <c r="E440" s="11">
        <v>88.996219999999994</v>
      </c>
      <c r="F440" s="6">
        <f t="shared" ref="F440:H440" si="436">(C440-C439)/C439</f>
        <v>3.2736382883910922E-4</v>
      </c>
      <c r="G440" s="6">
        <f t="shared" si="436"/>
        <v>4.1217684374581306E-4</v>
      </c>
      <c r="H440" s="6">
        <f t="shared" si="436"/>
        <v>-3.1713937017470001E-3</v>
      </c>
      <c r="I440" s="6">
        <f t="shared" si="1"/>
        <v>1.4703391425452628E-4</v>
      </c>
    </row>
    <row r="441" spans="1:9" ht="15.75" customHeight="1">
      <c r="A441" s="11" t="s">
        <v>332</v>
      </c>
      <c r="B441" s="11">
        <v>34142.15</v>
      </c>
      <c r="C441" s="11">
        <v>18671.84</v>
      </c>
      <c r="D441" s="11">
        <v>312.80349999999999</v>
      </c>
      <c r="E441" s="11">
        <v>88.399559999999994</v>
      </c>
      <c r="F441" s="6">
        <f t="shared" ref="F441:H441" si="437">(C441-C440)/C440</f>
        <v>-3.161890931722116E-2</v>
      </c>
      <c r="G441" s="6">
        <f t="shared" si="437"/>
        <v>3.5990668239623769E-2</v>
      </c>
      <c r="H441" s="6">
        <f t="shared" si="437"/>
        <v>-6.7043296895081608E-3</v>
      </c>
      <c r="I441" s="6">
        <f t="shared" si="1"/>
        <v>3.8631891789539371E-3</v>
      </c>
    </row>
    <row r="442" spans="1:9" ht="15.75" customHeight="1">
      <c r="A442" s="11" t="s">
        <v>333</v>
      </c>
      <c r="B442" s="11">
        <v>34046.94</v>
      </c>
      <c r="C442" s="11">
        <v>18432.79</v>
      </c>
      <c r="D442" s="11">
        <v>311.3861</v>
      </c>
      <c r="E442" s="11">
        <v>86.306129999999996</v>
      </c>
      <c r="F442" s="6">
        <f t="shared" ref="F442:H442" si="438">(C442-C441)/C441</f>
        <v>-1.2802701822637687E-2</v>
      </c>
      <c r="G442" s="6">
        <f t="shared" si="438"/>
        <v>-4.5312792216199195E-3</v>
      </c>
      <c r="H442" s="6">
        <f t="shared" si="438"/>
        <v>-2.3681452713113029E-2</v>
      </c>
      <c r="I442" s="6">
        <f t="shared" si="1"/>
        <v>-2.7886351621089801E-3</v>
      </c>
    </row>
    <row r="443" spans="1:9" ht="15.75" customHeight="1">
      <c r="A443" s="10">
        <v>43223</v>
      </c>
      <c r="B443" s="11">
        <v>33307.14</v>
      </c>
      <c r="C443" s="11">
        <v>17985.98</v>
      </c>
      <c r="D443" s="11">
        <v>295.74470000000002</v>
      </c>
      <c r="E443" s="11">
        <v>82.071700000000007</v>
      </c>
      <c r="F443" s="6">
        <f t="shared" ref="F443:H443" si="439">(C443-C442)/C442</f>
        <v>-2.4239954993248516E-2</v>
      </c>
      <c r="G443" s="6">
        <f t="shared" si="439"/>
        <v>-5.0231529281493222E-2</v>
      </c>
      <c r="H443" s="6">
        <f t="shared" si="439"/>
        <v>-4.9062911290310311E-2</v>
      </c>
      <c r="I443" s="6">
        <f t="shared" si="1"/>
        <v>-2.1728824969292477E-2</v>
      </c>
    </row>
    <row r="444" spans="1:9" ht="15.75" customHeight="1">
      <c r="A444" s="10">
        <v>43437</v>
      </c>
      <c r="B444" s="11">
        <v>33176</v>
      </c>
      <c r="C444" s="11">
        <v>17706.86</v>
      </c>
      <c r="D444" s="11">
        <v>291.51729999999998</v>
      </c>
      <c r="E444" s="11">
        <v>82.071700000000007</v>
      </c>
      <c r="F444" s="6">
        <f t="shared" ref="F444:H444" si="440">(C444-C443)/C443</f>
        <v>-1.5518754051766932E-2</v>
      </c>
      <c r="G444" s="6">
        <f t="shared" si="440"/>
        <v>-1.4294085405419083E-2</v>
      </c>
      <c r="H444" s="6">
        <f t="shared" si="440"/>
        <v>0</v>
      </c>
      <c r="I444" s="6">
        <f t="shared" si="1"/>
        <v>-3.9372939255666933E-3</v>
      </c>
    </row>
    <row r="445" spans="1:9" ht="15.75" customHeight="1">
      <c r="A445" s="11" t="s">
        <v>334</v>
      </c>
      <c r="B445" s="11">
        <v>32596.54</v>
      </c>
      <c r="C445" s="11">
        <v>17081.79</v>
      </c>
      <c r="D445" s="11">
        <v>284.13170000000002</v>
      </c>
      <c r="E445" s="11">
        <v>77.409080000000003</v>
      </c>
      <c r="F445" s="6">
        <f t="shared" ref="F445:H445" si="441">(C445-C444)/C444</f>
        <v>-3.5301007632070266E-2</v>
      </c>
      <c r="G445" s="6">
        <f t="shared" si="441"/>
        <v>-2.533503157445529E-2</v>
      </c>
      <c r="H445" s="6">
        <f t="shared" si="441"/>
        <v>-5.6811544052334774E-2</v>
      </c>
      <c r="I445" s="6">
        <f t="shared" si="1"/>
        <v>-1.74662406558958E-2</v>
      </c>
    </row>
    <row r="446" spans="1:9" ht="15.75" customHeight="1">
      <c r="A446" s="11" t="s">
        <v>335</v>
      </c>
      <c r="B446" s="11">
        <v>32968.68</v>
      </c>
      <c r="C446" s="11">
        <v>17900.8</v>
      </c>
      <c r="D446" s="11">
        <v>295.52089999999998</v>
      </c>
      <c r="E446" s="11">
        <v>77.456659999999999</v>
      </c>
      <c r="F446" s="6">
        <f t="shared" ref="F446:H446" si="442">(C446-C445)/C445</f>
        <v>4.7946380326651855E-2</v>
      </c>
      <c r="G446" s="6">
        <f t="shared" si="442"/>
        <v>4.0084228546128288E-2</v>
      </c>
      <c r="H446" s="6">
        <f t="shared" si="442"/>
        <v>6.1465657517175505E-4</v>
      </c>
      <c r="I446" s="6">
        <f t="shared" si="1"/>
        <v>1.1416549118403346E-2</v>
      </c>
    </row>
    <row r="447" spans="1:9" ht="15.75" customHeight="1">
      <c r="A447" s="10">
        <v>43135</v>
      </c>
      <c r="B447" s="11">
        <v>33626.97</v>
      </c>
      <c r="C447" s="11">
        <v>19579.78</v>
      </c>
      <c r="D447" s="11">
        <v>301.83710000000002</v>
      </c>
      <c r="E447" s="11">
        <v>83.165999999999997</v>
      </c>
      <c r="F447" s="6">
        <f t="shared" ref="F447:H447" si="443">(C447-C446)/C446</f>
        <v>9.3793573471576672E-2</v>
      </c>
      <c r="G447" s="6">
        <f t="shared" si="443"/>
        <v>2.1373107621153149E-2</v>
      </c>
      <c r="H447" s="6">
        <f t="shared" si="443"/>
        <v>7.3710123829248478E-2</v>
      </c>
      <c r="I447" s="6">
        <f t="shared" si="1"/>
        <v>1.9967132442063221E-2</v>
      </c>
    </row>
    <row r="448" spans="1:9" ht="15.75" customHeight="1">
      <c r="A448" s="10">
        <v>43347</v>
      </c>
      <c r="B448" s="11">
        <v>34192.65</v>
      </c>
      <c r="C448" s="11">
        <v>19341.02</v>
      </c>
      <c r="D448" s="11">
        <v>310.64010000000002</v>
      </c>
      <c r="E448" s="11">
        <v>83.879660000000001</v>
      </c>
      <c r="F448" s="6">
        <f t="shared" ref="F448:H448" si="444">(C448-C447)/C447</f>
        <v>-1.2194212600958662E-2</v>
      </c>
      <c r="G448" s="6">
        <f t="shared" si="444"/>
        <v>2.9164738198187025E-2</v>
      </c>
      <c r="H448" s="6">
        <f t="shared" si="444"/>
        <v>8.581150951109881E-3</v>
      </c>
      <c r="I448" s="6">
        <f t="shared" si="1"/>
        <v>1.6822211457053676E-2</v>
      </c>
    </row>
    <row r="449" spans="1:9" ht="15.75" customHeight="1">
      <c r="A449" s="11" t="s">
        <v>336</v>
      </c>
      <c r="B449" s="11">
        <v>34415.58</v>
      </c>
      <c r="C449" s="11">
        <v>19209.75</v>
      </c>
      <c r="D449" s="11">
        <v>317.0806</v>
      </c>
      <c r="E449" s="11">
        <v>84.783640000000005</v>
      </c>
      <c r="F449" s="6">
        <f t="shared" ref="F449:H449" si="445">(C449-C448)/C448</f>
        <v>-6.7871291172854602E-3</v>
      </c>
      <c r="G449" s="6">
        <f t="shared" si="445"/>
        <v>2.0732996158577034E-2</v>
      </c>
      <c r="H449" s="6">
        <f t="shared" si="445"/>
        <v>1.0777106154221467E-2</v>
      </c>
      <c r="I449" s="6">
        <f t="shared" si="1"/>
        <v>6.5198222424994925E-3</v>
      </c>
    </row>
    <row r="450" spans="1:9" ht="15.75" customHeight="1">
      <c r="A450" s="11" t="s">
        <v>337</v>
      </c>
      <c r="B450" s="11">
        <v>34969.699999999997</v>
      </c>
      <c r="C450" s="11">
        <v>19331.349999999999</v>
      </c>
      <c r="D450" s="11">
        <v>324.19260000000003</v>
      </c>
      <c r="E450" s="11">
        <v>82.452330000000003</v>
      </c>
      <c r="F450" s="6">
        <f t="shared" ref="F450:H450" si="446">(C450-C449)/C449</f>
        <v>6.3301188198700425E-3</v>
      </c>
      <c r="G450" s="6">
        <f t="shared" si="446"/>
        <v>2.2429628302709226E-2</v>
      </c>
      <c r="H450" s="6">
        <f t="shared" si="446"/>
        <v>-2.7497168085729769E-2</v>
      </c>
      <c r="I450" s="6">
        <f t="shared" si="1"/>
        <v>1.6100847348787826E-2</v>
      </c>
    </row>
    <row r="451" spans="1:9" ht="15.75" customHeight="1">
      <c r="A451" s="11" t="s">
        <v>338</v>
      </c>
      <c r="B451" s="11">
        <v>34915.379999999997</v>
      </c>
      <c r="C451" s="11">
        <v>19034.46</v>
      </c>
      <c r="D451" s="11">
        <v>311.28660000000002</v>
      </c>
      <c r="E451" s="11">
        <v>80.311329999999998</v>
      </c>
      <c r="F451" s="6">
        <f t="shared" ref="F451:H451" si="447">(C451-C450)/C450</f>
        <v>-1.5357954824675951E-2</v>
      </c>
      <c r="G451" s="6">
        <f t="shared" si="447"/>
        <v>-3.9809668696941275E-2</v>
      </c>
      <c r="H451" s="6">
        <f t="shared" si="447"/>
        <v>-2.596651907835722E-2</v>
      </c>
      <c r="I451" s="6">
        <f t="shared" si="1"/>
        <v>-1.5533447527430809E-3</v>
      </c>
    </row>
    <row r="452" spans="1:9" ht="15.75" customHeight="1">
      <c r="A452" s="10">
        <v>43286</v>
      </c>
      <c r="B452" s="11">
        <v>35535.79</v>
      </c>
      <c r="C452" s="11">
        <v>18359.650000000001</v>
      </c>
      <c r="D452" s="11">
        <v>313.84789999999998</v>
      </c>
      <c r="E452" s="11">
        <v>76.838149999999999</v>
      </c>
      <c r="F452" s="6">
        <f t="shared" ref="F452:H452" si="448">(C452-C451)/C451</f>
        <v>-3.5452017025962262E-2</v>
      </c>
      <c r="G452" s="6">
        <f t="shared" si="448"/>
        <v>8.2281087589377768E-3</v>
      </c>
      <c r="H452" s="6">
        <f t="shared" si="448"/>
        <v>-4.3246451030010326E-2</v>
      </c>
      <c r="I452" s="6">
        <f t="shared" si="1"/>
        <v>1.7768960269084956E-2</v>
      </c>
    </row>
    <row r="453" spans="1:9" ht="15.75" customHeight="1">
      <c r="A453" s="11" t="s">
        <v>339</v>
      </c>
      <c r="B453" s="11">
        <v>34848.300000000003</v>
      </c>
      <c r="C453" s="11">
        <v>17485.28</v>
      </c>
      <c r="D453" s="11">
        <v>322.72550000000001</v>
      </c>
      <c r="E453" s="11">
        <v>72.841620000000006</v>
      </c>
      <c r="F453" s="6">
        <f t="shared" ref="F453:H453" si="449">(C453-C452)/C452</f>
        <v>-4.7624546219563149E-2</v>
      </c>
      <c r="G453" s="6">
        <f t="shared" si="449"/>
        <v>2.8286313210953554E-2</v>
      </c>
      <c r="H453" s="6">
        <f t="shared" si="449"/>
        <v>-5.2012314195487436E-2</v>
      </c>
      <c r="I453" s="6">
        <f t="shared" si="1"/>
        <v>-1.9346411040812601E-2</v>
      </c>
    </row>
    <row r="454" spans="1:9" ht="15.75" customHeight="1">
      <c r="A454" s="11" t="s">
        <v>340</v>
      </c>
      <c r="B454" s="11">
        <v>34924.870000000003</v>
      </c>
      <c r="C454" s="11">
        <v>17555.349999999999</v>
      </c>
      <c r="D454" s="11">
        <v>328.0222</v>
      </c>
      <c r="E454" s="11">
        <v>71.366699999999994</v>
      </c>
      <c r="F454" s="6">
        <f t="shared" ref="F454:H454" si="450">(C454-C453)/C453</f>
        <v>4.0073707713001857E-3</v>
      </c>
      <c r="G454" s="6">
        <f t="shared" si="450"/>
        <v>1.6412400011774672E-2</v>
      </c>
      <c r="H454" s="6">
        <f t="shared" si="450"/>
        <v>-2.0248314081976918E-2</v>
      </c>
      <c r="I454" s="6">
        <f t="shared" si="1"/>
        <v>2.1972377418697526E-3</v>
      </c>
    </row>
    <row r="455" spans="1:9" ht="15.75" customHeight="1">
      <c r="A455" s="11" t="s">
        <v>341</v>
      </c>
      <c r="B455" s="11">
        <v>35227.26</v>
      </c>
      <c r="C455" s="11">
        <v>17996.14</v>
      </c>
      <c r="D455" s="11">
        <v>322.70060000000001</v>
      </c>
      <c r="E455" s="11">
        <v>76.457530000000006</v>
      </c>
      <c r="F455" s="6">
        <f t="shared" ref="F455:H455" si="451">(C455-C454)/C454</f>
        <v>2.5108585132167738E-2</v>
      </c>
      <c r="G455" s="6">
        <f t="shared" si="451"/>
        <v>-1.6223292204003235E-2</v>
      </c>
      <c r="H455" s="6">
        <f t="shared" si="451"/>
        <v>7.1333408998874984E-2</v>
      </c>
      <c r="I455" s="6">
        <f t="shared" si="1"/>
        <v>8.6582999449961989E-3</v>
      </c>
    </row>
    <row r="456" spans="1:9" ht="15.75" customHeight="1">
      <c r="A456" s="10">
        <v>43196</v>
      </c>
      <c r="B456" s="11">
        <v>35443.67</v>
      </c>
      <c r="C456" s="11">
        <v>18181.21</v>
      </c>
      <c r="D456" s="11">
        <v>302.68259999999998</v>
      </c>
      <c r="E456" s="11">
        <v>73.602860000000007</v>
      </c>
      <c r="F456" s="6">
        <f t="shared" ref="F456:H456" si="452">(C456-C455)/C455</f>
        <v>1.0283871985881401E-2</v>
      </c>
      <c r="G456" s="6">
        <f t="shared" si="452"/>
        <v>-6.2032732508089633E-2</v>
      </c>
      <c r="H456" s="6">
        <f t="shared" si="452"/>
        <v>-3.7336675668178117E-2</v>
      </c>
      <c r="I456" s="6">
        <f t="shared" si="1"/>
        <v>6.1432538324012768E-3</v>
      </c>
    </row>
    <row r="457" spans="1:9" ht="15.75" customHeight="1">
      <c r="A457" s="10">
        <v>43410</v>
      </c>
      <c r="B457" s="11">
        <v>35622.14</v>
      </c>
      <c r="C457" s="11">
        <v>18004.05</v>
      </c>
      <c r="D457" s="11">
        <v>310.21730000000002</v>
      </c>
      <c r="E457" s="11">
        <v>71.557010000000005</v>
      </c>
      <c r="F457" s="6">
        <f t="shared" ref="F457:H457" si="453">(C457-C456)/C456</f>
        <v>-9.7441259410127202E-3</v>
      </c>
      <c r="G457" s="6">
        <f t="shared" si="453"/>
        <v>2.4893072809603341E-2</v>
      </c>
      <c r="H457" s="6">
        <f t="shared" si="453"/>
        <v>-2.7795794891665913E-2</v>
      </c>
      <c r="I457" s="6">
        <f t="shared" si="1"/>
        <v>5.0353137809939314E-3</v>
      </c>
    </row>
    <row r="458" spans="1:9" ht="15.75" customHeight="1">
      <c r="A458" s="11" t="s">
        <v>342</v>
      </c>
      <c r="B458" s="11">
        <v>35689.599999999999</v>
      </c>
      <c r="C458" s="11">
        <v>17855.52</v>
      </c>
      <c r="D458" s="11">
        <v>312.5548</v>
      </c>
      <c r="E458" s="11">
        <v>71.366699999999994</v>
      </c>
      <c r="F458" s="6">
        <f t="shared" ref="F458:H458" si="454">(C458-C457)/C457</f>
        <v>-8.2498104593132573E-3</v>
      </c>
      <c r="G458" s="6">
        <f t="shared" si="454"/>
        <v>7.5350407601380617E-3</v>
      </c>
      <c r="H458" s="6">
        <f t="shared" si="454"/>
        <v>-2.6595577428404405E-3</v>
      </c>
      <c r="I458" s="6">
        <f t="shared" si="1"/>
        <v>1.893766067956589E-3</v>
      </c>
    </row>
    <row r="459" spans="1:9" ht="15.75" customHeight="1">
      <c r="A459" s="11" t="s">
        <v>343</v>
      </c>
      <c r="B459" s="11">
        <v>35423.480000000003</v>
      </c>
      <c r="C459" s="11">
        <v>17352.95</v>
      </c>
      <c r="D459" s="11">
        <v>307.92959999999999</v>
      </c>
      <c r="E459" s="11">
        <v>68.274150000000006</v>
      </c>
      <c r="F459" s="6">
        <f t="shared" ref="F459:H459" si="455">(C459-C458)/C458</f>
        <v>-2.8146477951916254E-2</v>
      </c>
      <c r="G459" s="6">
        <f t="shared" si="455"/>
        <v>-1.4798045014826221E-2</v>
      </c>
      <c r="H459" s="6">
        <f t="shared" si="455"/>
        <v>-4.333323524837198E-2</v>
      </c>
      <c r="I459" s="6">
        <f t="shared" si="1"/>
        <v>-7.4565139424368826E-3</v>
      </c>
    </row>
    <row r="460" spans="1:9" ht="15.75" customHeight="1">
      <c r="A460" s="10">
        <v>43138</v>
      </c>
      <c r="B460" s="11">
        <v>35657.86</v>
      </c>
      <c r="C460" s="11">
        <v>17609.939999999999</v>
      </c>
      <c r="D460" s="11">
        <v>313.57440000000003</v>
      </c>
      <c r="E460" s="11">
        <v>66.846810000000005</v>
      </c>
      <c r="F460" s="6">
        <f t="shared" ref="F460:H460" si="456">(C460-C459)/C459</f>
        <v>1.4809585690041057E-2</v>
      </c>
      <c r="G460" s="6">
        <f t="shared" si="456"/>
        <v>1.8331462775907324E-2</v>
      </c>
      <c r="H460" s="6">
        <f t="shared" si="456"/>
        <v>-2.0906009082500489E-2</v>
      </c>
      <c r="I460" s="6">
        <f t="shared" si="1"/>
        <v>6.616515373418912E-3</v>
      </c>
    </row>
    <row r="461" spans="1:9" ht="15.75" customHeight="1">
      <c r="A461" s="10">
        <v>43350</v>
      </c>
      <c r="B461" s="11">
        <v>36541.629999999997</v>
      </c>
      <c r="C461" s="11">
        <v>17503.87</v>
      </c>
      <c r="D461" s="11">
        <v>298.48</v>
      </c>
      <c r="E461" s="11">
        <v>63.896990000000002</v>
      </c>
      <c r="F461" s="6">
        <f t="shared" ref="F461:H461" si="457">(C461-C460)/C460</f>
        <v>-6.0233027483341632E-3</v>
      </c>
      <c r="G461" s="6">
        <f t="shared" si="457"/>
        <v>-4.8136582578169669E-2</v>
      </c>
      <c r="H461" s="6">
        <f t="shared" si="457"/>
        <v>-4.4128059364388551E-2</v>
      </c>
      <c r="I461" s="6">
        <f t="shared" si="1"/>
        <v>2.4784717871459385E-2</v>
      </c>
    </row>
    <row r="462" spans="1:9" ht="15.75" customHeight="1">
      <c r="A462" s="11" t="s">
        <v>344</v>
      </c>
      <c r="B462" s="11">
        <v>36496.370000000003</v>
      </c>
      <c r="C462" s="11">
        <v>17428.759999999998</v>
      </c>
      <c r="D462" s="11">
        <v>286.3698</v>
      </c>
      <c r="E462" s="11">
        <v>64.277619999999999</v>
      </c>
      <c r="F462" s="6">
        <f t="shared" ref="F462:H462" si="458">(C462-C461)/C461</f>
        <v>-4.2910510647074379E-3</v>
      </c>
      <c r="G462" s="6">
        <f t="shared" si="458"/>
        <v>-4.0572902707049115E-2</v>
      </c>
      <c r="H462" s="6">
        <f t="shared" si="458"/>
        <v>5.9569316175925729E-3</v>
      </c>
      <c r="I462" s="6">
        <f t="shared" si="1"/>
        <v>-1.238587331763656E-3</v>
      </c>
    </row>
    <row r="463" spans="1:9" ht="15.75" customHeight="1">
      <c r="A463" s="11" t="s">
        <v>345</v>
      </c>
      <c r="B463" s="11">
        <v>37336.85</v>
      </c>
      <c r="C463" s="11">
        <v>18494.12</v>
      </c>
      <c r="D463" s="11">
        <v>292.86669999999998</v>
      </c>
      <c r="E463" s="11">
        <v>67.703209999999999</v>
      </c>
      <c r="F463" s="6">
        <f t="shared" ref="F463:H463" si="459">(C463-C462)/C462</f>
        <v>6.1126551745505742E-2</v>
      </c>
      <c r="G463" s="6">
        <f t="shared" si="459"/>
        <v>2.2687098988789959E-2</v>
      </c>
      <c r="H463" s="6">
        <f t="shared" si="459"/>
        <v>5.3293665820234162E-2</v>
      </c>
      <c r="I463" s="6">
        <f t="shared" si="1"/>
        <v>2.3029139610322776E-2</v>
      </c>
    </row>
    <row r="464" spans="1:9" ht="15.75" customHeight="1">
      <c r="A464" s="11" t="s">
        <v>346</v>
      </c>
      <c r="B464" s="11">
        <v>37556.160000000003</v>
      </c>
      <c r="C464" s="11">
        <v>18901.43</v>
      </c>
      <c r="D464" s="11">
        <v>290.92039999999997</v>
      </c>
      <c r="E464" s="11">
        <v>70.319990000000004</v>
      </c>
      <c r="F464" s="6">
        <f t="shared" ref="F464:H464" si="460">(C464-C463)/C463</f>
        <v>2.2023756739980131E-2</v>
      </c>
      <c r="G464" s="6">
        <f t="shared" si="460"/>
        <v>-6.6456855627492232E-3</v>
      </c>
      <c r="H464" s="6">
        <f t="shared" si="460"/>
        <v>3.8650752305540693E-2</v>
      </c>
      <c r="I464" s="6">
        <f t="shared" si="1"/>
        <v>5.8738217069732703E-3</v>
      </c>
    </row>
    <row r="465" spans="1:9" ht="15.75" customHeight="1">
      <c r="A465" s="10">
        <v>43259</v>
      </c>
      <c r="B465" s="11">
        <v>37869.230000000003</v>
      </c>
      <c r="C465" s="11">
        <v>19169.13</v>
      </c>
      <c r="D465" s="11">
        <v>281.7629</v>
      </c>
      <c r="E465" s="11">
        <v>69.511179999999996</v>
      </c>
      <c r="F465" s="6">
        <f t="shared" ref="F465:H465" si="461">(C465-C464)/C464</f>
        <v>1.4162949575772877E-2</v>
      </c>
      <c r="G465" s="6">
        <f t="shared" si="461"/>
        <v>-3.1477682555090571E-2</v>
      </c>
      <c r="H465" s="6">
        <f t="shared" si="461"/>
        <v>-1.1501850327339469E-2</v>
      </c>
      <c r="I465" s="6">
        <f t="shared" si="1"/>
        <v>8.3360492659526348E-3</v>
      </c>
    </row>
    <row r="466" spans="1:9" ht="15.75" customHeight="1">
      <c r="A466" s="11" t="s">
        <v>347</v>
      </c>
      <c r="B466" s="11">
        <v>37947.879999999997</v>
      </c>
      <c r="C466" s="11">
        <v>18719.849999999999</v>
      </c>
      <c r="D466" s="11">
        <v>295.48669999999998</v>
      </c>
      <c r="E466" s="11">
        <v>70.272419999999997</v>
      </c>
      <c r="F466" s="6">
        <f t="shared" ref="F466:H466" si="462">(C466-C465)/C465</f>
        <v>-2.3437683400342239E-2</v>
      </c>
      <c r="G466" s="6">
        <f t="shared" si="462"/>
        <v>4.8706909248875503E-2</v>
      </c>
      <c r="H466" s="6">
        <f t="shared" si="462"/>
        <v>1.0951331857695422E-2</v>
      </c>
      <c r="I466" s="6">
        <f t="shared" si="1"/>
        <v>2.0768840559999284E-3</v>
      </c>
    </row>
    <row r="467" spans="1:9" ht="15.75" customHeight="1">
      <c r="A467" s="11" t="s">
        <v>348</v>
      </c>
      <c r="B467" s="11">
        <v>38251.800000000003</v>
      </c>
      <c r="C467" s="11">
        <v>18664.080000000002</v>
      </c>
      <c r="D467" s="11">
        <v>302.72289999999998</v>
      </c>
      <c r="E467" s="11">
        <v>76.267210000000006</v>
      </c>
      <c r="F467" s="6">
        <f t="shared" ref="F467:H467" si="463">(C467-C466)/C466</f>
        <v>-2.9791905383855536E-3</v>
      </c>
      <c r="G467" s="6">
        <f t="shared" si="463"/>
        <v>2.4489088679795053E-2</v>
      </c>
      <c r="H467" s="6">
        <f t="shared" si="463"/>
        <v>8.5307863312520174E-2</v>
      </c>
      <c r="I467" s="6">
        <f t="shared" si="1"/>
        <v>8.008879547421504E-3</v>
      </c>
    </row>
    <row r="468" spans="1:9" ht="15.75" customHeight="1">
      <c r="A468" s="11" t="s">
        <v>349</v>
      </c>
      <c r="B468" s="11">
        <v>38645.07</v>
      </c>
      <c r="C468" s="11">
        <v>21824.74</v>
      </c>
      <c r="D468" s="11">
        <v>311.05709999999999</v>
      </c>
      <c r="E468" s="11">
        <v>76.695409999999995</v>
      </c>
      <c r="F468" s="6">
        <f t="shared" ref="F468:H468" si="464">(C468-C467)/C467</f>
        <v>0.16934453774308722</v>
      </c>
      <c r="G468" s="6">
        <f t="shared" si="464"/>
        <v>2.7530788057329031E-2</v>
      </c>
      <c r="H468" s="6">
        <f t="shared" si="464"/>
        <v>5.6144704913158577E-3</v>
      </c>
      <c r="I468" s="6">
        <f t="shared" si="1"/>
        <v>1.0281084811695051E-2</v>
      </c>
    </row>
    <row r="469" spans="1:9" ht="15.75" customHeight="1">
      <c r="A469" s="10">
        <v>43168</v>
      </c>
      <c r="B469" s="11">
        <v>38389.82</v>
      </c>
      <c r="C469" s="11">
        <v>21177.41</v>
      </c>
      <c r="D469" s="11">
        <v>329.89609999999999</v>
      </c>
      <c r="E469" s="11">
        <v>75.363240000000005</v>
      </c>
      <c r="F469" s="6">
        <f t="shared" ref="F469:H469" si="465">(C469-C468)/C468</f>
        <v>-2.9660376251905027E-2</v>
      </c>
      <c r="G469" s="6">
        <f t="shared" si="465"/>
        <v>6.0564442991335031E-2</v>
      </c>
      <c r="H469" s="6">
        <f t="shared" si="465"/>
        <v>-1.7369618338307219E-2</v>
      </c>
      <c r="I469" s="6">
        <f t="shared" si="1"/>
        <v>-6.6049822137726755E-3</v>
      </c>
    </row>
    <row r="470" spans="1:9" ht="15.75" customHeight="1">
      <c r="A470" s="10">
        <v>43382</v>
      </c>
      <c r="B470" s="11">
        <v>38090.639999999999</v>
      </c>
      <c r="C470" s="11">
        <v>20963.580000000002</v>
      </c>
      <c r="D470" s="11">
        <v>330.7944</v>
      </c>
      <c r="E470" s="11">
        <v>73.269810000000007</v>
      </c>
      <c r="F470" s="6">
        <f t="shared" ref="F470:H470" si="466">(C470-C469)/C469</f>
        <v>-1.0097079860096118E-2</v>
      </c>
      <c r="G470" s="6">
        <f t="shared" si="466"/>
        <v>2.7229785377881283E-3</v>
      </c>
      <c r="H470" s="6">
        <f t="shared" si="466"/>
        <v>-2.7777866238234951E-2</v>
      </c>
      <c r="I470" s="6">
        <f t="shared" si="1"/>
        <v>-7.7932118462655017E-3</v>
      </c>
    </row>
    <row r="471" spans="1:9" ht="15.75" customHeight="1">
      <c r="A471" s="11" t="s">
        <v>350</v>
      </c>
      <c r="B471" s="11">
        <v>36841.599999999999</v>
      </c>
      <c r="C471" s="11">
        <v>19893.060000000001</v>
      </c>
      <c r="D471" s="11">
        <v>337.40679999999998</v>
      </c>
      <c r="E471" s="11">
        <v>68.938339999999997</v>
      </c>
      <c r="F471" s="6">
        <f t="shared" ref="F471:H471" si="467">(C471-C470)/C470</f>
        <v>-5.1065705380474155E-2</v>
      </c>
      <c r="G471" s="6">
        <f t="shared" si="467"/>
        <v>1.9989455686069593E-2</v>
      </c>
      <c r="H471" s="6">
        <f t="shared" si="467"/>
        <v>-5.9116708505181192E-2</v>
      </c>
      <c r="I471" s="6">
        <f t="shared" si="1"/>
        <v>-3.2791257904829139E-2</v>
      </c>
    </row>
    <row r="472" spans="1:9" ht="15.75" customHeight="1">
      <c r="A472" s="11" t="s">
        <v>351</v>
      </c>
      <c r="B472" s="11">
        <v>36227.14</v>
      </c>
      <c r="C472" s="11">
        <v>19663.46</v>
      </c>
      <c r="D472" s="11">
        <v>345.09219999999999</v>
      </c>
      <c r="E472" s="11">
        <v>65.949399999999997</v>
      </c>
      <c r="F472" s="6">
        <f t="shared" ref="F472:H472" si="468">(C472-C471)/C471</f>
        <v>-1.1541713542310844E-2</v>
      </c>
      <c r="G472" s="6">
        <f t="shared" si="468"/>
        <v>2.2777845615441113E-2</v>
      </c>
      <c r="H472" s="6">
        <f t="shared" si="468"/>
        <v>-4.3356715580908964E-2</v>
      </c>
      <c r="I472" s="6">
        <f t="shared" si="1"/>
        <v>-1.6678428732736884E-2</v>
      </c>
    </row>
    <row r="473" spans="1:9" ht="15.75" customHeight="1">
      <c r="A473" s="10">
        <v>43110</v>
      </c>
      <c r="B473" s="11">
        <v>34376.99</v>
      </c>
      <c r="C473" s="11">
        <v>18671.23</v>
      </c>
      <c r="D473" s="11">
        <v>304.8938</v>
      </c>
      <c r="E473" s="11">
        <v>68.070580000000007</v>
      </c>
      <c r="F473" s="6">
        <f t="shared" ref="F473:H473" si="469">(C473-C472)/C472</f>
        <v>-5.0460600525034739E-2</v>
      </c>
      <c r="G473" s="6">
        <f t="shared" si="469"/>
        <v>-0.11648597099557739</v>
      </c>
      <c r="H473" s="6">
        <f t="shared" si="469"/>
        <v>3.2163749783925402E-2</v>
      </c>
      <c r="I473" s="6">
        <f t="shared" si="1"/>
        <v>-5.1070827009805399E-2</v>
      </c>
    </row>
    <row r="474" spans="1:9" ht="15.75" customHeight="1">
      <c r="A474" s="10">
        <v>43322</v>
      </c>
      <c r="B474" s="11">
        <v>34733.58</v>
      </c>
      <c r="C474" s="11">
        <v>18434.38</v>
      </c>
      <c r="D474" s="11">
        <v>303.37169999999998</v>
      </c>
      <c r="E474" s="11">
        <v>72.216530000000006</v>
      </c>
      <c r="F474" s="6">
        <f t="shared" ref="F474:H474" si="470">(C474-C473)/C473</f>
        <v>-1.2685291756354486E-2</v>
      </c>
      <c r="G474" s="6">
        <f t="shared" si="470"/>
        <v>-4.992230081425149E-3</v>
      </c>
      <c r="H474" s="6">
        <f t="shared" si="470"/>
        <v>6.0906635436336794E-2</v>
      </c>
      <c r="I474" s="6">
        <f t="shared" si="1"/>
        <v>1.0372926774566471E-2</v>
      </c>
    </row>
    <row r="475" spans="1:9" ht="15.75" customHeight="1">
      <c r="A475" s="11" t="s">
        <v>352</v>
      </c>
      <c r="B475" s="11">
        <v>34315.629999999997</v>
      </c>
      <c r="C475" s="11">
        <v>18865.810000000001</v>
      </c>
      <c r="D475" s="11">
        <v>328.59859999999998</v>
      </c>
      <c r="E475" s="11">
        <v>70.866680000000002</v>
      </c>
      <c r="F475" s="6">
        <f t="shared" ref="F475:H475" si="471">(C475-C474)/C474</f>
        <v>2.3403553577608809E-2</v>
      </c>
      <c r="G475" s="6">
        <f t="shared" si="471"/>
        <v>8.3155086647831694E-2</v>
      </c>
      <c r="H475" s="6">
        <f t="shared" si="471"/>
        <v>-1.8691703963067782E-2</v>
      </c>
      <c r="I475" s="6">
        <f t="shared" si="1"/>
        <v>-1.2033023949734071E-2</v>
      </c>
    </row>
    <row r="476" spans="1:9" ht="15.75" customHeight="1">
      <c r="A476" s="11" t="s">
        <v>353</v>
      </c>
      <c r="B476" s="11">
        <v>33349.31</v>
      </c>
      <c r="C476" s="11">
        <v>18449.759999999998</v>
      </c>
      <c r="D476" s="11">
        <v>301.74979999999999</v>
      </c>
      <c r="E476" s="11">
        <v>64.985230000000001</v>
      </c>
      <c r="F476" s="6">
        <f t="shared" ref="F476:H476" si="472">(C476-C475)/C475</f>
        <v>-2.205312149332591E-2</v>
      </c>
      <c r="G476" s="6">
        <f t="shared" si="472"/>
        <v>-8.1706982318244761E-2</v>
      </c>
      <c r="H476" s="6">
        <f t="shared" si="472"/>
        <v>-8.2993164065256073E-2</v>
      </c>
      <c r="I476" s="6">
        <f t="shared" si="1"/>
        <v>-2.8159762766995673E-2</v>
      </c>
    </row>
    <row r="477" spans="1:9" ht="15.75" customHeight="1">
      <c r="A477" s="11" t="s">
        <v>354</v>
      </c>
      <c r="B477" s="11">
        <v>35011.65</v>
      </c>
      <c r="C477" s="11">
        <v>19473.25</v>
      </c>
      <c r="D477" s="11">
        <v>315.69819999999999</v>
      </c>
      <c r="E477" s="11">
        <v>70.4328</v>
      </c>
      <c r="F477" s="6">
        <f t="shared" ref="F477:H477" si="473">(C477-C476)/C476</f>
        <v>5.5474434355785751E-2</v>
      </c>
      <c r="G477" s="6">
        <f t="shared" si="473"/>
        <v>4.6225051350489689E-2</v>
      </c>
      <c r="H477" s="6">
        <f t="shared" si="473"/>
        <v>8.3827817490220446E-2</v>
      </c>
      <c r="I477" s="6">
        <f t="shared" si="1"/>
        <v>4.9846308664257336E-2</v>
      </c>
    </row>
    <row r="478" spans="1:9" ht="15.75" customHeight="1">
      <c r="A478" s="10">
        <v>43231</v>
      </c>
      <c r="B478" s="11">
        <v>35158.550000000003</v>
      </c>
      <c r="C478" s="11">
        <v>19660.29</v>
      </c>
      <c r="D478" s="11">
        <v>319.5908</v>
      </c>
      <c r="E478" s="11">
        <v>67.395660000000007</v>
      </c>
      <c r="F478" s="6">
        <f t="shared" ref="F478:H478" si="474">(C478-C477)/C477</f>
        <v>9.6049709216489733E-3</v>
      </c>
      <c r="G478" s="6">
        <f t="shared" si="474"/>
        <v>1.2330130485381343E-2</v>
      </c>
      <c r="H478" s="6">
        <f t="shared" si="474"/>
        <v>-4.3121102668075013E-2</v>
      </c>
      <c r="I478" s="6">
        <f t="shared" si="1"/>
        <v>4.1957462730263058E-3</v>
      </c>
    </row>
    <row r="479" spans="1:9" ht="15.75" customHeight="1">
      <c r="A479" s="13">
        <v>43445</v>
      </c>
      <c r="B479" s="11">
        <v>35457.160000000003</v>
      </c>
      <c r="C479" s="11">
        <v>18644.14</v>
      </c>
      <c r="D479" s="11">
        <v>311.58109999999999</v>
      </c>
      <c r="E479" s="11">
        <v>64.262100000000004</v>
      </c>
      <c r="F479" s="6">
        <f t="shared" ref="F479:H479" si="475">(C479-C478)/C478</f>
        <v>-5.1685402402507866E-2</v>
      </c>
      <c r="G479" s="6">
        <f t="shared" si="475"/>
        <v>-2.5062360994121263E-2</v>
      </c>
      <c r="H479" s="6">
        <f t="shared" si="475"/>
        <v>-4.6494982021097538E-2</v>
      </c>
      <c r="I479" s="6">
        <f t="shared" si="1"/>
        <v>8.4932399089268622E-3</v>
      </c>
    </row>
    <row r="480" spans="1:9" ht="15.75" customHeight="1">
      <c r="A480" s="11" t="s">
        <v>355</v>
      </c>
      <c r="B480" s="11">
        <v>34981.019999999997</v>
      </c>
      <c r="C480" s="11">
        <v>18860.25</v>
      </c>
      <c r="D480" s="11">
        <v>310.70769999999999</v>
      </c>
      <c r="E480" s="11">
        <v>63.7318</v>
      </c>
      <c r="F480" s="6">
        <f t="shared" ref="F480:H480" si="476">(C480-C479)/C479</f>
        <v>1.1591309655473548E-2</v>
      </c>
      <c r="G480" s="6">
        <f t="shared" si="476"/>
        <v>-2.8031225257244543E-3</v>
      </c>
      <c r="H480" s="6">
        <f t="shared" si="476"/>
        <v>-8.252142398085402E-3</v>
      </c>
      <c r="I480" s="6">
        <f t="shared" si="1"/>
        <v>-1.342859947045975E-2</v>
      </c>
    </row>
    <row r="481" spans="1:9" ht="15.75" customHeight="1">
      <c r="A481" s="11" t="s">
        <v>356</v>
      </c>
      <c r="B481" s="11">
        <v>36194.300000000003</v>
      </c>
      <c r="C481" s="11">
        <v>18757.55</v>
      </c>
      <c r="D481" s="11">
        <v>310.53309999999999</v>
      </c>
      <c r="E481" s="11">
        <v>66.335070000000002</v>
      </c>
      <c r="F481" s="6">
        <f t="shared" ref="F481:H481" si="477">(C481-C480)/C480</f>
        <v>-5.4453148818282221E-3</v>
      </c>
      <c r="G481" s="6">
        <f t="shared" si="477"/>
        <v>-5.6194294508954271E-4</v>
      </c>
      <c r="H481" s="6">
        <f t="shared" si="477"/>
        <v>4.0847269338069883E-2</v>
      </c>
      <c r="I481" s="6">
        <f t="shared" si="1"/>
        <v>3.4683951468539406E-2</v>
      </c>
    </row>
    <row r="482" spans="1:9" ht="15.75" customHeight="1">
      <c r="A482" s="10">
        <v>43171</v>
      </c>
      <c r="B482" s="11">
        <v>35673.25</v>
      </c>
      <c r="C482" s="11">
        <v>18373.759999999998</v>
      </c>
      <c r="D482" s="11">
        <v>305.7921</v>
      </c>
      <c r="E482" s="11">
        <v>63.635379999999998</v>
      </c>
      <c r="F482" s="6">
        <f t="shared" ref="F482:H482" si="478">(C482-C481)/C481</f>
        <v>-2.0460561214017868E-2</v>
      </c>
      <c r="G482" s="6">
        <f t="shared" si="478"/>
        <v>-1.5267293567094734E-2</v>
      </c>
      <c r="H482" s="6">
        <f t="shared" si="478"/>
        <v>-4.0697778716446725E-2</v>
      </c>
      <c r="I482" s="6">
        <f t="shared" si="1"/>
        <v>-1.4395913168648182E-2</v>
      </c>
    </row>
    <row r="483" spans="1:9" ht="15.75" customHeight="1">
      <c r="A483" s="13">
        <v>43385</v>
      </c>
      <c r="B483" s="11">
        <v>35962.93</v>
      </c>
      <c r="C483" s="11">
        <v>19509.669999999998</v>
      </c>
      <c r="D483" s="11">
        <v>322.56009999999998</v>
      </c>
      <c r="E483" s="11">
        <v>64.117469999999997</v>
      </c>
      <c r="F483" s="6">
        <f t="shared" ref="F483:H483" si="479">(C483-C482)/C482</f>
        <v>6.1822403253335191E-2</v>
      </c>
      <c r="G483" s="6">
        <f t="shared" si="479"/>
        <v>5.4834640921070141E-2</v>
      </c>
      <c r="H483" s="6">
        <f t="shared" si="479"/>
        <v>7.5758171004871736E-3</v>
      </c>
      <c r="I483" s="6">
        <f t="shared" si="1"/>
        <v>8.1203703054810051E-3</v>
      </c>
    </row>
    <row r="484" spans="1:9" ht="15.75" customHeight="1">
      <c r="A484" s="11" t="s">
        <v>357</v>
      </c>
      <c r="B484" s="11">
        <v>35742.07</v>
      </c>
      <c r="C484" s="11">
        <v>19702.650000000001</v>
      </c>
      <c r="D484" s="11">
        <v>310.00909999999999</v>
      </c>
      <c r="E484" s="11">
        <v>67.299239999999998</v>
      </c>
      <c r="F484" s="6">
        <f t="shared" ref="F484:H484" si="480">(C484-C483)/C483</f>
        <v>9.8915050844019005E-3</v>
      </c>
      <c r="G484" s="6">
        <f t="shared" si="480"/>
        <v>-3.891057821472646E-2</v>
      </c>
      <c r="H484" s="6">
        <f t="shared" si="480"/>
        <v>4.9624072815100166E-2</v>
      </c>
      <c r="I484" s="6">
        <f t="shared" si="1"/>
        <v>-6.1413238576501017E-3</v>
      </c>
    </row>
    <row r="485" spans="1:9" ht="15.75" customHeight="1">
      <c r="A485" s="11" t="s">
        <v>358</v>
      </c>
      <c r="B485" s="11">
        <v>36076.720000000001</v>
      </c>
      <c r="C485" s="11">
        <v>19429.099999999999</v>
      </c>
      <c r="D485" s="11">
        <v>310.33339999999998</v>
      </c>
      <c r="E485" s="11">
        <v>69.468630000000005</v>
      </c>
      <c r="F485" s="6">
        <f t="shared" ref="F485:H485" si="481">(C485-C484)/C484</f>
        <v>-1.3883919168233861E-2</v>
      </c>
      <c r="G485" s="6">
        <f t="shared" si="481"/>
        <v>1.046098324210463E-3</v>
      </c>
      <c r="H485" s="6">
        <f t="shared" si="481"/>
        <v>3.2234985120188686E-2</v>
      </c>
      <c r="I485" s="6">
        <f t="shared" si="1"/>
        <v>9.3629160258485722E-3</v>
      </c>
    </row>
    <row r="486" spans="1:9" ht="15.75" customHeight="1">
      <c r="A486" s="11" t="s">
        <v>359</v>
      </c>
      <c r="B486" s="11">
        <v>35695.1</v>
      </c>
      <c r="C486" s="11">
        <v>19294.150000000001</v>
      </c>
      <c r="D486" s="11">
        <v>308.58679999999998</v>
      </c>
      <c r="E486" s="11">
        <v>68.793710000000004</v>
      </c>
      <c r="F486" s="6">
        <f t="shared" ref="F486:H486" si="482">(C486-C485)/C485</f>
        <v>-6.9457669166352069E-3</v>
      </c>
      <c r="G486" s="6">
        <f t="shared" si="482"/>
        <v>-5.6281405739762487E-3</v>
      </c>
      <c r="H486" s="6">
        <f t="shared" si="482"/>
        <v>-9.7154643757909158E-3</v>
      </c>
      <c r="I486" s="6">
        <f t="shared" si="1"/>
        <v>-1.0578012635295076E-2</v>
      </c>
    </row>
    <row r="487" spans="1:9" ht="15.75" customHeight="1">
      <c r="A487" s="10">
        <v>43647</v>
      </c>
      <c r="B487" s="11">
        <v>36009.839999999997</v>
      </c>
      <c r="C487" s="11">
        <v>19362.52</v>
      </c>
      <c r="D487" s="11">
        <v>319.84030000000001</v>
      </c>
      <c r="E487" s="11">
        <v>66.142229999999998</v>
      </c>
      <c r="F487" s="6">
        <f t="shared" ref="F487:H487" si="483">(C487-C486)/C486</f>
        <v>3.5435611312236597E-3</v>
      </c>
      <c r="G487" s="6">
        <f t="shared" si="483"/>
        <v>3.6467859286268993E-2</v>
      </c>
      <c r="H487" s="6">
        <f t="shared" si="483"/>
        <v>-3.8542477211942872E-2</v>
      </c>
      <c r="I487" s="6">
        <f t="shared" si="1"/>
        <v>8.8174567377594677E-3</v>
      </c>
    </row>
    <row r="488" spans="1:9" ht="15.75" customHeight="1">
      <c r="A488" s="11" t="s">
        <v>360</v>
      </c>
      <c r="B488" s="11">
        <v>36386.61</v>
      </c>
      <c r="C488" s="11">
        <v>19049.47</v>
      </c>
      <c r="D488" s="11">
        <v>324.93060000000003</v>
      </c>
      <c r="E488" s="11">
        <v>68.166989999999998</v>
      </c>
      <c r="F488" s="6">
        <f t="shared" ref="F488:H488" si="484">(C488-C487)/C487</f>
        <v>-1.6167833525801357E-2</v>
      </c>
      <c r="G488" s="6">
        <f t="shared" si="484"/>
        <v>1.591513014463785E-2</v>
      </c>
      <c r="H488" s="6">
        <f t="shared" si="484"/>
        <v>3.0612212500243801E-2</v>
      </c>
      <c r="I488" s="6">
        <f t="shared" si="1"/>
        <v>1.0462973453922709E-2</v>
      </c>
    </row>
    <row r="489" spans="1:9" ht="15.75" customHeight="1">
      <c r="A489" s="11" t="s">
        <v>361</v>
      </c>
      <c r="B489" s="11">
        <v>36025.54</v>
      </c>
      <c r="C489" s="11">
        <v>18386.759999999998</v>
      </c>
      <c r="D489" s="11">
        <v>331.71769999999998</v>
      </c>
      <c r="E489" s="11">
        <v>64.117469999999997</v>
      </c>
      <c r="F489" s="6">
        <f t="shared" ref="F489:H489" si="485">(C489-C488)/C488</f>
        <v>-3.4788894389187877E-2</v>
      </c>
      <c r="G489" s="6">
        <f t="shared" si="485"/>
        <v>2.0887844973664998E-2</v>
      </c>
      <c r="H489" s="6">
        <f t="shared" si="485"/>
        <v>-5.9405879590693399E-2</v>
      </c>
      <c r="I489" s="6">
        <f t="shared" si="1"/>
        <v>-9.9231557982455559E-3</v>
      </c>
    </row>
    <row r="490" spans="1:9" ht="15.75" customHeight="1">
      <c r="A490" s="11" t="s">
        <v>362</v>
      </c>
      <c r="B490" s="11">
        <v>36469.43</v>
      </c>
      <c r="C490" s="11">
        <v>19139.96</v>
      </c>
      <c r="D490" s="11">
        <v>332.64089999999999</v>
      </c>
      <c r="E490" s="11">
        <v>61.996299999999998</v>
      </c>
      <c r="F490" s="6">
        <f t="shared" ref="F490:H490" si="486">(C490-C489)/C489</f>
        <v>4.0964259064674845E-2</v>
      </c>
      <c r="G490" s="6">
        <f t="shared" si="486"/>
        <v>2.7830893557986461E-3</v>
      </c>
      <c r="H490" s="6">
        <f t="shared" si="486"/>
        <v>-3.3082559246333319E-2</v>
      </c>
      <c r="I490" s="6">
        <f t="shared" si="1"/>
        <v>1.2321536332279805E-2</v>
      </c>
    </row>
    <row r="491" spans="1:9" ht="15.75" customHeight="1">
      <c r="A491" s="10">
        <v>43557</v>
      </c>
      <c r="B491" s="11">
        <v>36546.480000000003</v>
      </c>
      <c r="C491" s="11">
        <v>18786.53</v>
      </c>
      <c r="D491" s="11">
        <v>326.75209999999998</v>
      </c>
      <c r="E491" s="11">
        <v>59.682279999999999</v>
      </c>
      <c r="F491" s="6">
        <f t="shared" ref="F491:H491" si="487">(C491-C490)/C490</f>
        <v>-1.8465555831882634E-2</v>
      </c>
      <c r="G491" s="6">
        <f t="shared" si="487"/>
        <v>-1.7703174805022485E-2</v>
      </c>
      <c r="H491" s="6">
        <f t="shared" si="487"/>
        <v>-3.7325130693283297E-2</v>
      </c>
      <c r="I491" s="6">
        <f t="shared" si="1"/>
        <v>2.1127283864870636E-3</v>
      </c>
    </row>
    <row r="492" spans="1:9" ht="15.75" customHeight="1">
      <c r="A492" s="10">
        <v>43771</v>
      </c>
      <c r="B492" s="11">
        <v>35808.949999999997</v>
      </c>
      <c r="C492" s="11">
        <v>17974.48</v>
      </c>
      <c r="D492" s="11">
        <v>307.1146</v>
      </c>
      <c r="E492" s="11">
        <v>58.76632</v>
      </c>
      <c r="F492" s="6">
        <f t="shared" ref="F492:H492" si="488">(C492-C491)/C491</f>
        <v>-4.3225119274288508E-2</v>
      </c>
      <c r="G492" s="6">
        <f t="shared" si="488"/>
        <v>-6.0099078169658253E-2</v>
      </c>
      <c r="H492" s="6">
        <f t="shared" si="488"/>
        <v>-1.5347268904606163E-2</v>
      </c>
      <c r="I492" s="6">
        <f t="shared" si="1"/>
        <v>-2.0180602892535916E-2</v>
      </c>
    </row>
    <row r="493" spans="1:9" ht="15.75" customHeight="1">
      <c r="A493" s="11" t="s">
        <v>363</v>
      </c>
      <c r="B493" s="11">
        <v>35871.480000000003</v>
      </c>
      <c r="C493" s="11">
        <v>18000.28</v>
      </c>
      <c r="D493" s="11">
        <v>309.78449999999998</v>
      </c>
      <c r="E493" s="11">
        <v>62.115169999999999</v>
      </c>
      <c r="F493" s="6">
        <f t="shared" ref="F493:H493" si="489">(C493-C492)/C492</f>
        <v>1.4353683667065347E-3</v>
      </c>
      <c r="G493" s="6">
        <f t="shared" si="489"/>
        <v>8.6934974761863626E-3</v>
      </c>
      <c r="H493" s="6">
        <f t="shared" si="489"/>
        <v>5.6985872179847213E-2</v>
      </c>
      <c r="I493" s="6">
        <f t="shared" si="1"/>
        <v>1.7462114918199534E-3</v>
      </c>
    </row>
    <row r="494" spans="1:9" ht="15.75" customHeight="1">
      <c r="A494" s="11" t="s">
        <v>364</v>
      </c>
      <c r="B494" s="11">
        <v>36063.81</v>
      </c>
      <c r="C494" s="11">
        <v>18603.66</v>
      </c>
      <c r="D494" s="11">
        <v>315.12430000000001</v>
      </c>
      <c r="E494" s="11">
        <v>64.654470000000003</v>
      </c>
      <c r="F494" s="6">
        <f t="shared" ref="F494:H494" si="490">(C494-C493)/C493</f>
        <v>3.3520589679716155E-2</v>
      </c>
      <c r="G494" s="6">
        <f t="shared" si="490"/>
        <v>1.7237143885507587E-2</v>
      </c>
      <c r="H494" s="6">
        <f t="shared" si="490"/>
        <v>4.0880512763629306E-2</v>
      </c>
      <c r="I494" s="6">
        <f t="shared" si="1"/>
        <v>5.3616410585789727E-3</v>
      </c>
    </row>
    <row r="495" spans="1:9" ht="15.75" customHeight="1">
      <c r="A495" s="10">
        <v>43558</v>
      </c>
      <c r="B495" s="11">
        <v>36671.43</v>
      </c>
      <c r="C495" s="11">
        <v>18300.93</v>
      </c>
      <c r="D495" s="11">
        <v>306.8152</v>
      </c>
      <c r="E495" s="11">
        <v>65.533460000000005</v>
      </c>
      <c r="F495" s="6">
        <f t="shared" ref="F495:H495" si="491">(C495-C494)/C494</f>
        <v>-1.6272604423000613E-2</v>
      </c>
      <c r="G495" s="6">
        <f t="shared" si="491"/>
        <v>-2.6367690463731299E-2</v>
      </c>
      <c r="H495" s="6">
        <f t="shared" si="491"/>
        <v>1.3595193031510454E-2</v>
      </c>
      <c r="I495" s="6">
        <f t="shared" si="1"/>
        <v>1.6848469421284182E-2</v>
      </c>
    </row>
    <row r="496" spans="1:9" ht="15.75" customHeight="1">
      <c r="A496" s="10">
        <v>43772</v>
      </c>
      <c r="B496" s="11">
        <v>38024.32</v>
      </c>
      <c r="C496" s="11">
        <v>18305.59</v>
      </c>
      <c r="D496" s="11">
        <v>310.8075</v>
      </c>
      <c r="E496" s="11">
        <v>66.119450000000001</v>
      </c>
      <c r="F496" s="6">
        <f t="shared" ref="F496:H496" si="492">(C496-C495)/C495</f>
        <v>2.5463186843509343E-4</v>
      </c>
      <c r="G496" s="6">
        <f t="shared" si="492"/>
        <v>1.3012067198756777E-2</v>
      </c>
      <c r="H496" s="6">
        <f t="shared" si="492"/>
        <v>8.9418443646954587E-3</v>
      </c>
      <c r="I496" s="6">
        <f t="shared" si="1"/>
        <v>3.6892207366879322E-2</v>
      </c>
    </row>
    <row r="497" spans="1:9" ht="15.75" customHeight="1">
      <c r="A497" s="11" t="s">
        <v>365</v>
      </c>
      <c r="B497" s="11">
        <v>38164.61</v>
      </c>
      <c r="C497" s="11">
        <v>18125.599999999999</v>
      </c>
      <c r="D497" s="11">
        <v>307.41399999999999</v>
      </c>
      <c r="E497" s="11">
        <v>65.777630000000002</v>
      </c>
      <c r="F497" s="6">
        <f t="shared" ref="F497:H497" si="493">(C497-C496)/C496</f>
        <v>-9.8325156413970587E-3</v>
      </c>
      <c r="G497" s="6">
        <f t="shared" si="493"/>
        <v>-1.0918333695293766E-2</v>
      </c>
      <c r="H497" s="6">
        <f t="shared" si="493"/>
        <v>-5.1697344729878794E-3</v>
      </c>
      <c r="I497" s="6">
        <f t="shared" si="1"/>
        <v>3.6894808375271637E-3</v>
      </c>
    </row>
    <row r="498" spans="1:9" ht="15.75" customHeight="1">
      <c r="A498" s="11" t="s">
        <v>366</v>
      </c>
      <c r="B498" s="11">
        <v>38672.910000000003</v>
      </c>
      <c r="C498" s="11">
        <v>18024.490000000002</v>
      </c>
      <c r="D498" s="11">
        <v>304.91879999999998</v>
      </c>
      <c r="E498" s="11">
        <v>73.151359999999997</v>
      </c>
      <c r="F498" s="6">
        <f t="shared" ref="F498:H498" si="494">(C498-C497)/C497</f>
        <v>-5.5782980977179767E-3</v>
      </c>
      <c r="G498" s="6">
        <f t="shared" si="494"/>
        <v>-8.1167415927706973E-3</v>
      </c>
      <c r="H498" s="6">
        <f t="shared" si="494"/>
        <v>0.11210087684825365</v>
      </c>
      <c r="I498" s="6">
        <f t="shared" si="1"/>
        <v>1.3318621623540838E-2</v>
      </c>
    </row>
    <row r="499" spans="1:9" ht="15.75" customHeight="1">
      <c r="A499" s="10">
        <v>43469</v>
      </c>
      <c r="B499" s="11">
        <v>38862.230000000003</v>
      </c>
      <c r="C499" s="11">
        <v>17827.73</v>
      </c>
      <c r="D499" s="11">
        <v>305.89190000000002</v>
      </c>
      <c r="E499" s="11">
        <v>71.002719999999997</v>
      </c>
      <c r="F499" s="6">
        <f t="shared" ref="F499:H499" si="495">(C499-C498)/C498</f>
        <v>-1.091625893437218E-2</v>
      </c>
      <c r="G499" s="6">
        <f t="shared" si="495"/>
        <v>3.1913414325389087E-3</v>
      </c>
      <c r="H499" s="6">
        <f t="shared" si="495"/>
        <v>-2.9372522944207741E-2</v>
      </c>
      <c r="I499" s="6">
        <f t="shared" si="1"/>
        <v>4.8954164556016004E-3</v>
      </c>
    </row>
    <row r="500" spans="1:9" ht="15.75" customHeight="1">
      <c r="A500" s="10">
        <v>43681</v>
      </c>
      <c r="B500" s="11">
        <v>38767.11</v>
      </c>
      <c r="C500" s="11">
        <v>17799.55</v>
      </c>
      <c r="D500" s="11">
        <v>313.77690000000001</v>
      </c>
      <c r="E500" s="11">
        <v>75.739490000000004</v>
      </c>
      <c r="F500" s="6">
        <f t="shared" ref="F500:H500" si="496">(C500-C499)/C499</f>
        <v>-1.5806835755309448E-3</v>
      </c>
      <c r="G500" s="6">
        <f t="shared" si="496"/>
        <v>2.5777080073058456E-2</v>
      </c>
      <c r="H500" s="6">
        <f t="shared" si="496"/>
        <v>6.6712514675494231E-2</v>
      </c>
      <c r="I500" s="6">
        <f t="shared" si="1"/>
        <v>-2.4476207361235477E-3</v>
      </c>
    </row>
    <row r="501" spans="1:9" ht="15.75" customHeight="1">
      <c r="A501" s="11" t="s">
        <v>367</v>
      </c>
      <c r="B501" s="11">
        <v>39140.28</v>
      </c>
      <c r="C501" s="11">
        <v>18034.61</v>
      </c>
      <c r="D501" s="11">
        <v>307.06470000000002</v>
      </c>
      <c r="E501" s="11">
        <v>74.128010000000003</v>
      </c>
      <c r="F501" s="6">
        <f t="shared" ref="F501:H501" si="497">(C501-C500)/C500</f>
        <v>1.3205951835861093E-2</v>
      </c>
      <c r="G501" s="6">
        <f t="shared" si="497"/>
        <v>-2.1391632079990577E-2</v>
      </c>
      <c r="H501" s="6">
        <f t="shared" si="497"/>
        <v>-2.127661540894981E-2</v>
      </c>
      <c r="I501" s="6">
        <f t="shared" si="1"/>
        <v>9.6259432286801422E-3</v>
      </c>
    </row>
    <row r="502" spans="1:9" ht="15.75" customHeight="1">
      <c r="A502" s="11" t="s">
        <v>368</v>
      </c>
      <c r="B502" s="11">
        <v>39067.33</v>
      </c>
      <c r="C502" s="11">
        <v>17858.990000000002</v>
      </c>
      <c r="D502" s="11">
        <v>309.31040000000002</v>
      </c>
      <c r="E502" s="11">
        <v>69.586579999999998</v>
      </c>
      <c r="F502" s="6">
        <f t="shared" ref="F502:H502" si="498">(C502-C501)/C501</f>
        <v>-9.7379427667135011E-3</v>
      </c>
      <c r="G502" s="6">
        <f t="shared" si="498"/>
        <v>7.3134424113224326E-3</v>
      </c>
      <c r="H502" s="6">
        <f t="shared" si="498"/>
        <v>-6.1264696030555864E-2</v>
      </c>
      <c r="I502" s="6">
        <f t="shared" si="1"/>
        <v>-1.8638088434726858E-3</v>
      </c>
    </row>
    <row r="503" spans="1:9" ht="15.75" customHeight="1">
      <c r="A503" s="11" t="s">
        <v>369</v>
      </c>
      <c r="B503" s="11">
        <v>38963.26</v>
      </c>
      <c r="C503" s="11">
        <v>17851.349999999999</v>
      </c>
      <c r="D503" s="11">
        <v>275.22539999999998</v>
      </c>
      <c r="E503" s="11">
        <v>66.949619999999996</v>
      </c>
      <c r="F503" s="6">
        <f t="shared" ref="F503:H503" si="499">(C503-C502)/C502</f>
        <v>-4.277957488079144E-4</v>
      </c>
      <c r="G503" s="6">
        <f t="shared" si="499"/>
        <v>-0.11019674734506191</v>
      </c>
      <c r="H503" s="6">
        <f t="shared" si="499"/>
        <v>-3.7894663022669056E-2</v>
      </c>
      <c r="I503" s="6">
        <f t="shared" si="1"/>
        <v>-2.6638626187149134E-3</v>
      </c>
    </row>
    <row r="504" spans="1:9" ht="15.75" customHeight="1">
      <c r="A504" s="10">
        <v>43621</v>
      </c>
      <c r="B504" s="11">
        <v>37462.99</v>
      </c>
      <c r="C504" s="11">
        <v>17113.13</v>
      </c>
      <c r="D504" s="11">
        <v>269.78570000000002</v>
      </c>
      <c r="E504" s="11">
        <v>61.67568</v>
      </c>
      <c r="F504" s="6">
        <f t="shared" ref="F504:H504" si="500">(C504-C503)/C503</f>
        <v>-4.1353735151683071E-2</v>
      </c>
      <c r="G504" s="6">
        <f t="shared" si="500"/>
        <v>-1.9764527547239317E-2</v>
      </c>
      <c r="H504" s="6">
        <f t="shared" si="500"/>
        <v>-7.8774756301828092E-2</v>
      </c>
      <c r="I504" s="6">
        <f t="shared" si="1"/>
        <v>-3.8504734973408387E-2</v>
      </c>
    </row>
    <row r="505" spans="1:9" ht="15.75" customHeight="1">
      <c r="A505" s="11" t="s">
        <v>370</v>
      </c>
      <c r="B505" s="11">
        <v>37930.769999999997</v>
      </c>
      <c r="C505" s="11">
        <v>17103.900000000001</v>
      </c>
      <c r="D505" s="11">
        <v>259.90460000000002</v>
      </c>
      <c r="E505" s="11">
        <v>60.60136</v>
      </c>
      <c r="F505" s="6">
        <f t="shared" ref="F505:H505" si="501">(C505-C504)/C504</f>
        <v>-5.3935194789027862E-4</v>
      </c>
      <c r="G505" s="6">
        <f t="shared" si="501"/>
        <v>-3.6625736649496261E-2</v>
      </c>
      <c r="H505" s="6">
        <f t="shared" si="501"/>
        <v>-1.7418859427249123E-2</v>
      </c>
      <c r="I505" s="6">
        <f t="shared" si="1"/>
        <v>1.2486456633600224E-2</v>
      </c>
    </row>
    <row r="506" spans="1:9" ht="15.75" customHeight="1">
      <c r="A506" s="11" t="s">
        <v>371</v>
      </c>
      <c r="B506" s="11">
        <v>39434.720000000001</v>
      </c>
      <c r="C506" s="11">
        <v>16862.39</v>
      </c>
      <c r="D506" s="11">
        <v>266.16759999999999</v>
      </c>
      <c r="E506" s="11">
        <v>67.389110000000002</v>
      </c>
      <c r="F506" s="6">
        <f t="shared" ref="F506:H506" si="502">(C506-C505)/C505</f>
        <v>-1.4120171422891972E-2</v>
      </c>
      <c r="G506" s="6">
        <f t="shared" si="502"/>
        <v>2.4097303395168752E-2</v>
      </c>
      <c r="H506" s="6">
        <f t="shared" si="502"/>
        <v>0.11200656222896652</v>
      </c>
      <c r="I506" s="6">
        <f t="shared" si="1"/>
        <v>3.9649867376802643E-2</v>
      </c>
    </row>
    <row r="507" spans="1:9" ht="15.75" customHeight="1">
      <c r="A507" s="11" t="s">
        <v>372</v>
      </c>
      <c r="B507" s="11">
        <v>39714.199999999997</v>
      </c>
      <c r="C507" s="11">
        <v>17543.259999999998</v>
      </c>
      <c r="D507" s="11">
        <v>269.98540000000003</v>
      </c>
      <c r="E507" s="11">
        <v>68.463430000000002</v>
      </c>
      <c r="F507" s="6">
        <f t="shared" ref="F507:H507" si="503">(C507-C506)/C506</f>
        <v>4.0378024704682963E-2</v>
      </c>
      <c r="G507" s="6">
        <f t="shared" si="503"/>
        <v>1.4343594036238949E-2</v>
      </c>
      <c r="H507" s="6">
        <f t="shared" si="503"/>
        <v>1.5942041674092449E-2</v>
      </c>
      <c r="I507" s="6">
        <f t="shared" si="1"/>
        <v>7.0871556841279951E-3</v>
      </c>
    </row>
    <row r="508" spans="1:9" ht="15.75" customHeight="1">
      <c r="A508" s="10">
        <v>43530</v>
      </c>
      <c r="B508" s="11">
        <v>39615.9</v>
      </c>
      <c r="C508" s="11">
        <v>16914.38</v>
      </c>
      <c r="D508" s="11">
        <v>263.72230000000002</v>
      </c>
      <c r="E508" s="11">
        <v>66.656620000000004</v>
      </c>
      <c r="F508" s="6">
        <f t="shared" ref="F508:H508" si="504">(C508-C507)/C507</f>
        <v>-3.5847385263628163E-2</v>
      </c>
      <c r="G508" s="6">
        <f t="shared" si="504"/>
        <v>-2.3197921072769148E-2</v>
      </c>
      <c r="H508" s="6">
        <f t="shared" si="504"/>
        <v>-2.6390877582382281E-2</v>
      </c>
      <c r="I508" s="6">
        <f t="shared" si="1"/>
        <v>-2.4751851982413252E-3</v>
      </c>
    </row>
    <row r="509" spans="1:9" ht="15.75" customHeight="1">
      <c r="A509" s="10">
        <v>43744</v>
      </c>
      <c r="B509" s="11">
        <v>39452.07</v>
      </c>
      <c r="C509" s="11">
        <v>16745.310000000001</v>
      </c>
      <c r="D509" s="11">
        <v>248.4264</v>
      </c>
      <c r="E509" s="11">
        <v>66.998440000000002</v>
      </c>
      <c r="F509" s="6">
        <f t="shared" ref="F509:H509" si="505">(C509-C508)/C508</f>
        <v>-9.9956368486459266E-3</v>
      </c>
      <c r="G509" s="6">
        <f t="shared" si="505"/>
        <v>-5.8000025026325099E-2</v>
      </c>
      <c r="H509" s="6">
        <f t="shared" si="505"/>
        <v>5.1280728005710227E-3</v>
      </c>
      <c r="I509" s="6">
        <f t="shared" si="1"/>
        <v>-4.1354607619668296E-3</v>
      </c>
    </row>
    <row r="510" spans="1:9" ht="15.75" customHeight="1">
      <c r="A510" s="11" t="s">
        <v>373</v>
      </c>
      <c r="B510" s="11">
        <v>39194.49</v>
      </c>
      <c r="C510" s="11">
        <v>16352.58</v>
      </c>
      <c r="D510" s="11">
        <v>249.22489999999999</v>
      </c>
      <c r="E510" s="11">
        <v>69.635409999999993</v>
      </c>
      <c r="F510" s="6">
        <f t="shared" ref="F510:H510" si="506">(C510-C509)/C509</f>
        <v>-2.3453134041710864E-2</v>
      </c>
      <c r="G510" s="6">
        <f t="shared" si="506"/>
        <v>3.214231659759148E-3</v>
      </c>
      <c r="H510" s="6">
        <f t="shared" si="506"/>
        <v>3.9358677605030666E-2</v>
      </c>
      <c r="I510" s="6">
        <f t="shared" si="1"/>
        <v>-6.5289349836396863E-3</v>
      </c>
    </row>
    <row r="511" spans="1:9" ht="15.75" customHeight="1">
      <c r="A511" s="11" t="s">
        <v>374</v>
      </c>
      <c r="B511" s="11">
        <v>39394.639999999999</v>
      </c>
      <c r="C511" s="11">
        <v>16210.39</v>
      </c>
      <c r="D511" s="11">
        <v>249.92359999999999</v>
      </c>
      <c r="E511" s="11">
        <v>71.393389999999997</v>
      </c>
      <c r="F511" s="6">
        <f t="shared" ref="F511:H511" si="507">(C511-C510)/C510</f>
        <v>-8.6952639889241023E-3</v>
      </c>
      <c r="G511" s="6">
        <f t="shared" si="507"/>
        <v>2.8034919464307233E-3</v>
      </c>
      <c r="H511" s="6">
        <f t="shared" si="507"/>
        <v>2.524548932791526E-2</v>
      </c>
      <c r="I511" s="6">
        <f t="shared" si="1"/>
        <v>5.1065851347983212E-3</v>
      </c>
    </row>
    <row r="512" spans="1:9" ht="15.75" customHeight="1">
      <c r="A512" s="10">
        <v>43472</v>
      </c>
      <c r="B512" s="11">
        <v>39513.39</v>
      </c>
      <c r="C512" s="11">
        <v>16378.18</v>
      </c>
      <c r="D512" s="11">
        <v>239.29390000000001</v>
      </c>
      <c r="E512" s="11">
        <v>68.512259999999998</v>
      </c>
      <c r="F512" s="6">
        <f t="shared" ref="F512:H512" si="508">(C512-C511)/C511</f>
        <v>1.0350768858738185E-2</v>
      </c>
      <c r="G512" s="6">
        <f t="shared" si="508"/>
        <v>-4.2531797717382372E-2</v>
      </c>
      <c r="H512" s="6">
        <f t="shared" si="508"/>
        <v>-4.0355696794899344E-2</v>
      </c>
      <c r="I512" s="6">
        <f t="shared" si="1"/>
        <v>3.0143694675214701E-3</v>
      </c>
    </row>
    <row r="513" spans="1:9" ht="15.75" customHeight="1">
      <c r="A513" s="10">
        <v>43684</v>
      </c>
      <c r="B513" s="11">
        <v>38736.230000000003</v>
      </c>
      <c r="C513" s="11">
        <v>15917.09</v>
      </c>
      <c r="D513" s="11">
        <v>252.96780000000001</v>
      </c>
      <c r="E513" s="11">
        <v>63.335990000000002</v>
      </c>
      <c r="F513" s="6">
        <f t="shared" ref="F513:H513" si="509">(C513-C512)/C512</f>
        <v>-2.815270072743126E-2</v>
      </c>
      <c r="G513" s="6">
        <f t="shared" si="509"/>
        <v>5.7142701924286422E-2</v>
      </c>
      <c r="H513" s="6">
        <f t="shared" si="509"/>
        <v>-7.5552463164986761E-2</v>
      </c>
      <c r="I513" s="6">
        <f t="shared" si="1"/>
        <v>-1.9668269414494587E-2</v>
      </c>
    </row>
    <row r="514" spans="1:9" ht="15.75" customHeight="1">
      <c r="A514" s="11" t="s">
        <v>375</v>
      </c>
      <c r="B514" s="11">
        <v>38337.01</v>
      </c>
      <c r="C514" s="11">
        <v>15048.69</v>
      </c>
      <c r="D514" s="11">
        <v>239.89269999999999</v>
      </c>
      <c r="E514" s="11">
        <v>62.115169999999999</v>
      </c>
      <c r="F514" s="6">
        <f t="shared" ref="F514:H514" si="510">(C514-C513)/C513</f>
        <v>-5.4557711239931396E-2</v>
      </c>
      <c r="G514" s="6">
        <f t="shared" si="510"/>
        <v>-5.1686815476119967E-2</v>
      </c>
      <c r="H514" s="6">
        <f t="shared" si="510"/>
        <v>-1.927529671518521E-2</v>
      </c>
      <c r="I514" s="6">
        <f t="shared" si="1"/>
        <v>-1.0306113940360255E-2</v>
      </c>
    </row>
    <row r="515" spans="1:9" ht="15.75" customHeight="1">
      <c r="A515" s="11" t="s">
        <v>376</v>
      </c>
      <c r="B515" s="11">
        <v>37882.79</v>
      </c>
      <c r="C515" s="11">
        <v>14904.32</v>
      </c>
      <c r="D515" s="11">
        <v>241.6</v>
      </c>
      <c r="E515" s="11">
        <v>59.185209999999998</v>
      </c>
      <c r="F515" s="6">
        <f t="shared" ref="F515:H515" si="511">(C515-C514)/C514</f>
        <v>-9.593526081007768E-3</v>
      </c>
      <c r="G515" s="6">
        <f t="shared" si="511"/>
        <v>7.1169318616198145E-3</v>
      </c>
      <c r="H515" s="6">
        <f t="shared" si="511"/>
        <v>-4.7169797651684789E-2</v>
      </c>
      <c r="I515" s="6">
        <f t="shared" si="1"/>
        <v>-1.1848081005795735E-2</v>
      </c>
    </row>
    <row r="516" spans="1:9" ht="15.75" customHeight="1">
      <c r="A516" s="11" t="s">
        <v>377</v>
      </c>
      <c r="B516" s="11">
        <v>37118.22</v>
      </c>
      <c r="C516" s="11">
        <v>14641.18</v>
      </c>
      <c r="D516" s="11">
        <v>231.3</v>
      </c>
      <c r="E516" s="11">
        <v>55.229770000000002</v>
      </c>
      <c r="F516" s="6">
        <f t="shared" ref="F516:H516" si="512">(C516-C515)/C515</f>
        <v>-1.7655283837169317E-2</v>
      </c>
      <c r="G516" s="6">
        <f t="shared" si="512"/>
        <v>-4.2632450331125761E-2</v>
      </c>
      <c r="H516" s="6">
        <f t="shared" si="512"/>
        <v>-6.6831561466116213E-2</v>
      </c>
      <c r="I516" s="6">
        <f t="shared" si="1"/>
        <v>-2.0182515596132166E-2</v>
      </c>
    </row>
    <row r="517" spans="1:9" ht="15.75" customHeight="1">
      <c r="A517" s="10">
        <v>43593</v>
      </c>
      <c r="B517" s="11">
        <v>37581.910000000003</v>
      </c>
      <c r="C517" s="11">
        <v>14182.67</v>
      </c>
      <c r="D517" s="11">
        <v>228.75</v>
      </c>
      <c r="E517" s="11">
        <v>55.571599999999997</v>
      </c>
      <c r="F517" s="6">
        <f t="shared" ref="F517:H517" si="513">(C517-C516)/C516</f>
        <v>-3.1316464929739281E-2</v>
      </c>
      <c r="G517" s="6">
        <f t="shared" si="513"/>
        <v>-1.1024643320363214E-2</v>
      </c>
      <c r="H517" s="6">
        <f t="shared" si="513"/>
        <v>6.1892345378225279E-3</v>
      </c>
      <c r="I517" s="6">
        <f t="shared" si="1"/>
        <v>1.2492247742483403E-2</v>
      </c>
    </row>
    <row r="518" spans="1:9" ht="15.75" customHeight="1">
      <c r="A518" s="10">
        <v>43807</v>
      </c>
      <c r="B518" s="11">
        <v>37350.33</v>
      </c>
      <c r="C518" s="11">
        <v>13653.11</v>
      </c>
      <c r="D518" s="11">
        <v>227.8</v>
      </c>
      <c r="E518" s="11">
        <v>50.15117</v>
      </c>
      <c r="F518" s="6">
        <f t="shared" ref="F518:H518" si="514">(C518-C517)/C517</f>
        <v>-3.7338526525682363E-2</v>
      </c>
      <c r="G518" s="6">
        <f t="shared" si="514"/>
        <v>-4.1530054644808249E-3</v>
      </c>
      <c r="H518" s="6">
        <f t="shared" si="514"/>
        <v>-9.753957057201873E-2</v>
      </c>
      <c r="I518" s="6">
        <f t="shared" si="1"/>
        <v>-6.1620071997405598E-3</v>
      </c>
    </row>
    <row r="519" spans="1:9" ht="15.75" customHeight="1">
      <c r="A519" s="11" t="s">
        <v>378</v>
      </c>
      <c r="B519" s="11">
        <v>36701.160000000003</v>
      </c>
      <c r="C519" s="11">
        <v>13751.6</v>
      </c>
      <c r="D519" s="11">
        <v>223.95</v>
      </c>
      <c r="E519" s="11">
        <v>47.172370000000001</v>
      </c>
      <c r="F519" s="6">
        <f t="shared" ref="F519:H519" si="515">(C519-C518)/C518</f>
        <v>7.2137410450805548E-3</v>
      </c>
      <c r="G519" s="6">
        <f t="shared" si="515"/>
        <v>-1.6900790166813093E-2</v>
      </c>
      <c r="H519" s="6">
        <f t="shared" si="515"/>
        <v>-5.9396420861168336E-2</v>
      </c>
      <c r="I519" s="6">
        <f t="shared" si="1"/>
        <v>-1.7380569328303074E-2</v>
      </c>
    </row>
    <row r="520" spans="1:9" ht="15.75" customHeight="1">
      <c r="A520" s="11" t="s">
        <v>379</v>
      </c>
      <c r="B520" s="11">
        <v>37332.79</v>
      </c>
      <c r="C520" s="11">
        <v>14464.7</v>
      </c>
      <c r="D520" s="11">
        <v>235.25</v>
      </c>
      <c r="E520" s="11">
        <v>49.369840000000003</v>
      </c>
      <c r="F520" s="6">
        <f t="shared" ref="F520:H520" si="516">(C520-C519)/C519</f>
        <v>5.1855784054219173E-2</v>
      </c>
      <c r="G520" s="6">
        <f t="shared" si="516"/>
        <v>5.0457691448984203E-2</v>
      </c>
      <c r="H520" s="6">
        <f t="shared" si="516"/>
        <v>4.6583837106340058E-2</v>
      </c>
      <c r="I520" s="6">
        <f t="shared" si="1"/>
        <v>1.7210082733079755E-2</v>
      </c>
    </row>
    <row r="521" spans="1:9" ht="15.75" customHeight="1">
      <c r="A521" s="10">
        <v>43505</v>
      </c>
      <c r="B521" s="11">
        <v>36981.769999999997</v>
      </c>
      <c r="C521" s="11">
        <v>13812.8</v>
      </c>
      <c r="D521" s="11">
        <v>236.45</v>
      </c>
      <c r="E521" s="11">
        <v>50.541829999999997</v>
      </c>
      <c r="F521" s="6">
        <f t="shared" ref="F521:H521" si="517">(C521-C520)/C520</f>
        <v>-4.5068338783383094E-2</v>
      </c>
      <c r="G521" s="6">
        <f t="shared" si="517"/>
        <v>5.1009564293304508E-3</v>
      </c>
      <c r="H521" s="6">
        <f t="shared" si="517"/>
        <v>2.3738987203523319E-2</v>
      </c>
      <c r="I521" s="6">
        <f t="shared" si="1"/>
        <v>-9.4024582679195431E-3</v>
      </c>
    </row>
    <row r="522" spans="1:9" ht="15.75" customHeight="1">
      <c r="A522" s="10">
        <v>43717</v>
      </c>
      <c r="B522" s="11">
        <v>37384.99</v>
      </c>
      <c r="C522" s="11">
        <v>14129</v>
      </c>
      <c r="D522" s="11">
        <v>232.55</v>
      </c>
      <c r="E522" s="11">
        <v>50.444159999999997</v>
      </c>
      <c r="F522" s="6">
        <f t="shared" ref="F522:H522" si="518">(C522-C521)/C521</f>
        <v>2.2891810494613744E-2</v>
      </c>
      <c r="G522" s="6">
        <f t="shared" si="518"/>
        <v>-1.6493973355889098E-2</v>
      </c>
      <c r="H522" s="6">
        <f t="shared" si="518"/>
        <v>-1.9324587178580755E-3</v>
      </c>
      <c r="I522" s="6">
        <f t="shared" si="1"/>
        <v>1.0903209878813297E-2</v>
      </c>
    </row>
    <row r="523" spans="1:9" ht="15.75" customHeight="1">
      <c r="A523" s="11" t="s">
        <v>380</v>
      </c>
      <c r="B523" s="11">
        <v>38014.620000000003</v>
      </c>
      <c r="C523" s="11">
        <v>14045</v>
      </c>
      <c r="D523" s="11">
        <v>228</v>
      </c>
      <c r="E523" s="11">
        <v>50.1</v>
      </c>
      <c r="F523" s="6">
        <f t="shared" ref="F523:H523" si="519">(C523-C522)/C522</f>
        <v>-5.9452190530115369E-3</v>
      </c>
      <c r="G523" s="6">
        <f t="shared" si="519"/>
        <v>-1.9565684798968013E-2</v>
      </c>
      <c r="H523" s="6">
        <f t="shared" si="519"/>
        <v>-6.8225935370912144E-3</v>
      </c>
      <c r="I523" s="6">
        <f t="shared" si="1"/>
        <v>1.6841785968111925E-2</v>
      </c>
    </row>
    <row r="524" spans="1:9" ht="15.75" customHeight="1">
      <c r="A524" s="11" t="s">
        <v>381</v>
      </c>
      <c r="B524" s="11">
        <v>38822.57</v>
      </c>
      <c r="C524" s="11">
        <v>13987.5</v>
      </c>
      <c r="D524" s="11">
        <v>218.05</v>
      </c>
      <c r="E524" s="11">
        <v>50</v>
      </c>
      <c r="F524" s="6">
        <f t="shared" ref="F524:H524" si="520">(C524-C523)/C523</f>
        <v>-4.093983624065504E-3</v>
      </c>
      <c r="G524" s="6">
        <f t="shared" si="520"/>
        <v>-4.3640350877192931E-2</v>
      </c>
      <c r="H524" s="6">
        <f t="shared" si="520"/>
        <v>-1.9960079840319646E-3</v>
      </c>
      <c r="I524" s="6">
        <f t="shared" si="1"/>
        <v>2.1253665037293468E-2</v>
      </c>
    </row>
    <row r="525" spans="1:9" ht="15.75" customHeight="1">
      <c r="A525" s="11" t="s">
        <v>382</v>
      </c>
      <c r="B525" s="11">
        <v>38106.870000000003</v>
      </c>
      <c r="C525" s="11">
        <v>13278.8</v>
      </c>
      <c r="D525" s="11">
        <v>231.2</v>
      </c>
      <c r="E525" s="11">
        <v>46</v>
      </c>
      <c r="F525" s="6">
        <f t="shared" ref="F525:H525" si="521">(C525-C524)/C524</f>
        <v>-5.0666666666666721E-2</v>
      </c>
      <c r="G525" s="6">
        <f t="shared" si="521"/>
        <v>6.0307268975005622E-2</v>
      </c>
      <c r="H525" s="6">
        <f t="shared" si="521"/>
        <v>-0.08</v>
      </c>
      <c r="I525" s="6">
        <f t="shared" si="1"/>
        <v>-1.8435152541421064E-2</v>
      </c>
    </row>
    <row r="526" spans="1:9" ht="15.75" customHeight="1">
      <c r="A526" s="34" t="s">
        <v>383</v>
      </c>
      <c r="F526" s="6">
        <f t="shared" ref="F526:I526" si="522">AVERAGE(F5:F525)</f>
        <v>2.9305628619281181E-3</v>
      </c>
      <c r="G526" s="6">
        <f t="shared" si="522"/>
        <v>5.2381647278465521E-3</v>
      </c>
      <c r="H526" s="6">
        <f t="shared" si="522"/>
        <v>2.5974438118328796E-4</v>
      </c>
      <c r="I526" s="6">
        <f t="shared" si="522"/>
        <v>1.8130418816872053E-3</v>
      </c>
    </row>
    <row r="527" spans="1:9" ht="15.75" customHeight="1">
      <c r="A527" s="34" t="s">
        <v>384</v>
      </c>
      <c r="F527" s="35">
        <f t="shared" ref="F527:I527" si="523">VAR(F5:F525)</f>
        <v>1.146849700813811E-3</v>
      </c>
      <c r="G527" s="35">
        <f t="shared" si="523"/>
        <v>1.7657983876248455E-3</v>
      </c>
      <c r="H527" s="35">
        <f t="shared" si="523"/>
        <v>6.5844829561449427E-3</v>
      </c>
      <c r="I527" s="35">
        <f t="shared" si="523"/>
        <v>4.4510768501899181E-4</v>
      </c>
    </row>
    <row r="528" spans="1:9" ht="15.75" customHeight="1">
      <c r="F528" s="6"/>
      <c r="G528" s="6"/>
      <c r="H528" s="8"/>
      <c r="I528" s="8"/>
    </row>
    <row r="529" spans="6:9" ht="15.75" customHeight="1">
      <c r="F529" s="6"/>
      <c r="G529" s="6"/>
      <c r="H529" s="8"/>
      <c r="I529" s="8"/>
    </row>
    <row r="530" spans="6:9" ht="15.75" customHeight="1">
      <c r="F530" s="6"/>
      <c r="G530" s="6"/>
      <c r="H530" s="8"/>
      <c r="I530" s="8"/>
    </row>
    <row r="531" spans="6:9" ht="15.75" customHeight="1">
      <c r="F531" s="6"/>
      <c r="G531" s="6"/>
      <c r="H531" s="8"/>
      <c r="I531" s="8"/>
    </row>
    <row r="532" spans="6:9" ht="15.75" customHeight="1">
      <c r="F532" s="6"/>
      <c r="G532" s="6"/>
      <c r="H532" s="8"/>
      <c r="I532" s="8"/>
    </row>
    <row r="533" spans="6:9" ht="15.75" customHeight="1">
      <c r="F533" s="6"/>
      <c r="G533" s="6"/>
      <c r="H533" s="8"/>
      <c r="I533" s="8"/>
    </row>
    <row r="534" spans="6:9" ht="15.75" customHeight="1">
      <c r="F534" s="6"/>
      <c r="G534" s="6"/>
      <c r="H534" s="8"/>
      <c r="I534" s="8"/>
    </row>
    <row r="535" spans="6:9" ht="15.75" customHeight="1">
      <c r="F535" s="6"/>
      <c r="G535" s="6"/>
      <c r="H535" s="8"/>
      <c r="I535" s="8"/>
    </row>
    <row r="536" spans="6:9" ht="15.75" customHeight="1">
      <c r="F536" s="6"/>
      <c r="G536" s="6"/>
      <c r="H536" s="8"/>
      <c r="I536" s="8"/>
    </row>
    <row r="537" spans="6:9" ht="15.75" customHeight="1">
      <c r="F537" s="6"/>
      <c r="G537" s="6"/>
      <c r="H537" s="8"/>
      <c r="I537" s="8"/>
    </row>
    <row r="538" spans="6:9" ht="15.75" customHeight="1">
      <c r="F538" s="6"/>
      <c r="G538" s="6"/>
      <c r="H538" s="8"/>
      <c r="I538" s="8"/>
    </row>
    <row r="539" spans="6:9" ht="15.75" customHeight="1">
      <c r="F539" s="6"/>
      <c r="G539" s="6"/>
      <c r="H539" s="8"/>
      <c r="I539" s="8"/>
    </row>
    <row r="540" spans="6:9" ht="15.75" customHeight="1">
      <c r="F540" s="6"/>
      <c r="G540" s="6"/>
      <c r="H540" s="8"/>
      <c r="I540" s="8"/>
    </row>
    <row r="541" spans="6:9" ht="15.75" customHeight="1">
      <c r="F541" s="6"/>
      <c r="G541" s="6"/>
      <c r="H541" s="8"/>
      <c r="I541" s="8"/>
    </row>
    <row r="542" spans="6:9" ht="15.75" customHeight="1">
      <c r="F542" s="6"/>
      <c r="G542" s="6"/>
      <c r="H542" s="8"/>
      <c r="I542" s="8"/>
    </row>
    <row r="543" spans="6:9" ht="15.75" customHeight="1">
      <c r="F543" s="6"/>
      <c r="G543" s="6"/>
      <c r="H543" s="8"/>
      <c r="I543" s="8"/>
    </row>
    <row r="544" spans="6:9" ht="15.75" customHeight="1">
      <c r="F544" s="6"/>
      <c r="G544" s="6"/>
      <c r="H544" s="8"/>
      <c r="I544" s="8"/>
    </row>
    <row r="545" spans="6:9" ht="15.75" customHeight="1">
      <c r="F545" s="6"/>
      <c r="G545" s="6"/>
      <c r="H545" s="8"/>
      <c r="I545" s="8"/>
    </row>
    <row r="546" spans="6:9" ht="15.75" customHeight="1">
      <c r="F546" s="6"/>
      <c r="G546" s="6"/>
      <c r="H546" s="8"/>
      <c r="I546" s="8"/>
    </row>
    <row r="547" spans="6:9" ht="15.75" customHeight="1">
      <c r="F547" s="6"/>
      <c r="G547" s="6"/>
      <c r="H547" s="8"/>
      <c r="I547" s="8"/>
    </row>
    <row r="548" spans="6:9" ht="15.75" customHeight="1">
      <c r="F548" s="6"/>
      <c r="G548" s="6"/>
      <c r="H548" s="8"/>
      <c r="I548" s="8"/>
    </row>
    <row r="549" spans="6:9" ht="15.75" customHeight="1">
      <c r="F549" s="6"/>
      <c r="G549" s="6"/>
      <c r="H549" s="8"/>
      <c r="I549" s="8"/>
    </row>
    <row r="550" spans="6:9" ht="15.75" customHeight="1">
      <c r="F550" s="6"/>
      <c r="G550" s="6"/>
      <c r="H550" s="8"/>
      <c r="I550" s="8"/>
    </row>
    <row r="551" spans="6:9" ht="15.75" customHeight="1">
      <c r="F551" s="6"/>
      <c r="G551" s="6"/>
      <c r="H551" s="8"/>
      <c r="I551" s="8"/>
    </row>
    <row r="552" spans="6:9" ht="15.75" customHeight="1">
      <c r="F552" s="6"/>
      <c r="G552" s="6"/>
      <c r="H552" s="8"/>
      <c r="I552" s="8"/>
    </row>
    <row r="553" spans="6:9" ht="15.75" customHeight="1">
      <c r="F553" s="6"/>
      <c r="G553" s="6"/>
      <c r="H553" s="8"/>
      <c r="I553" s="8"/>
    </row>
    <row r="554" spans="6:9" ht="15.75" customHeight="1">
      <c r="F554" s="6"/>
      <c r="G554" s="6"/>
      <c r="H554" s="8"/>
      <c r="I554" s="8"/>
    </row>
    <row r="555" spans="6:9" ht="15.75" customHeight="1">
      <c r="F555" s="6"/>
      <c r="G555" s="6"/>
      <c r="H555" s="8"/>
      <c r="I555" s="8"/>
    </row>
    <row r="556" spans="6:9" ht="15.75" customHeight="1">
      <c r="F556" s="6"/>
      <c r="G556" s="6"/>
      <c r="H556" s="8"/>
      <c r="I556" s="8"/>
    </row>
    <row r="557" spans="6:9" ht="15.75" customHeight="1">
      <c r="F557" s="6"/>
      <c r="G557" s="6"/>
      <c r="H557" s="8"/>
      <c r="I557" s="8"/>
    </row>
    <row r="558" spans="6:9" ht="15.75" customHeight="1">
      <c r="F558" s="6"/>
      <c r="G558" s="6"/>
      <c r="H558" s="8"/>
      <c r="I558" s="8"/>
    </row>
    <row r="559" spans="6:9" ht="15.75" customHeight="1">
      <c r="F559" s="6"/>
      <c r="G559" s="6"/>
      <c r="H559" s="8"/>
      <c r="I559" s="8"/>
    </row>
    <row r="560" spans="6:9" ht="15.75" customHeight="1">
      <c r="F560" s="6"/>
      <c r="G560" s="6"/>
      <c r="H560" s="8"/>
      <c r="I560" s="8"/>
    </row>
    <row r="561" spans="6:9" ht="15.75" customHeight="1">
      <c r="F561" s="6"/>
      <c r="G561" s="6"/>
      <c r="H561" s="8"/>
      <c r="I561" s="8"/>
    </row>
    <row r="562" spans="6:9" ht="15.75" customHeight="1">
      <c r="F562" s="6"/>
      <c r="G562" s="6"/>
      <c r="H562" s="8"/>
      <c r="I562" s="8"/>
    </row>
    <row r="563" spans="6:9" ht="15.75" customHeight="1">
      <c r="F563" s="6"/>
      <c r="G563" s="6"/>
      <c r="H563" s="8"/>
      <c r="I563" s="8"/>
    </row>
    <row r="564" spans="6:9" ht="15.75" customHeight="1">
      <c r="F564" s="6"/>
      <c r="G564" s="6"/>
      <c r="H564" s="8"/>
      <c r="I564" s="8"/>
    </row>
    <row r="565" spans="6:9" ht="15.75" customHeight="1">
      <c r="F565" s="6"/>
      <c r="G565" s="6"/>
      <c r="H565" s="8"/>
      <c r="I565" s="8"/>
    </row>
    <row r="566" spans="6:9" ht="15.75" customHeight="1">
      <c r="F566" s="6"/>
      <c r="G566" s="6"/>
      <c r="H566" s="8"/>
      <c r="I566" s="8"/>
    </row>
    <row r="567" spans="6:9" ht="15.75" customHeight="1">
      <c r="F567" s="6"/>
      <c r="G567" s="6"/>
      <c r="H567" s="8"/>
      <c r="I567" s="8"/>
    </row>
    <row r="568" spans="6:9" ht="15.75" customHeight="1">
      <c r="F568" s="6"/>
      <c r="G568" s="6"/>
      <c r="H568" s="8"/>
      <c r="I568" s="8"/>
    </row>
    <row r="569" spans="6:9" ht="15.75" customHeight="1">
      <c r="F569" s="6"/>
      <c r="G569" s="6"/>
      <c r="H569" s="8"/>
      <c r="I569" s="8"/>
    </row>
    <row r="570" spans="6:9" ht="15.75" customHeight="1">
      <c r="F570" s="6"/>
      <c r="G570" s="6"/>
      <c r="H570" s="8"/>
      <c r="I570" s="8"/>
    </row>
    <row r="571" spans="6:9" ht="15.75" customHeight="1">
      <c r="F571" s="6"/>
      <c r="G571" s="6"/>
      <c r="H571" s="8"/>
      <c r="I571" s="8"/>
    </row>
    <row r="572" spans="6:9" ht="15.75" customHeight="1">
      <c r="F572" s="6"/>
      <c r="G572" s="6"/>
      <c r="H572" s="8"/>
      <c r="I572" s="8"/>
    </row>
    <row r="573" spans="6:9" ht="15.75" customHeight="1">
      <c r="F573" s="6"/>
      <c r="G573" s="6"/>
      <c r="H573" s="8"/>
      <c r="I573" s="8"/>
    </row>
    <row r="574" spans="6:9" ht="15.75" customHeight="1">
      <c r="F574" s="6"/>
      <c r="G574" s="6"/>
      <c r="H574" s="8"/>
      <c r="I574" s="8"/>
    </row>
    <row r="575" spans="6:9" ht="15.75" customHeight="1">
      <c r="F575" s="6"/>
      <c r="G575" s="6"/>
      <c r="H575" s="8"/>
      <c r="I575" s="8"/>
    </row>
    <row r="576" spans="6:9" ht="15.75" customHeight="1">
      <c r="F576" s="6"/>
      <c r="G576" s="6"/>
      <c r="H576" s="8"/>
      <c r="I576" s="8"/>
    </row>
    <row r="577" spans="6:9" ht="15.75" customHeight="1">
      <c r="F577" s="6"/>
      <c r="G577" s="6"/>
      <c r="H577" s="8"/>
      <c r="I577" s="8"/>
    </row>
    <row r="578" spans="6:9" ht="15.75" customHeight="1">
      <c r="F578" s="6"/>
      <c r="G578" s="6"/>
      <c r="H578" s="8"/>
      <c r="I578" s="8"/>
    </row>
    <row r="579" spans="6:9" ht="15.75" customHeight="1">
      <c r="F579" s="6"/>
      <c r="G579" s="6"/>
      <c r="H579" s="8"/>
      <c r="I579" s="8"/>
    </row>
    <row r="580" spans="6:9" ht="15.75" customHeight="1">
      <c r="F580" s="6"/>
      <c r="G580" s="6"/>
      <c r="H580" s="8"/>
      <c r="I580" s="8"/>
    </row>
    <row r="581" spans="6:9" ht="15.75" customHeight="1">
      <c r="F581" s="6"/>
      <c r="G581" s="6"/>
      <c r="H581" s="8"/>
      <c r="I581" s="8"/>
    </row>
    <row r="582" spans="6:9" ht="15.75" customHeight="1">
      <c r="F582" s="6"/>
      <c r="G582" s="6"/>
      <c r="H582" s="8"/>
      <c r="I582" s="8"/>
    </row>
    <row r="583" spans="6:9" ht="15.75" customHeight="1">
      <c r="F583" s="6"/>
      <c r="G583" s="6"/>
      <c r="H583" s="8"/>
      <c r="I583" s="8"/>
    </row>
    <row r="584" spans="6:9" ht="15.75" customHeight="1">
      <c r="F584" s="6"/>
      <c r="G584" s="6"/>
      <c r="H584" s="8"/>
      <c r="I584" s="8"/>
    </row>
    <row r="585" spans="6:9" ht="15.75" customHeight="1">
      <c r="F585" s="6"/>
      <c r="G585" s="6"/>
      <c r="H585" s="8"/>
      <c r="I585" s="8"/>
    </row>
    <row r="586" spans="6:9" ht="15.75" customHeight="1">
      <c r="F586" s="6"/>
      <c r="G586" s="6"/>
      <c r="H586" s="8"/>
      <c r="I586" s="8"/>
    </row>
    <row r="587" spans="6:9" ht="15.75" customHeight="1">
      <c r="F587" s="6"/>
      <c r="G587" s="6"/>
      <c r="H587" s="8"/>
      <c r="I587" s="8"/>
    </row>
    <row r="588" spans="6:9" ht="15.75" customHeight="1">
      <c r="F588" s="6"/>
      <c r="G588" s="6"/>
      <c r="H588" s="8"/>
      <c r="I588" s="8"/>
    </row>
    <row r="589" spans="6:9" ht="15.75" customHeight="1">
      <c r="F589" s="6"/>
      <c r="G589" s="6"/>
      <c r="H589" s="8"/>
      <c r="I589" s="8"/>
    </row>
    <row r="590" spans="6:9" ht="15.75" customHeight="1">
      <c r="F590" s="6"/>
      <c r="G590" s="6"/>
      <c r="H590" s="8"/>
      <c r="I590" s="8"/>
    </row>
    <row r="591" spans="6:9" ht="15.75" customHeight="1">
      <c r="F591" s="6"/>
      <c r="G591" s="6"/>
      <c r="H591" s="8"/>
      <c r="I591" s="8"/>
    </row>
    <row r="592" spans="6:9" ht="15.75" customHeight="1">
      <c r="F592" s="6"/>
      <c r="G592" s="6"/>
      <c r="H592" s="8"/>
      <c r="I592" s="8"/>
    </row>
    <row r="593" spans="6:9" ht="15.75" customHeight="1">
      <c r="F593" s="6"/>
      <c r="G593" s="6"/>
      <c r="H593" s="8"/>
      <c r="I593" s="8"/>
    </row>
    <row r="594" spans="6:9" ht="15.75" customHeight="1">
      <c r="F594" s="6"/>
      <c r="G594" s="6"/>
      <c r="H594" s="8"/>
      <c r="I594" s="8"/>
    </row>
    <row r="595" spans="6:9" ht="15.75" customHeight="1">
      <c r="F595" s="6"/>
      <c r="G595" s="6"/>
      <c r="H595" s="8"/>
      <c r="I595" s="8"/>
    </row>
    <row r="596" spans="6:9" ht="15.75" customHeight="1">
      <c r="F596" s="6"/>
      <c r="G596" s="6"/>
      <c r="H596" s="8"/>
      <c r="I596" s="8"/>
    </row>
    <row r="597" spans="6:9" ht="15.75" customHeight="1">
      <c r="F597" s="6"/>
      <c r="G597" s="6"/>
      <c r="H597" s="8"/>
      <c r="I597" s="8"/>
    </row>
    <row r="598" spans="6:9" ht="15.75" customHeight="1">
      <c r="F598" s="6"/>
      <c r="G598" s="6"/>
      <c r="H598" s="8"/>
      <c r="I598" s="8"/>
    </row>
    <row r="599" spans="6:9" ht="15.75" customHeight="1">
      <c r="F599" s="6"/>
      <c r="G599" s="6"/>
      <c r="H599" s="8"/>
      <c r="I599" s="8"/>
    </row>
    <row r="600" spans="6:9" ht="15.75" customHeight="1">
      <c r="F600" s="6"/>
      <c r="G600" s="6"/>
      <c r="H600" s="8"/>
      <c r="I600" s="8"/>
    </row>
    <row r="601" spans="6:9" ht="15.75" customHeight="1">
      <c r="F601" s="6"/>
      <c r="G601" s="6"/>
      <c r="H601" s="8"/>
      <c r="I601" s="8"/>
    </row>
    <row r="602" spans="6:9" ht="15.75" customHeight="1">
      <c r="F602" s="6"/>
      <c r="G602" s="6"/>
      <c r="H602" s="8"/>
      <c r="I602" s="8"/>
    </row>
    <row r="603" spans="6:9" ht="15.75" customHeight="1">
      <c r="F603" s="6"/>
      <c r="G603" s="6"/>
      <c r="H603" s="8"/>
      <c r="I603" s="8"/>
    </row>
    <row r="604" spans="6:9" ht="15.75" customHeight="1">
      <c r="F604" s="6"/>
      <c r="G604" s="6"/>
      <c r="H604" s="8"/>
      <c r="I604" s="8"/>
    </row>
    <row r="605" spans="6:9" ht="15.75" customHeight="1">
      <c r="F605" s="6"/>
      <c r="G605" s="6"/>
      <c r="H605" s="8"/>
      <c r="I605" s="8"/>
    </row>
    <row r="606" spans="6:9" ht="15.75" customHeight="1">
      <c r="F606" s="6"/>
      <c r="G606" s="6"/>
      <c r="H606" s="8"/>
      <c r="I606" s="8"/>
    </row>
    <row r="607" spans="6:9" ht="15.75" customHeight="1">
      <c r="F607" s="6"/>
      <c r="G607" s="6"/>
      <c r="H607" s="8"/>
      <c r="I607" s="8"/>
    </row>
    <row r="608" spans="6:9" ht="15.75" customHeight="1">
      <c r="F608" s="6"/>
      <c r="G608" s="6"/>
      <c r="H608" s="8"/>
      <c r="I608" s="8"/>
    </row>
    <row r="609" spans="6:9" ht="15.75" customHeight="1">
      <c r="F609" s="6"/>
      <c r="G609" s="6"/>
      <c r="H609" s="8"/>
      <c r="I609" s="8"/>
    </row>
    <row r="610" spans="6:9" ht="15.75" customHeight="1">
      <c r="F610" s="6"/>
      <c r="G610" s="6"/>
      <c r="H610" s="8"/>
      <c r="I610" s="8"/>
    </row>
    <row r="611" spans="6:9" ht="15.75" customHeight="1">
      <c r="F611" s="6"/>
      <c r="G611" s="6"/>
      <c r="H611" s="8"/>
      <c r="I611" s="8"/>
    </row>
    <row r="612" spans="6:9" ht="15.75" customHeight="1">
      <c r="F612" s="6"/>
      <c r="G612" s="6"/>
      <c r="H612" s="8"/>
      <c r="I612" s="8"/>
    </row>
    <row r="613" spans="6:9" ht="15.75" customHeight="1">
      <c r="F613" s="6"/>
      <c r="G613" s="6"/>
      <c r="H613" s="8"/>
      <c r="I613" s="8"/>
    </row>
    <row r="614" spans="6:9" ht="15.75" customHeight="1">
      <c r="F614" s="6"/>
      <c r="G614" s="6"/>
      <c r="H614" s="8"/>
      <c r="I614" s="8"/>
    </row>
    <row r="615" spans="6:9" ht="15.75" customHeight="1">
      <c r="F615" s="6"/>
      <c r="G615" s="6"/>
      <c r="H615" s="8"/>
      <c r="I615" s="8"/>
    </row>
    <row r="616" spans="6:9" ht="15.75" customHeight="1">
      <c r="F616" s="6"/>
      <c r="G616" s="6"/>
      <c r="H616" s="8"/>
      <c r="I616" s="8"/>
    </row>
    <row r="617" spans="6:9" ht="15.75" customHeight="1">
      <c r="F617" s="6"/>
      <c r="G617" s="6"/>
      <c r="H617" s="8"/>
      <c r="I617" s="8"/>
    </row>
    <row r="618" spans="6:9" ht="15.75" customHeight="1">
      <c r="F618" s="6"/>
      <c r="G618" s="6"/>
      <c r="H618" s="8"/>
      <c r="I618" s="8"/>
    </row>
    <row r="619" spans="6:9" ht="15.75" customHeight="1">
      <c r="F619" s="6"/>
      <c r="G619" s="6"/>
      <c r="H619" s="8"/>
      <c r="I619" s="8"/>
    </row>
    <row r="620" spans="6:9" ht="15.75" customHeight="1">
      <c r="F620" s="6"/>
      <c r="G620" s="6"/>
      <c r="H620" s="8"/>
      <c r="I620" s="8"/>
    </row>
    <row r="621" spans="6:9" ht="15.75" customHeight="1">
      <c r="F621" s="6"/>
      <c r="G621" s="6"/>
      <c r="H621" s="8"/>
      <c r="I621" s="8"/>
    </row>
    <row r="622" spans="6:9" ht="15.75" customHeight="1">
      <c r="F622" s="6"/>
      <c r="G622" s="6"/>
      <c r="H622" s="8"/>
      <c r="I622" s="8"/>
    </row>
    <row r="623" spans="6:9" ht="15.75" customHeight="1">
      <c r="F623" s="6"/>
      <c r="G623" s="6"/>
      <c r="H623" s="8"/>
      <c r="I623" s="8"/>
    </row>
    <row r="624" spans="6:9" ht="15.75" customHeight="1">
      <c r="F624" s="6"/>
      <c r="G624" s="6"/>
      <c r="H624" s="8"/>
      <c r="I624" s="8"/>
    </row>
    <row r="625" spans="6:9" ht="15.75" customHeight="1">
      <c r="F625" s="6"/>
      <c r="G625" s="6"/>
      <c r="H625" s="8"/>
      <c r="I625" s="8"/>
    </row>
    <row r="626" spans="6:9" ht="15.75" customHeight="1">
      <c r="F626" s="6"/>
      <c r="G626" s="6"/>
      <c r="H626" s="8"/>
      <c r="I626" s="8"/>
    </row>
    <row r="627" spans="6:9" ht="15.75" customHeight="1">
      <c r="F627" s="6"/>
      <c r="G627" s="6"/>
      <c r="H627" s="8"/>
      <c r="I627" s="8"/>
    </row>
    <row r="628" spans="6:9" ht="15.75" customHeight="1">
      <c r="F628" s="6"/>
      <c r="G628" s="6"/>
      <c r="H628" s="8"/>
      <c r="I628" s="8"/>
    </row>
    <row r="629" spans="6:9" ht="15.75" customHeight="1">
      <c r="F629" s="6"/>
      <c r="G629" s="6"/>
      <c r="H629" s="8"/>
      <c r="I629" s="8"/>
    </row>
    <row r="630" spans="6:9" ht="15.75" customHeight="1">
      <c r="F630" s="6"/>
      <c r="G630" s="6"/>
      <c r="H630" s="8"/>
      <c r="I630" s="8"/>
    </row>
    <row r="631" spans="6:9" ht="15.75" customHeight="1">
      <c r="F631" s="6"/>
      <c r="G631" s="6"/>
      <c r="H631" s="8"/>
      <c r="I631" s="8"/>
    </row>
    <row r="632" spans="6:9" ht="15.75" customHeight="1">
      <c r="F632" s="6"/>
      <c r="G632" s="6"/>
      <c r="H632" s="8"/>
      <c r="I632" s="8"/>
    </row>
    <row r="633" spans="6:9" ht="15.75" customHeight="1">
      <c r="F633" s="6"/>
      <c r="G633" s="6"/>
      <c r="H633" s="8"/>
      <c r="I633" s="8"/>
    </row>
    <row r="634" spans="6:9" ht="15.75" customHeight="1">
      <c r="F634" s="6"/>
      <c r="G634" s="6"/>
      <c r="H634" s="8"/>
      <c r="I634" s="8"/>
    </row>
    <row r="635" spans="6:9" ht="15.75" customHeight="1">
      <c r="F635" s="6"/>
      <c r="G635" s="6"/>
      <c r="H635" s="8"/>
      <c r="I635" s="8"/>
    </row>
    <row r="636" spans="6:9" ht="15.75" customHeight="1">
      <c r="F636" s="6"/>
      <c r="G636" s="6"/>
      <c r="H636" s="8"/>
      <c r="I636" s="8"/>
    </row>
    <row r="637" spans="6:9" ht="15.75" customHeight="1">
      <c r="F637" s="6"/>
      <c r="G637" s="6"/>
      <c r="H637" s="8"/>
      <c r="I637" s="8"/>
    </row>
    <row r="638" spans="6:9" ht="15.75" customHeight="1">
      <c r="F638" s="6"/>
      <c r="G638" s="6"/>
      <c r="H638" s="8"/>
      <c r="I638" s="8"/>
    </row>
    <row r="639" spans="6:9" ht="15.75" customHeight="1">
      <c r="F639" s="6"/>
      <c r="G639" s="6"/>
      <c r="H639" s="8"/>
      <c r="I639" s="8"/>
    </row>
    <row r="640" spans="6:9" ht="15.75" customHeight="1">
      <c r="F640" s="6"/>
      <c r="G640" s="6"/>
      <c r="H640" s="8"/>
      <c r="I640" s="8"/>
    </row>
    <row r="641" spans="6:9" ht="15.75" customHeight="1">
      <c r="F641" s="6"/>
      <c r="G641" s="6"/>
      <c r="H641" s="8"/>
      <c r="I641" s="8"/>
    </row>
    <row r="642" spans="6:9" ht="15.75" customHeight="1">
      <c r="F642" s="6"/>
      <c r="G642" s="6"/>
      <c r="H642" s="8"/>
      <c r="I642" s="8"/>
    </row>
    <row r="643" spans="6:9" ht="15.75" customHeight="1">
      <c r="F643" s="6"/>
      <c r="G643" s="6"/>
      <c r="H643" s="8"/>
      <c r="I643" s="8"/>
    </row>
    <row r="644" spans="6:9" ht="15.75" customHeight="1">
      <c r="F644" s="6"/>
      <c r="G644" s="6"/>
      <c r="H644" s="8"/>
      <c r="I644" s="8"/>
    </row>
    <row r="645" spans="6:9" ht="15.75" customHeight="1">
      <c r="F645" s="6"/>
      <c r="G645" s="6"/>
      <c r="H645" s="8"/>
      <c r="I645" s="8"/>
    </row>
    <row r="646" spans="6:9" ht="15.75" customHeight="1">
      <c r="F646" s="6"/>
      <c r="G646" s="6"/>
      <c r="H646" s="8"/>
      <c r="I646" s="8"/>
    </row>
    <row r="647" spans="6:9" ht="15.75" customHeight="1">
      <c r="F647" s="6"/>
      <c r="G647" s="6"/>
      <c r="H647" s="8"/>
      <c r="I647" s="8"/>
    </row>
    <row r="648" spans="6:9" ht="15.75" customHeight="1">
      <c r="F648" s="6"/>
      <c r="G648" s="6"/>
      <c r="H648" s="8"/>
      <c r="I648" s="8"/>
    </row>
    <row r="649" spans="6:9" ht="15.75" customHeight="1">
      <c r="F649" s="6"/>
      <c r="G649" s="6"/>
      <c r="H649" s="8"/>
      <c r="I649" s="8"/>
    </row>
    <row r="650" spans="6:9" ht="15.75" customHeight="1">
      <c r="F650" s="6"/>
      <c r="G650" s="6"/>
      <c r="H650" s="8"/>
      <c r="I650" s="8"/>
    </row>
    <row r="651" spans="6:9" ht="15.75" customHeight="1">
      <c r="F651" s="6"/>
      <c r="G651" s="6"/>
      <c r="H651" s="8"/>
      <c r="I651" s="8"/>
    </row>
    <row r="652" spans="6:9" ht="15.75" customHeight="1">
      <c r="F652" s="6"/>
      <c r="G652" s="6"/>
      <c r="H652" s="8"/>
      <c r="I652" s="8"/>
    </row>
    <row r="653" spans="6:9" ht="15.75" customHeight="1">
      <c r="F653" s="6"/>
      <c r="G653" s="6"/>
      <c r="H653" s="8"/>
      <c r="I653" s="8"/>
    </row>
    <row r="654" spans="6:9" ht="15.75" customHeight="1">
      <c r="F654" s="6"/>
      <c r="G654" s="6"/>
      <c r="H654" s="8"/>
      <c r="I654" s="8"/>
    </row>
    <row r="655" spans="6:9" ht="15.75" customHeight="1">
      <c r="F655" s="6"/>
      <c r="G655" s="6"/>
      <c r="H655" s="8"/>
      <c r="I655" s="8"/>
    </row>
    <row r="656" spans="6:9" ht="15.75" customHeight="1">
      <c r="F656" s="6"/>
      <c r="G656" s="6"/>
      <c r="H656" s="8"/>
      <c r="I656" s="8"/>
    </row>
    <row r="657" spans="6:9" ht="15.75" customHeight="1">
      <c r="F657" s="6"/>
      <c r="G657" s="6"/>
      <c r="H657" s="8"/>
      <c r="I657" s="8"/>
    </row>
    <row r="658" spans="6:9" ht="15.75" customHeight="1">
      <c r="F658" s="6"/>
      <c r="G658" s="6"/>
      <c r="H658" s="8"/>
      <c r="I658" s="8"/>
    </row>
    <row r="659" spans="6:9" ht="15.75" customHeight="1">
      <c r="F659" s="6"/>
      <c r="G659" s="6"/>
      <c r="H659" s="8"/>
      <c r="I659" s="8"/>
    </row>
    <row r="660" spans="6:9" ht="15.75" customHeight="1">
      <c r="F660" s="6"/>
      <c r="G660" s="6"/>
      <c r="H660" s="8"/>
      <c r="I660" s="8"/>
    </row>
    <row r="661" spans="6:9" ht="15.75" customHeight="1">
      <c r="F661" s="6"/>
      <c r="G661" s="6"/>
      <c r="H661" s="8"/>
      <c r="I661" s="8"/>
    </row>
    <row r="662" spans="6:9" ht="15.75" customHeight="1">
      <c r="F662" s="6"/>
      <c r="G662" s="6"/>
      <c r="H662" s="8"/>
      <c r="I662" s="8"/>
    </row>
    <row r="663" spans="6:9" ht="15.75" customHeight="1">
      <c r="F663" s="6"/>
      <c r="G663" s="6"/>
      <c r="H663" s="8"/>
      <c r="I663" s="8"/>
    </row>
    <row r="664" spans="6:9" ht="15.75" customHeight="1">
      <c r="F664" s="6"/>
      <c r="G664" s="6"/>
      <c r="H664" s="8"/>
      <c r="I664" s="8"/>
    </row>
    <row r="665" spans="6:9" ht="15.75" customHeight="1">
      <c r="F665" s="6"/>
      <c r="G665" s="6"/>
      <c r="H665" s="8"/>
      <c r="I665" s="8"/>
    </row>
    <row r="666" spans="6:9" ht="15.75" customHeight="1">
      <c r="F666" s="6"/>
      <c r="G666" s="6"/>
      <c r="H666" s="8"/>
      <c r="I666" s="8"/>
    </row>
    <row r="667" spans="6:9" ht="15.75" customHeight="1">
      <c r="F667" s="6"/>
      <c r="G667" s="6"/>
      <c r="H667" s="8"/>
      <c r="I667" s="8"/>
    </row>
    <row r="668" spans="6:9" ht="15.75" customHeight="1">
      <c r="F668" s="6"/>
      <c r="G668" s="6"/>
      <c r="H668" s="8"/>
      <c r="I668" s="8"/>
    </row>
    <row r="669" spans="6:9" ht="15.75" customHeight="1">
      <c r="F669" s="6"/>
      <c r="G669" s="6"/>
      <c r="H669" s="8"/>
      <c r="I669" s="8"/>
    </row>
    <row r="670" spans="6:9" ht="15.75" customHeight="1">
      <c r="F670" s="6"/>
      <c r="G670" s="6"/>
      <c r="H670" s="8"/>
      <c r="I670" s="8"/>
    </row>
    <row r="671" spans="6:9" ht="15.75" customHeight="1">
      <c r="F671" s="6"/>
      <c r="G671" s="6"/>
      <c r="H671" s="8"/>
      <c r="I671" s="8"/>
    </row>
    <row r="672" spans="6:9" ht="15.75" customHeight="1">
      <c r="F672" s="6"/>
      <c r="G672" s="6"/>
      <c r="H672" s="8"/>
      <c r="I672" s="8"/>
    </row>
    <row r="673" spans="6:9" ht="15.75" customHeight="1">
      <c r="F673" s="6"/>
      <c r="G673" s="6"/>
      <c r="H673" s="8"/>
      <c r="I673" s="8"/>
    </row>
    <row r="674" spans="6:9" ht="15.75" customHeight="1">
      <c r="F674" s="6"/>
      <c r="G674" s="6"/>
      <c r="H674" s="8"/>
      <c r="I674" s="8"/>
    </row>
    <row r="675" spans="6:9" ht="15.75" customHeight="1">
      <c r="F675" s="6"/>
      <c r="G675" s="6"/>
      <c r="H675" s="8"/>
      <c r="I675" s="8"/>
    </row>
    <row r="676" spans="6:9" ht="15.75" customHeight="1">
      <c r="F676" s="6"/>
      <c r="G676" s="6"/>
      <c r="H676" s="8"/>
      <c r="I676" s="8"/>
    </row>
    <row r="677" spans="6:9" ht="15.75" customHeight="1">
      <c r="F677" s="6"/>
      <c r="G677" s="6"/>
      <c r="H677" s="8"/>
      <c r="I677" s="8"/>
    </row>
    <row r="678" spans="6:9" ht="15.75" customHeight="1">
      <c r="F678" s="6"/>
      <c r="G678" s="6"/>
      <c r="H678" s="8"/>
      <c r="I678" s="8"/>
    </row>
    <row r="679" spans="6:9" ht="15.75" customHeight="1">
      <c r="F679" s="6"/>
      <c r="G679" s="6"/>
      <c r="H679" s="8"/>
      <c r="I679" s="8"/>
    </row>
    <row r="680" spans="6:9" ht="15.75" customHeight="1">
      <c r="F680" s="6"/>
      <c r="G680" s="6"/>
      <c r="H680" s="8"/>
      <c r="I680" s="8"/>
    </row>
    <row r="681" spans="6:9" ht="15.75" customHeight="1">
      <c r="F681" s="6"/>
      <c r="G681" s="6"/>
      <c r="H681" s="8"/>
      <c r="I681" s="8"/>
    </row>
    <row r="682" spans="6:9" ht="15.75" customHeight="1">
      <c r="F682" s="6"/>
      <c r="G682" s="6"/>
      <c r="H682" s="8"/>
      <c r="I682" s="8"/>
    </row>
    <row r="683" spans="6:9" ht="15.75" customHeight="1">
      <c r="F683" s="6"/>
      <c r="G683" s="6"/>
      <c r="H683" s="8"/>
      <c r="I683" s="8"/>
    </row>
    <row r="684" spans="6:9" ht="15.75" customHeight="1">
      <c r="F684" s="6"/>
      <c r="G684" s="6"/>
      <c r="H684" s="8"/>
      <c r="I684" s="8"/>
    </row>
    <row r="685" spans="6:9" ht="15.75" customHeight="1">
      <c r="F685" s="6"/>
      <c r="G685" s="6"/>
      <c r="H685" s="8"/>
      <c r="I685" s="8"/>
    </row>
    <row r="686" spans="6:9" ht="15.75" customHeight="1">
      <c r="F686" s="6"/>
      <c r="G686" s="6"/>
      <c r="H686" s="8"/>
      <c r="I686" s="8"/>
    </row>
    <row r="687" spans="6:9" ht="15.75" customHeight="1">
      <c r="F687" s="6"/>
      <c r="G687" s="6"/>
      <c r="H687" s="8"/>
      <c r="I687" s="8"/>
    </row>
    <row r="688" spans="6:9" ht="15.75" customHeight="1">
      <c r="F688" s="6"/>
      <c r="G688" s="6"/>
      <c r="H688" s="8"/>
      <c r="I688" s="8"/>
    </row>
    <row r="689" spans="6:9" ht="15.75" customHeight="1">
      <c r="F689" s="6"/>
      <c r="G689" s="6"/>
      <c r="H689" s="8"/>
      <c r="I689" s="8"/>
    </row>
    <row r="690" spans="6:9" ht="15.75" customHeight="1">
      <c r="F690" s="6"/>
      <c r="G690" s="6"/>
      <c r="H690" s="8"/>
      <c r="I690" s="8"/>
    </row>
    <row r="691" spans="6:9" ht="15.75" customHeight="1">
      <c r="F691" s="6"/>
      <c r="G691" s="6"/>
      <c r="H691" s="8"/>
      <c r="I691" s="8"/>
    </row>
    <row r="692" spans="6:9" ht="15.75" customHeight="1">
      <c r="F692" s="6"/>
      <c r="G692" s="6"/>
      <c r="H692" s="8"/>
      <c r="I692" s="8"/>
    </row>
    <row r="693" spans="6:9" ht="15.75" customHeight="1">
      <c r="F693" s="6"/>
      <c r="G693" s="6"/>
      <c r="H693" s="8"/>
      <c r="I693" s="8"/>
    </row>
    <row r="694" spans="6:9" ht="15.75" customHeight="1">
      <c r="F694" s="6"/>
      <c r="G694" s="6"/>
      <c r="H694" s="8"/>
      <c r="I694" s="8"/>
    </row>
    <row r="695" spans="6:9" ht="15.75" customHeight="1">
      <c r="F695" s="6"/>
      <c r="G695" s="6"/>
      <c r="H695" s="8"/>
      <c r="I695" s="8"/>
    </row>
    <row r="696" spans="6:9" ht="15.75" customHeight="1">
      <c r="F696" s="6"/>
      <c r="G696" s="6"/>
      <c r="H696" s="8"/>
      <c r="I696" s="8"/>
    </row>
    <row r="697" spans="6:9" ht="15.75" customHeight="1">
      <c r="F697" s="6"/>
      <c r="G697" s="6"/>
      <c r="H697" s="8"/>
      <c r="I697" s="8"/>
    </row>
    <row r="698" spans="6:9" ht="15.75" customHeight="1">
      <c r="F698" s="6"/>
      <c r="G698" s="6"/>
      <c r="H698" s="8"/>
      <c r="I698" s="8"/>
    </row>
    <row r="699" spans="6:9" ht="15.75" customHeight="1">
      <c r="F699" s="6"/>
      <c r="G699" s="6"/>
      <c r="H699" s="8"/>
      <c r="I699" s="8"/>
    </row>
    <row r="700" spans="6:9" ht="15.75" customHeight="1">
      <c r="F700" s="6"/>
      <c r="G700" s="6"/>
      <c r="H700" s="8"/>
      <c r="I700" s="8"/>
    </row>
    <row r="701" spans="6:9" ht="15.75" customHeight="1">
      <c r="F701" s="6"/>
      <c r="G701" s="6"/>
      <c r="H701" s="8"/>
      <c r="I701" s="8"/>
    </row>
    <row r="702" spans="6:9" ht="15.75" customHeight="1">
      <c r="F702" s="6"/>
      <c r="G702" s="6"/>
      <c r="H702" s="8"/>
      <c r="I702" s="8"/>
    </row>
    <row r="703" spans="6:9" ht="15.75" customHeight="1">
      <c r="F703" s="6"/>
      <c r="G703" s="6"/>
      <c r="H703" s="8"/>
      <c r="I703" s="8"/>
    </row>
    <row r="704" spans="6:9" ht="15.75" customHeight="1">
      <c r="F704" s="6"/>
      <c r="G704" s="6"/>
      <c r="H704" s="8"/>
      <c r="I704" s="8"/>
    </row>
    <row r="705" spans="6:9" ht="15.75" customHeight="1">
      <c r="F705" s="6"/>
      <c r="G705" s="6"/>
      <c r="H705" s="8"/>
      <c r="I705" s="8"/>
    </row>
    <row r="706" spans="6:9" ht="15.75" customHeight="1">
      <c r="F706" s="6"/>
      <c r="G706" s="6"/>
      <c r="H706" s="8"/>
      <c r="I706" s="8"/>
    </row>
    <row r="707" spans="6:9" ht="15.75" customHeight="1">
      <c r="F707" s="6"/>
      <c r="G707" s="6"/>
      <c r="H707" s="8"/>
      <c r="I707" s="8"/>
    </row>
    <row r="708" spans="6:9" ht="15.75" customHeight="1">
      <c r="F708" s="6"/>
      <c r="G708" s="6"/>
      <c r="H708" s="8"/>
      <c r="I708" s="8"/>
    </row>
    <row r="709" spans="6:9" ht="15.75" customHeight="1">
      <c r="F709" s="6"/>
      <c r="G709" s="6"/>
      <c r="H709" s="8"/>
      <c r="I709" s="8"/>
    </row>
    <row r="710" spans="6:9" ht="15.75" customHeight="1">
      <c r="F710" s="6"/>
      <c r="G710" s="6"/>
      <c r="H710" s="8"/>
      <c r="I710" s="8"/>
    </row>
    <row r="711" spans="6:9" ht="15.75" customHeight="1">
      <c r="F711" s="6"/>
      <c r="G711" s="6"/>
      <c r="H711" s="8"/>
      <c r="I711" s="8"/>
    </row>
    <row r="712" spans="6:9" ht="15.75" customHeight="1">
      <c r="F712" s="6"/>
      <c r="G712" s="6"/>
      <c r="H712" s="8"/>
      <c r="I712" s="8"/>
    </row>
    <row r="713" spans="6:9" ht="15.75" customHeight="1">
      <c r="F713" s="6"/>
      <c r="G713" s="6"/>
      <c r="H713" s="8"/>
      <c r="I713" s="8"/>
    </row>
    <row r="714" spans="6:9" ht="15.75" customHeight="1">
      <c r="F714" s="6"/>
      <c r="G714" s="6"/>
      <c r="H714" s="8"/>
      <c r="I714" s="8"/>
    </row>
    <row r="715" spans="6:9" ht="15.75" customHeight="1">
      <c r="F715" s="6"/>
      <c r="G715" s="6"/>
      <c r="H715" s="8"/>
      <c r="I715" s="8"/>
    </row>
    <row r="716" spans="6:9" ht="15.75" customHeight="1">
      <c r="F716" s="6"/>
      <c r="G716" s="6"/>
      <c r="H716" s="8"/>
      <c r="I716" s="8"/>
    </row>
    <row r="717" spans="6:9" ht="15.75" customHeight="1">
      <c r="F717" s="6"/>
      <c r="G717" s="6"/>
      <c r="H717" s="8"/>
      <c r="I717" s="8"/>
    </row>
    <row r="718" spans="6:9" ht="15.75" customHeight="1">
      <c r="F718" s="6"/>
      <c r="G718" s="6"/>
      <c r="H718" s="8"/>
      <c r="I718" s="8"/>
    </row>
    <row r="719" spans="6:9" ht="15.75" customHeight="1">
      <c r="F719" s="6"/>
      <c r="G719" s="6"/>
      <c r="H719" s="8"/>
      <c r="I719" s="8"/>
    </row>
    <row r="720" spans="6:9" ht="15.75" customHeight="1">
      <c r="F720" s="6"/>
      <c r="G720" s="6"/>
      <c r="H720" s="8"/>
      <c r="I720" s="8"/>
    </row>
    <row r="721" spans="6:9" ht="15.75" customHeight="1">
      <c r="F721" s="6"/>
      <c r="G721" s="6"/>
      <c r="H721" s="8"/>
      <c r="I721" s="8"/>
    </row>
    <row r="722" spans="6:9" ht="15.75" customHeight="1">
      <c r="F722" s="6"/>
      <c r="G722" s="6"/>
      <c r="H722" s="8"/>
      <c r="I722" s="8"/>
    </row>
    <row r="723" spans="6:9" ht="15.75" customHeight="1">
      <c r="F723" s="6"/>
      <c r="G723" s="6"/>
      <c r="H723" s="8"/>
      <c r="I723" s="8"/>
    </row>
    <row r="724" spans="6:9" ht="15.75" customHeight="1">
      <c r="F724" s="6"/>
      <c r="G724" s="6"/>
      <c r="H724" s="8"/>
      <c r="I724" s="8"/>
    </row>
    <row r="725" spans="6:9" ht="15.75" customHeight="1">
      <c r="F725" s="6"/>
      <c r="G725" s="6"/>
      <c r="H725" s="8"/>
      <c r="I725" s="8"/>
    </row>
    <row r="726" spans="6:9" ht="15.75" customHeight="1">
      <c r="F726" s="8"/>
      <c r="G726" s="6"/>
      <c r="H726" s="8"/>
      <c r="I726" s="8"/>
    </row>
    <row r="727" spans="6:9" ht="15.75" customHeight="1">
      <c r="F727" s="8"/>
      <c r="G727" s="6"/>
      <c r="H727" s="8"/>
      <c r="I727" s="8"/>
    </row>
    <row r="728" spans="6:9" ht="15.75" customHeight="1">
      <c r="F728" s="8"/>
      <c r="G728" s="6"/>
      <c r="H728" s="8"/>
      <c r="I728" s="8"/>
    </row>
    <row r="729" spans="6:9" ht="15.75" customHeight="1">
      <c r="F729" s="8"/>
      <c r="G729" s="6"/>
      <c r="H729" s="8"/>
      <c r="I729" s="8"/>
    </row>
    <row r="730" spans="6:9" ht="15.75" customHeight="1">
      <c r="F730" s="8"/>
      <c r="G730" s="6"/>
      <c r="H730" s="8"/>
      <c r="I730" s="8"/>
    </row>
    <row r="731" spans="6:9" ht="15.75" customHeight="1">
      <c r="F731" s="8"/>
      <c r="G731" s="6"/>
      <c r="H731" s="8"/>
      <c r="I731" s="8"/>
    </row>
    <row r="732" spans="6:9" ht="15.75" customHeight="1">
      <c r="F732" s="8"/>
      <c r="G732" s="6"/>
      <c r="H732" s="8"/>
      <c r="I732" s="8"/>
    </row>
    <row r="733" spans="6:9" ht="15.75" customHeight="1">
      <c r="F733" s="8"/>
      <c r="G733" s="6"/>
      <c r="H733" s="8"/>
      <c r="I733" s="8"/>
    </row>
    <row r="734" spans="6:9" ht="15.75" customHeight="1">
      <c r="F734" s="8"/>
      <c r="G734" s="6"/>
      <c r="H734" s="8"/>
      <c r="I734" s="8"/>
    </row>
    <row r="735" spans="6:9" ht="15.75" customHeight="1">
      <c r="F735" s="8"/>
      <c r="G735" s="6"/>
      <c r="H735" s="8"/>
      <c r="I735" s="8"/>
    </row>
    <row r="736" spans="6:9" ht="15.75" customHeight="1">
      <c r="F736" s="8"/>
      <c r="G736" s="6"/>
      <c r="H736" s="8"/>
      <c r="I736" s="8"/>
    </row>
    <row r="737" spans="6:9" ht="15.75" customHeight="1">
      <c r="F737" s="8"/>
      <c r="G737" s="6"/>
      <c r="H737" s="8"/>
      <c r="I737" s="8"/>
    </row>
    <row r="738" spans="6:9" ht="15.75" customHeight="1">
      <c r="F738" s="8"/>
      <c r="G738" s="6"/>
      <c r="H738" s="8"/>
      <c r="I738" s="8"/>
    </row>
    <row r="739" spans="6:9" ht="15.75" customHeight="1">
      <c r="F739" s="8"/>
      <c r="G739" s="6"/>
      <c r="H739" s="8"/>
      <c r="I739" s="8"/>
    </row>
    <row r="740" spans="6:9" ht="15.75" customHeight="1">
      <c r="F740" s="8"/>
      <c r="G740" s="6"/>
      <c r="H740" s="8"/>
      <c r="I740" s="8"/>
    </row>
    <row r="741" spans="6:9" ht="15.75" customHeight="1">
      <c r="F741" s="8"/>
      <c r="G741" s="6"/>
      <c r="H741" s="8"/>
      <c r="I741" s="8"/>
    </row>
    <row r="742" spans="6:9" ht="15.75" customHeight="1">
      <c r="F742" s="8"/>
      <c r="G742" s="6"/>
      <c r="H742" s="8"/>
      <c r="I742" s="8"/>
    </row>
    <row r="743" spans="6:9" ht="15.75" customHeight="1">
      <c r="F743" s="8"/>
      <c r="G743" s="6"/>
      <c r="H743" s="8"/>
      <c r="I743" s="8"/>
    </row>
    <row r="744" spans="6:9" ht="15.75" customHeight="1">
      <c r="F744" s="8"/>
      <c r="G744" s="6"/>
      <c r="H744" s="8"/>
      <c r="I744" s="8"/>
    </row>
    <row r="745" spans="6:9" ht="15.75" customHeight="1">
      <c r="F745" s="8"/>
      <c r="G745" s="6"/>
      <c r="H745" s="8"/>
      <c r="I745" s="8"/>
    </row>
    <row r="746" spans="6:9" ht="15.75" customHeight="1">
      <c r="F746" s="8"/>
      <c r="G746" s="6"/>
      <c r="H746" s="8"/>
      <c r="I746" s="8"/>
    </row>
    <row r="747" spans="6:9" ht="15.75" customHeight="1">
      <c r="F747" s="8"/>
      <c r="G747" s="6"/>
      <c r="H747" s="8"/>
      <c r="I747" s="8"/>
    </row>
    <row r="748" spans="6:9" ht="15.75" customHeight="1">
      <c r="F748" s="8"/>
      <c r="G748" s="6"/>
      <c r="H748" s="8"/>
      <c r="I748" s="8"/>
    </row>
    <row r="749" spans="6:9" ht="15.75" customHeight="1">
      <c r="F749" s="8"/>
      <c r="G749" s="6"/>
      <c r="H749" s="8"/>
      <c r="I749" s="8"/>
    </row>
    <row r="750" spans="6:9" ht="15.75" customHeight="1">
      <c r="F750" s="8"/>
      <c r="G750" s="6"/>
      <c r="H750" s="8"/>
      <c r="I750" s="8"/>
    </row>
    <row r="751" spans="6:9" ht="15.75" customHeight="1">
      <c r="F751" s="8"/>
      <c r="G751" s="6"/>
      <c r="H751" s="8"/>
      <c r="I751" s="8"/>
    </row>
    <row r="752" spans="6:9" ht="15.75" customHeight="1">
      <c r="F752" s="8"/>
      <c r="G752" s="6"/>
      <c r="H752" s="8"/>
      <c r="I752" s="8"/>
    </row>
    <row r="753" spans="6:9" ht="15.75" customHeight="1">
      <c r="F753" s="8"/>
      <c r="G753" s="6"/>
      <c r="H753" s="8"/>
      <c r="I753" s="8"/>
    </row>
    <row r="754" spans="6:9" ht="15.75" customHeight="1">
      <c r="F754" s="8"/>
      <c r="G754" s="6"/>
      <c r="H754" s="8"/>
      <c r="I754" s="8"/>
    </row>
    <row r="755" spans="6:9" ht="15.75" customHeight="1">
      <c r="F755" s="8"/>
      <c r="G755" s="6"/>
      <c r="H755" s="8"/>
      <c r="I755" s="8"/>
    </row>
    <row r="756" spans="6:9" ht="15.75" customHeight="1">
      <c r="F756" s="8"/>
      <c r="G756" s="6"/>
      <c r="H756" s="8"/>
      <c r="I756" s="8"/>
    </row>
    <row r="757" spans="6:9" ht="15.75" customHeight="1">
      <c r="F757" s="8"/>
      <c r="G757" s="6"/>
      <c r="H757" s="8"/>
      <c r="I757" s="8"/>
    </row>
    <row r="758" spans="6:9" ht="15.75" customHeight="1">
      <c r="F758" s="8"/>
      <c r="G758" s="6"/>
      <c r="H758" s="8"/>
      <c r="I758" s="8"/>
    </row>
    <row r="759" spans="6:9" ht="15.75" customHeight="1">
      <c r="F759" s="8"/>
      <c r="G759" s="6"/>
      <c r="H759" s="8"/>
      <c r="I759" s="8"/>
    </row>
    <row r="760" spans="6:9" ht="15.75" customHeight="1">
      <c r="F760" s="8"/>
      <c r="G760" s="6"/>
      <c r="H760" s="8"/>
      <c r="I760" s="8"/>
    </row>
    <row r="761" spans="6:9" ht="15.75" customHeight="1">
      <c r="F761" s="8"/>
      <c r="G761" s="6"/>
      <c r="H761" s="8"/>
      <c r="I761" s="8"/>
    </row>
    <row r="762" spans="6:9" ht="15.75" customHeight="1">
      <c r="F762" s="8"/>
      <c r="G762" s="6"/>
      <c r="H762" s="8"/>
      <c r="I762" s="8"/>
    </row>
    <row r="763" spans="6:9" ht="15.75" customHeight="1">
      <c r="F763" s="8"/>
      <c r="G763" s="6"/>
      <c r="H763" s="8"/>
      <c r="I763" s="8"/>
    </row>
    <row r="764" spans="6:9" ht="15.75" customHeight="1">
      <c r="F764" s="8"/>
      <c r="G764" s="6"/>
      <c r="H764" s="8"/>
      <c r="I764" s="8"/>
    </row>
    <row r="765" spans="6:9" ht="15.75" customHeight="1">
      <c r="F765" s="8"/>
      <c r="G765" s="6"/>
      <c r="H765" s="8"/>
      <c r="I765" s="8"/>
    </row>
    <row r="766" spans="6:9" ht="15.75" customHeight="1">
      <c r="F766" s="8"/>
      <c r="G766" s="6"/>
      <c r="H766" s="8"/>
      <c r="I766" s="8"/>
    </row>
    <row r="767" spans="6:9" ht="15.75" customHeight="1">
      <c r="F767" s="8"/>
      <c r="G767" s="6"/>
      <c r="H767" s="8"/>
      <c r="I767" s="8"/>
    </row>
    <row r="768" spans="6:9" ht="15.75" customHeight="1">
      <c r="F768" s="8"/>
      <c r="G768" s="6"/>
      <c r="H768" s="8"/>
      <c r="I768" s="8"/>
    </row>
    <row r="769" spans="6:9" ht="15.75" customHeight="1">
      <c r="F769" s="8"/>
      <c r="G769" s="6"/>
      <c r="H769" s="8"/>
      <c r="I769" s="8"/>
    </row>
    <row r="770" spans="6:9" ht="15.75" customHeight="1">
      <c r="F770" s="8"/>
      <c r="G770" s="6"/>
      <c r="H770" s="8"/>
      <c r="I770" s="8"/>
    </row>
    <row r="771" spans="6:9" ht="15.75" customHeight="1">
      <c r="F771" s="8"/>
      <c r="G771" s="6"/>
      <c r="H771" s="8"/>
      <c r="I771" s="8"/>
    </row>
    <row r="772" spans="6:9" ht="15.75" customHeight="1">
      <c r="F772" s="8"/>
      <c r="G772" s="6"/>
      <c r="H772" s="8"/>
      <c r="I772" s="8"/>
    </row>
    <row r="773" spans="6:9" ht="15.75" customHeight="1">
      <c r="F773" s="8"/>
      <c r="G773" s="6"/>
      <c r="H773" s="8"/>
      <c r="I773" s="8"/>
    </row>
    <row r="774" spans="6:9" ht="15.75" customHeight="1">
      <c r="F774" s="8"/>
      <c r="G774" s="6"/>
      <c r="H774" s="8"/>
      <c r="I774" s="8"/>
    </row>
    <row r="775" spans="6:9" ht="15.75" customHeight="1">
      <c r="F775" s="8"/>
      <c r="G775" s="6"/>
      <c r="H775" s="8"/>
      <c r="I775" s="8"/>
    </row>
    <row r="776" spans="6:9" ht="15.75" customHeight="1">
      <c r="F776" s="8"/>
      <c r="G776" s="6"/>
      <c r="H776" s="8"/>
      <c r="I776" s="8"/>
    </row>
    <row r="777" spans="6:9" ht="15.75" customHeight="1">
      <c r="F777" s="8"/>
      <c r="G777" s="6"/>
      <c r="H777" s="8"/>
      <c r="I777" s="8"/>
    </row>
    <row r="778" spans="6:9" ht="15.75" customHeight="1">
      <c r="F778" s="8"/>
      <c r="G778" s="6"/>
      <c r="H778" s="8"/>
      <c r="I778" s="8"/>
    </row>
    <row r="779" spans="6:9" ht="15.75" customHeight="1">
      <c r="F779" s="8"/>
      <c r="G779" s="6"/>
      <c r="H779" s="8"/>
      <c r="I779" s="8"/>
    </row>
    <row r="780" spans="6:9" ht="15.75" customHeight="1">
      <c r="F780" s="8"/>
      <c r="G780" s="6"/>
      <c r="H780" s="8"/>
      <c r="I780" s="8"/>
    </row>
    <row r="781" spans="6:9" ht="15.75" customHeight="1">
      <c r="F781" s="8"/>
      <c r="G781" s="6"/>
      <c r="H781" s="8"/>
      <c r="I781" s="8"/>
    </row>
    <row r="782" spans="6:9" ht="15.75" customHeight="1">
      <c r="F782" s="8"/>
      <c r="G782" s="6"/>
      <c r="H782" s="8"/>
      <c r="I782" s="8"/>
    </row>
    <row r="783" spans="6:9" ht="15.75" customHeight="1">
      <c r="F783" s="8"/>
      <c r="G783" s="6"/>
      <c r="H783" s="8"/>
      <c r="I783" s="8"/>
    </row>
    <row r="784" spans="6:9" ht="15.75" customHeight="1">
      <c r="F784" s="8"/>
      <c r="G784" s="6"/>
      <c r="H784" s="8"/>
      <c r="I784" s="8"/>
    </row>
    <row r="785" spans="6:9" ht="15.75" customHeight="1">
      <c r="F785" s="8"/>
      <c r="G785" s="6"/>
      <c r="H785" s="8"/>
      <c r="I785" s="8"/>
    </row>
    <row r="786" spans="6:9" ht="15.75" customHeight="1">
      <c r="F786" s="8"/>
      <c r="G786" s="6"/>
      <c r="H786" s="8"/>
      <c r="I786" s="8"/>
    </row>
    <row r="787" spans="6:9" ht="15.75" customHeight="1">
      <c r="F787" s="8"/>
      <c r="G787" s="6"/>
      <c r="H787" s="8"/>
      <c r="I787" s="8"/>
    </row>
    <row r="788" spans="6:9" ht="15.75" customHeight="1">
      <c r="F788" s="8"/>
      <c r="G788" s="6"/>
      <c r="H788" s="8"/>
      <c r="I788" s="8"/>
    </row>
    <row r="789" spans="6:9" ht="15.75" customHeight="1">
      <c r="F789" s="8"/>
      <c r="G789" s="6"/>
      <c r="H789" s="8"/>
      <c r="I789" s="8"/>
    </row>
    <row r="790" spans="6:9" ht="15.75" customHeight="1">
      <c r="F790" s="8"/>
      <c r="G790" s="6"/>
      <c r="H790" s="8"/>
      <c r="I790" s="8"/>
    </row>
    <row r="791" spans="6:9" ht="15.75" customHeight="1">
      <c r="F791" s="8"/>
      <c r="G791" s="6"/>
      <c r="H791" s="8"/>
      <c r="I791" s="8"/>
    </row>
    <row r="792" spans="6:9" ht="15.75" customHeight="1">
      <c r="F792" s="8"/>
      <c r="G792" s="6"/>
      <c r="H792" s="8"/>
      <c r="I792" s="8"/>
    </row>
    <row r="793" spans="6:9" ht="15.75" customHeight="1">
      <c r="F793" s="8"/>
      <c r="G793" s="6"/>
      <c r="H793" s="8"/>
      <c r="I793" s="8"/>
    </row>
    <row r="794" spans="6:9" ht="15.75" customHeight="1">
      <c r="F794" s="8"/>
      <c r="G794" s="6"/>
      <c r="H794" s="8"/>
      <c r="I794" s="8"/>
    </row>
    <row r="795" spans="6:9" ht="15.75" customHeight="1">
      <c r="F795" s="8"/>
      <c r="G795" s="6"/>
      <c r="H795" s="8"/>
      <c r="I795" s="8"/>
    </row>
    <row r="796" spans="6:9" ht="15.75" customHeight="1">
      <c r="F796" s="8"/>
      <c r="G796" s="6"/>
      <c r="H796" s="8"/>
      <c r="I796" s="8"/>
    </row>
    <row r="797" spans="6:9" ht="15.75" customHeight="1">
      <c r="F797" s="8"/>
      <c r="G797" s="6"/>
      <c r="H797" s="8"/>
      <c r="I797" s="8"/>
    </row>
    <row r="798" spans="6:9" ht="15.75" customHeight="1">
      <c r="F798" s="8"/>
      <c r="G798" s="6"/>
      <c r="H798" s="8"/>
      <c r="I798" s="8"/>
    </row>
    <row r="799" spans="6:9" ht="15.75" customHeight="1">
      <c r="F799" s="8"/>
      <c r="G799" s="6"/>
      <c r="H799" s="8"/>
      <c r="I799" s="8"/>
    </row>
    <row r="800" spans="6:9" ht="15.75" customHeight="1">
      <c r="F800" s="8"/>
      <c r="G800" s="6"/>
      <c r="H800" s="8"/>
      <c r="I800" s="8"/>
    </row>
    <row r="801" spans="6:9" ht="15.75" customHeight="1">
      <c r="F801" s="8"/>
      <c r="G801" s="6"/>
      <c r="H801" s="8"/>
      <c r="I801" s="8"/>
    </row>
    <row r="802" spans="6:9" ht="15.75" customHeight="1">
      <c r="F802" s="8"/>
      <c r="G802" s="6"/>
      <c r="H802" s="8"/>
      <c r="I802" s="8"/>
    </row>
    <row r="803" spans="6:9" ht="15.75" customHeight="1">
      <c r="F803" s="8"/>
      <c r="G803" s="6"/>
      <c r="H803" s="8"/>
      <c r="I803" s="8"/>
    </row>
    <row r="804" spans="6:9" ht="15.75" customHeight="1">
      <c r="F804" s="8"/>
      <c r="G804" s="6"/>
      <c r="H804" s="8"/>
      <c r="I804" s="8"/>
    </row>
    <row r="805" spans="6:9" ht="15.75" customHeight="1">
      <c r="F805" s="8"/>
      <c r="G805" s="6"/>
      <c r="H805" s="8"/>
      <c r="I805" s="8"/>
    </row>
    <row r="806" spans="6:9" ht="15.75" customHeight="1">
      <c r="F806" s="8"/>
      <c r="G806" s="6"/>
      <c r="H806" s="8"/>
      <c r="I806" s="8"/>
    </row>
    <row r="807" spans="6:9" ht="15.75" customHeight="1">
      <c r="F807" s="8"/>
      <c r="G807" s="6"/>
      <c r="H807" s="8"/>
      <c r="I807" s="8"/>
    </row>
    <row r="808" spans="6:9" ht="15.75" customHeight="1">
      <c r="F808" s="8"/>
      <c r="G808" s="6"/>
      <c r="H808" s="8"/>
      <c r="I808" s="8"/>
    </row>
    <row r="809" spans="6:9" ht="15.75" customHeight="1">
      <c r="F809" s="8"/>
      <c r="G809" s="6"/>
      <c r="H809" s="8"/>
      <c r="I809" s="8"/>
    </row>
    <row r="810" spans="6:9" ht="15.75" customHeight="1">
      <c r="F810" s="8"/>
      <c r="G810" s="6"/>
      <c r="H810" s="8"/>
      <c r="I810" s="8"/>
    </row>
    <row r="811" spans="6:9" ht="15.75" customHeight="1">
      <c r="F811" s="8"/>
      <c r="G811" s="6"/>
      <c r="H811" s="8"/>
      <c r="I811" s="8"/>
    </row>
    <row r="812" spans="6:9" ht="15.75" customHeight="1">
      <c r="F812" s="8"/>
      <c r="G812" s="6"/>
      <c r="H812" s="8"/>
      <c r="I812" s="8"/>
    </row>
    <row r="813" spans="6:9" ht="15.75" customHeight="1">
      <c r="F813" s="8"/>
      <c r="G813" s="6"/>
      <c r="H813" s="8"/>
      <c r="I813" s="8"/>
    </row>
    <row r="814" spans="6:9" ht="15.75" customHeight="1">
      <c r="F814" s="8"/>
      <c r="G814" s="6"/>
      <c r="H814" s="8"/>
      <c r="I814" s="8"/>
    </row>
    <row r="815" spans="6:9" ht="15.75" customHeight="1">
      <c r="F815" s="8"/>
      <c r="G815" s="6"/>
      <c r="H815" s="8"/>
      <c r="I815" s="8"/>
    </row>
    <row r="816" spans="6:9" ht="15.75" customHeight="1">
      <c r="F816" s="8"/>
      <c r="G816" s="6"/>
      <c r="H816" s="8"/>
      <c r="I816" s="8"/>
    </row>
    <row r="817" spans="6:9" ht="15.75" customHeight="1">
      <c r="F817" s="8"/>
      <c r="G817" s="6"/>
      <c r="H817" s="8"/>
      <c r="I817" s="8"/>
    </row>
    <row r="818" spans="6:9" ht="15.75" customHeight="1">
      <c r="F818" s="8"/>
      <c r="G818" s="6"/>
      <c r="H818" s="8"/>
      <c r="I818" s="8"/>
    </row>
    <row r="819" spans="6:9" ht="15.75" customHeight="1">
      <c r="F819" s="8"/>
      <c r="G819" s="6"/>
      <c r="H819" s="8"/>
      <c r="I819" s="8"/>
    </row>
    <row r="820" spans="6:9" ht="15.75" customHeight="1">
      <c r="F820" s="8"/>
      <c r="G820" s="6"/>
      <c r="H820" s="8"/>
      <c r="I820" s="8"/>
    </row>
    <row r="821" spans="6:9" ht="15.75" customHeight="1">
      <c r="F821" s="8"/>
      <c r="G821" s="6"/>
      <c r="H821" s="8"/>
      <c r="I821" s="8"/>
    </row>
    <row r="822" spans="6:9" ht="15.75" customHeight="1">
      <c r="F822" s="8"/>
      <c r="G822" s="6"/>
      <c r="H822" s="8"/>
      <c r="I822" s="8"/>
    </row>
    <row r="823" spans="6:9" ht="15.75" customHeight="1">
      <c r="F823" s="8"/>
      <c r="G823" s="6"/>
      <c r="H823" s="8"/>
      <c r="I823" s="8"/>
    </row>
    <row r="824" spans="6:9" ht="15.75" customHeight="1">
      <c r="F824" s="8"/>
      <c r="G824" s="6"/>
      <c r="H824" s="8"/>
      <c r="I824" s="8"/>
    </row>
    <row r="825" spans="6:9" ht="15.75" customHeight="1">
      <c r="F825" s="8"/>
      <c r="G825" s="6"/>
      <c r="H825" s="8"/>
      <c r="I825" s="8"/>
    </row>
    <row r="826" spans="6:9" ht="15.75" customHeight="1">
      <c r="F826" s="8"/>
      <c r="G826" s="6"/>
      <c r="H826" s="8"/>
      <c r="I826" s="8"/>
    </row>
    <row r="827" spans="6:9" ht="15.75" customHeight="1">
      <c r="F827" s="8"/>
      <c r="G827" s="6"/>
      <c r="H827" s="8"/>
      <c r="I827" s="8"/>
    </row>
    <row r="828" spans="6:9" ht="15.75" customHeight="1">
      <c r="F828" s="8"/>
      <c r="G828" s="6"/>
      <c r="H828" s="8"/>
      <c r="I828" s="8"/>
    </row>
    <row r="829" spans="6:9" ht="15.75" customHeight="1">
      <c r="F829" s="8"/>
      <c r="G829" s="6"/>
      <c r="H829" s="8"/>
      <c r="I829" s="8"/>
    </row>
    <row r="830" spans="6:9" ht="15.75" customHeight="1">
      <c r="F830" s="8"/>
      <c r="G830" s="6"/>
      <c r="H830" s="8"/>
      <c r="I830" s="8"/>
    </row>
    <row r="831" spans="6:9" ht="15.75" customHeight="1">
      <c r="F831" s="8"/>
      <c r="G831" s="6"/>
      <c r="H831" s="8"/>
      <c r="I831" s="8"/>
    </row>
    <row r="832" spans="6:9" ht="15.75" customHeight="1">
      <c r="F832" s="8"/>
      <c r="G832" s="6"/>
      <c r="H832" s="8"/>
      <c r="I832" s="8"/>
    </row>
    <row r="833" spans="6:9" ht="15.75" customHeight="1">
      <c r="F833" s="8"/>
      <c r="G833" s="6"/>
      <c r="H833" s="8"/>
      <c r="I833" s="8"/>
    </row>
    <row r="834" spans="6:9" ht="15.75" customHeight="1">
      <c r="F834" s="8"/>
      <c r="G834" s="6"/>
      <c r="H834" s="8"/>
      <c r="I834" s="8"/>
    </row>
    <row r="835" spans="6:9" ht="15.75" customHeight="1">
      <c r="F835" s="8"/>
      <c r="G835" s="6"/>
      <c r="H835" s="8"/>
      <c r="I835" s="8"/>
    </row>
    <row r="836" spans="6:9" ht="15.75" customHeight="1">
      <c r="F836" s="8"/>
      <c r="G836" s="6"/>
      <c r="H836" s="8"/>
      <c r="I836" s="8"/>
    </row>
    <row r="837" spans="6:9" ht="15.75" customHeight="1">
      <c r="F837" s="8"/>
      <c r="G837" s="6"/>
      <c r="H837" s="8"/>
      <c r="I837" s="8"/>
    </row>
    <row r="838" spans="6:9" ht="15.75" customHeight="1">
      <c r="F838" s="8"/>
      <c r="G838" s="6"/>
      <c r="H838" s="8"/>
      <c r="I838" s="8"/>
    </row>
    <row r="839" spans="6:9" ht="15.75" customHeight="1">
      <c r="F839" s="8"/>
      <c r="G839" s="6"/>
      <c r="H839" s="8"/>
      <c r="I839" s="8"/>
    </row>
    <row r="840" spans="6:9" ht="15.75" customHeight="1">
      <c r="F840" s="8"/>
      <c r="G840" s="6"/>
      <c r="H840" s="8"/>
      <c r="I840" s="8"/>
    </row>
    <row r="841" spans="6:9" ht="15.75" customHeight="1">
      <c r="F841" s="8"/>
      <c r="G841" s="6"/>
      <c r="H841" s="8"/>
      <c r="I841" s="8"/>
    </row>
    <row r="842" spans="6:9" ht="15.75" customHeight="1">
      <c r="F842" s="8"/>
      <c r="G842" s="6"/>
      <c r="H842" s="8"/>
      <c r="I842" s="8"/>
    </row>
    <row r="843" spans="6:9" ht="15.75" customHeight="1">
      <c r="F843" s="8"/>
      <c r="G843" s="6"/>
      <c r="H843" s="8"/>
      <c r="I843" s="8"/>
    </row>
    <row r="844" spans="6:9" ht="15.75" customHeight="1">
      <c r="F844" s="8"/>
      <c r="G844" s="6"/>
      <c r="H844" s="8"/>
      <c r="I844" s="8"/>
    </row>
    <row r="845" spans="6:9" ht="15.75" customHeight="1">
      <c r="F845" s="8"/>
      <c r="G845" s="6"/>
      <c r="H845" s="8"/>
      <c r="I845" s="8"/>
    </row>
    <row r="846" spans="6:9" ht="15.75" customHeight="1">
      <c r="F846" s="8"/>
      <c r="G846" s="6"/>
      <c r="H846" s="8"/>
      <c r="I846" s="8"/>
    </row>
    <row r="847" spans="6:9" ht="15.75" customHeight="1">
      <c r="F847" s="8"/>
      <c r="G847" s="6"/>
      <c r="H847" s="8"/>
      <c r="I847" s="8"/>
    </row>
    <row r="848" spans="6:9" ht="15.75" customHeight="1">
      <c r="F848" s="8"/>
      <c r="G848" s="6"/>
      <c r="H848" s="8"/>
      <c r="I848" s="8"/>
    </row>
    <row r="849" spans="6:9" ht="15.75" customHeight="1">
      <c r="F849" s="8"/>
      <c r="G849" s="6"/>
      <c r="H849" s="8"/>
      <c r="I849" s="8"/>
    </row>
    <row r="850" spans="6:9" ht="15.75" customHeight="1">
      <c r="F850" s="8"/>
      <c r="G850" s="6"/>
      <c r="H850" s="8"/>
      <c r="I850" s="8"/>
    </row>
    <row r="851" spans="6:9" ht="15.75" customHeight="1">
      <c r="F851" s="8"/>
      <c r="G851" s="6"/>
      <c r="H851" s="8"/>
      <c r="I851" s="8"/>
    </row>
    <row r="852" spans="6:9" ht="15.75" customHeight="1">
      <c r="F852" s="8"/>
      <c r="G852" s="6"/>
      <c r="H852" s="8"/>
      <c r="I852" s="8"/>
    </row>
    <row r="853" spans="6:9" ht="15.75" customHeight="1">
      <c r="F853" s="8"/>
      <c r="G853" s="6"/>
      <c r="H853" s="8"/>
      <c r="I853" s="8"/>
    </row>
    <row r="854" spans="6:9" ht="15.75" customHeight="1">
      <c r="F854" s="8"/>
      <c r="G854" s="6"/>
      <c r="H854" s="8"/>
      <c r="I854" s="8"/>
    </row>
    <row r="855" spans="6:9" ht="15.75" customHeight="1">
      <c r="F855" s="8"/>
      <c r="G855" s="6"/>
      <c r="H855" s="8"/>
      <c r="I855" s="8"/>
    </row>
    <row r="856" spans="6:9" ht="15.75" customHeight="1">
      <c r="F856" s="8"/>
      <c r="G856" s="6"/>
      <c r="H856" s="8"/>
      <c r="I856" s="8"/>
    </row>
    <row r="857" spans="6:9" ht="15.75" customHeight="1">
      <c r="F857" s="8"/>
      <c r="G857" s="6"/>
      <c r="H857" s="8"/>
      <c r="I857" s="8"/>
    </row>
    <row r="858" spans="6:9" ht="15.75" customHeight="1">
      <c r="F858" s="8"/>
      <c r="G858" s="6"/>
      <c r="H858" s="8"/>
      <c r="I858" s="8"/>
    </row>
    <row r="859" spans="6:9" ht="15.75" customHeight="1">
      <c r="F859" s="8"/>
      <c r="G859" s="6"/>
      <c r="H859" s="8"/>
      <c r="I859" s="8"/>
    </row>
    <row r="860" spans="6:9" ht="15.75" customHeight="1">
      <c r="F860" s="8"/>
      <c r="G860" s="6"/>
      <c r="H860" s="8"/>
      <c r="I860" s="8"/>
    </row>
    <row r="861" spans="6:9" ht="15.75" customHeight="1">
      <c r="F861" s="8"/>
      <c r="G861" s="6"/>
      <c r="H861" s="8"/>
      <c r="I861" s="8"/>
    </row>
    <row r="862" spans="6:9" ht="15.75" customHeight="1">
      <c r="F862" s="8"/>
      <c r="G862" s="6"/>
      <c r="H862" s="8"/>
      <c r="I862" s="8"/>
    </row>
    <row r="863" spans="6:9" ht="15.75" customHeight="1">
      <c r="F863" s="8"/>
      <c r="G863" s="6"/>
      <c r="H863" s="8"/>
      <c r="I863" s="8"/>
    </row>
    <row r="864" spans="6:9" ht="15.75" customHeight="1">
      <c r="F864" s="8"/>
      <c r="G864" s="6"/>
      <c r="H864" s="8"/>
      <c r="I864" s="8"/>
    </row>
    <row r="865" spans="6:9" ht="15.75" customHeight="1">
      <c r="F865" s="8"/>
      <c r="G865" s="6"/>
      <c r="H865" s="8"/>
      <c r="I865" s="8"/>
    </row>
    <row r="866" spans="6:9" ht="15.75" customHeight="1">
      <c r="F866" s="8"/>
      <c r="G866" s="6"/>
      <c r="H866" s="8"/>
      <c r="I866" s="8"/>
    </row>
    <row r="867" spans="6:9" ht="15.75" customHeight="1">
      <c r="F867" s="8"/>
      <c r="G867" s="6"/>
      <c r="H867" s="8"/>
      <c r="I867" s="8"/>
    </row>
    <row r="868" spans="6:9" ht="15.75" customHeight="1">
      <c r="F868" s="8"/>
      <c r="G868" s="6"/>
      <c r="H868" s="8"/>
      <c r="I868" s="8"/>
    </row>
    <row r="869" spans="6:9" ht="15.75" customHeight="1">
      <c r="F869" s="8"/>
      <c r="G869" s="6"/>
      <c r="H869" s="8"/>
      <c r="I869" s="8"/>
    </row>
    <row r="870" spans="6:9" ht="15.75" customHeight="1">
      <c r="F870" s="8"/>
      <c r="G870" s="6"/>
      <c r="H870" s="8"/>
      <c r="I870" s="8"/>
    </row>
    <row r="871" spans="6:9" ht="15.75" customHeight="1">
      <c r="F871" s="8"/>
      <c r="G871" s="6"/>
      <c r="H871" s="8"/>
      <c r="I871" s="8"/>
    </row>
    <row r="872" spans="6:9" ht="15.75" customHeight="1">
      <c r="F872" s="8"/>
      <c r="G872" s="6"/>
      <c r="H872" s="8"/>
      <c r="I872" s="8"/>
    </row>
    <row r="873" spans="6:9" ht="15.75" customHeight="1">
      <c r="F873" s="8"/>
      <c r="G873" s="6"/>
      <c r="H873" s="8"/>
      <c r="I873" s="8"/>
    </row>
    <row r="874" spans="6:9" ht="15.75" customHeight="1">
      <c r="F874" s="8"/>
      <c r="G874" s="6"/>
      <c r="H874" s="8"/>
      <c r="I874" s="8"/>
    </row>
    <row r="875" spans="6:9" ht="15.75" customHeight="1">
      <c r="F875" s="8"/>
      <c r="G875" s="6"/>
      <c r="H875" s="8"/>
      <c r="I875" s="8"/>
    </row>
    <row r="876" spans="6:9" ht="15.75" customHeight="1">
      <c r="F876" s="8"/>
      <c r="G876" s="6"/>
      <c r="H876" s="8"/>
      <c r="I876" s="8"/>
    </row>
    <row r="877" spans="6:9" ht="15.75" customHeight="1">
      <c r="F877" s="8"/>
      <c r="G877" s="6"/>
      <c r="H877" s="8"/>
      <c r="I877" s="8"/>
    </row>
    <row r="878" spans="6:9" ht="15.75" customHeight="1">
      <c r="F878" s="8"/>
      <c r="G878" s="6"/>
      <c r="H878" s="8"/>
      <c r="I878" s="8"/>
    </row>
    <row r="879" spans="6:9" ht="15.75" customHeight="1">
      <c r="F879" s="8"/>
      <c r="G879" s="6"/>
      <c r="H879" s="8"/>
      <c r="I879" s="8"/>
    </row>
    <row r="880" spans="6:9" ht="15.75" customHeight="1">
      <c r="F880" s="8"/>
      <c r="G880" s="6"/>
      <c r="H880" s="8"/>
      <c r="I880" s="8"/>
    </row>
    <row r="881" spans="6:9" ht="15.75" customHeight="1">
      <c r="F881" s="8"/>
      <c r="G881" s="6"/>
      <c r="H881" s="8"/>
      <c r="I881" s="8"/>
    </row>
    <row r="882" spans="6:9" ht="15.75" customHeight="1">
      <c r="F882" s="8"/>
      <c r="G882" s="6"/>
      <c r="H882" s="8"/>
      <c r="I882" s="8"/>
    </row>
    <row r="883" spans="6:9" ht="15.75" customHeight="1">
      <c r="F883" s="8"/>
      <c r="G883" s="6"/>
      <c r="H883" s="8"/>
      <c r="I883" s="8"/>
    </row>
    <row r="884" spans="6:9" ht="15.75" customHeight="1">
      <c r="F884" s="8"/>
      <c r="G884" s="6"/>
      <c r="H884" s="8"/>
      <c r="I884" s="8"/>
    </row>
    <row r="885" spans="6:9" ht="15.75" customHeight="1">
      <c r="F885" s="8"/>
      <c r="G885" s="6"/>
      <c r="H885" s="8"/>
      <c r="I885" s="8"/>
    </row>
    <row r="886" spans="6:9" ht="15.75" customHeight="1">
      <c r="F886" s="8"/>
      <c r="G886" s="6"/>
      <c r="H886" s="8"/>
      <c r="I886" s="8"/>
    </row>
    <row r="887" spans="6:9" ht="15.75" customHeight="1">
      <c r="F887" s="8"/>
      <c r="G887" s="6"/>
      <c r="H887" s="8"/>
      <c r="I887" s="8"/>
    </row>
    <row r="888" spans="6:9" ht="15.75" customHeight="1">
      <c r="F888" s="8"/>
      <c r="G888" s="6"/>
      <c r="H888" s="8"/>
      <c r="I888" s="8"/>
    </row>
    <row r="889" spans="6:9" ht="15.75" customHeight="1">
      <c r="F889" s="8"/>
      <c r="G889" s="6"/>
      <c r="H889" s="8"/>
      <c r="I889" s="8"/>
    </row>
    <row r="890" spans="6:9" ht="15.75" customHeight="1">
      <c r="F890" s="8"/>
      <c r="G890" s="6"/>
      <c r="H890" s="8"/>
      <c r="I890" s="8"/>
    </row>
    <row r="891" spans="6:9" ht="15.75" customHeight="1">
      <c r="F891" s="8"/>
      <c r="G891" s="6"/>
      <c r="H891" s="8"/>
      <c r="I891" s="8"/>
    </row>
    <row r="892" spans="6:9" ht="15.75" customHeight="1">
      <c r="F892" s="8"/>
      <c r="G892" s="6"/>
      <c r="H892" s="8"/>
      <c r="I892" s="8"/>
    </row>
    <row r="893" spans="6:9" ht="15.75" customHeight="1">
      <c r="F893" s="8"/>
      <c r="G893" s="6"/>
      <c r="H893" s="8"/>
      <c r="I893" s="8"/>
    </row>
    <row r="894" spans="6:9" ht="15.75" customHeight="1">
      <c r="F894" s="8"/>
      <c r="G894" s="6"/>
      <c r="H894" s="8"/>
      <c r="I894" s="8"/>
    </row>
    <row r="895" spans="6:9" ht="15.75" customHeight="1">
      <c r="F895" s="8"/>
      <c r="G895" s="6"/>
      <c r="H895" s="8"/>
      <c r="I895" s="8"/>
    </row>
    <row r="896" spans="6:9" ht="15.75" customHeight="1">
      <c r="F896" s="8"/>
      <c r="G896" s="6"/>
      <c r="H896" s="8"/>
      <c r="I896" s="8"/>
    </row>
    <row r="897" spans="6:9" ht="15.75" customHeight="1">
      <c r="F897" s="8"/>
      <c r="G897" s="6"/>
      <c r="H897" s="8"/>
      <c r="I897" s="8"/>
    </row>
    <row r="898" spans="6:9" ht="15.75" customHeight="1">
      <c r="F898" s="8"/>
      <c r="G898" s="6"/>
      <c r="H898" s="8"/>
      <c r="I898" s="8"/>
    </row>
    <row r="899" spans="6:9" ht="15.75" customHeight="1">
      <c r="F899" s="8"/>
      <c r="G899" s="6"/>
      <c r="H899" s="8"/>
      <c r="I899" s="8"/>
    </row>
    <row r="900" spans="6:9" ht="15.75" customHeight="1">
      <c r="F900" s="8"/>
      <c r="G900" s="6"/>
      <c r="H900" s="8"/>
      <c r="I900" s="8"/>
    </row>
    <row r="901" spans="6:9" ht="15.75" customHeight="1">
      <c r="F901" s="8"/>
      <c r="G901" s="6"/>
      <c r="H901" s="8"/>
      <c r="I901" s="8"/>
    </row>
    <row r="902" spans="6:9" ht="15.75" customHeight="1">
      <c r="F902" s="8"/>
      <c r="G902" s="6"/>
      <c r="H902" s="8"/>
      <c r="I902" s="8"/>
    </row>
    <row r="903" spans="6:9" ht="15.75" customHeight="1">
      <c r="F903" s="8"/>
      <c r="G903" s="6"/>
      <c r="H903" s="8"/>
      <c r="I903" s="8"/>
    </row>
    <row r="904" spans="6:9" ht="15.75" customHeight="1">
      <c r="F904" s="8"/>
      <c r="G904" s="6"/>
      <c r="H904" s="8"/>
      <c r="I904" s="8"/>
    </row>
    <row r="905" spans="6:9" ht="15.75" customHeight="1">
      <c r="F905" s="8"/>
      <c r="G905" s="6"/>
      <c r="H905" s="8"/>
      <c r="I905" s="8"/>
    </row>
    <row r="906" spans="6:9" ht="15.75" customHeight="1">
      <c r="F906" s="8"/>
      <c r="G906" s="6"/>
      <c r="H906" s="8"/>
      <c r="I906" s="8"/>
    </row>
    <row r="907" spans="6:9" ht="15.75" customHeight="1">
      <c r="F907" s="8"/>
      <c r="G907" s="6"/>
      <c r="H907" s="8"/>
      <c r="I907" s="8"/>
    </row>
    <row r="908" spans="6:9" ht="15.75" customHeight="1">
      <c r="F908" s="8"/>
      <c r="G908" s="6"/>
      <c r="H908" s="8"/>
      <c r="I908" s="8"/>
    </row>
    <row r="909" spans="6:9" ht="15.75" customHeight="1">
      <c r="F909" s="8"/>
      <c r="G909" s="6"/>
      <c r="H909" s="8"/>
      <c r="I909" s="8"/>
    </row>
    <row r="910" spans="6:9" ht="15.75" customHeight="1">
      <c r="F910" s="8"/>
      <c r="G910" s="6"/>
      <c r="H910" s="8"/>
      <c r="I910" s="8"/>
    </row>
    <row r="911" spans="6:9" ht="15.75" customHeight="1">
      <c r="F911" s="8"/>
      <c r="G911" s="6"/>
      <c r="H911" s="8"/>
      <c r="I911" s="8"/>
    </row>
    <row r="912" spans="6:9" ht="15.75" customHeight="1">
      <c r="F912" s="8"/>
      <c r="G912" s="6"/>
      <c r="H912" s="8"/>
      <c r="I912" s="8"/>
    </row>
    <row r="913" spans="6:9" ht="15.75" customHeight="1">
      <c r="F913" s="8"/>
      <c r="G913" s="6"/>
      <c r="H913" s="8"/>
      <c r="I913" s="8"/>
    </row>
    <row r="914" spans="6:9" ht="15.75" customHeight="1">
      <c r="F914" s="8"/>
      <c r="G914" s="6"/>
      <c r="H914" s="8"/>
      <c r="I914" s="8"/>
    </row>
    <row r="915" spans="6:9" ht="15.75" customHeight="1">
      <c r="F915" s="8"/>
      <c r="G915" s="6"/>
      <c r="H915" s="8"/>
      <c r="I915" s="8"/>
    </row>
    <row r="916" spans="6:9" ht="15.75" customHeight="1">
      <c r="F916" s="8"/>
      <c r="G916" s="6"/>
      <c r="H916" s="8"/>
      <c r="I916" s="8"/>
    </row>
    <row r="917" spans="6:9" ht="15.75" customHeight="1">
      <c r="F917" s="8"/>
      <c r="G917" s="6"/>
      <c r="H917" s="8"/>
      <c r="I917" s="8"/>
    </row>
    <row r="918" spans="6:9" ht="15.75" customHeight="1">
      <c r="F918" s="8"/>
      <c r="G918" s="6"/>
      <c r="H918" s="8"/>
      <c r="I918" s="8"/>
    </row>
    <row r="919" spans="6:9" ht="15.75" customHeight="1">
      <c r="F919" s="8"/>
      <c r="G919" s="6"/>
      <c r="H919" s="8"/>
      <c r="I919" s="8"/>
    </row>
    <row r="920" spans="6:9" ht="15.75" customHeight="1">
      <c r="F920" s="8"/>
      <c r="G920" s="6"/>
      <c r="H920" s="8"/>
      <c r="I920" s="8"/>
    </row>
    <row r="921" spans="6:9" ht="15.75" customHeight="1">
      <c r="F921" s="8"/>
      <c r="G921" s="6"/>
      <c r="H921" s="8"/>
      <c r="I921" s="8"/>
    </row>
    <row r="922" spans="6:9" ht="15.75" customHeight="1">
      <c r="F922" s="8"/>
      <c r="G922" s="6"/>
      <c r="H922" s="8"/>
      <c r="I922" s="8"/>
    </row>
    <row r="923" spans="6:9" ht="15.75" customHeight="1">
      <c r="F923" s="8"/>
      <c r="G923" s="6"/>
      <c r="H923" s="8"/>
      <c r="I923" s="8"/>
    </row>
    <row r="924" spans="6:9" ht="15.75" customHeight="1">
      <c r="F924" s="8"/>
      <c r="G924" s="6"/>
      <c r="H924" s="8"/>
      <c r="I924" s="8"/>
    </row>
    <row r="925" spans="6:9" ht="15.75" customHeight="1">
      <c r="F925" s="8"/>
      <c r="G925" s="6"/>
      <c r="H925" s="8"/>
      <c r="I925" s="8"/>
    </row>
    <row r="926" spans="6:9" ht="15.75" customHeight="1">
      <c r="F926" s="8"/>
      <c r="G926" s="6"/>
      <c r="H926" s="8"/>
      <c r="I926" s="8"/>
    </row>
    <row r="927" spans="6:9" ht="15.75" customHeight="1">
      <c r="F927" s="8"/>
      <c r="G927" s="6"/>
      <c r="H927" s="8"/>
      <c r="I927" s="8"/>
    </row>
    <row r="928" spans="6:9" ht="15.75" customHeight="1">
      <c r="F928" s="8"/>
      <c r="G928" s="6"/>
      <c r="H928" s="8"/>
      <c r="I928" s="8"/>
    </row>
    <row r="929" spans="6:9" ht="15.75" customHeight="1">
      <c r="F929" s="8"/>
      <c r="G929" s="6"/>
      <c r="H929" s="8"/>
      <c r="I929" s="8"/>
    </row>
    <row r="930" spans="6:9" ht="15.75" customHeight="1">
      <c r="F930" s="8"/>
      <c r="G930" s="6"/>
      <c r="H930" s="8"/>
      <c r="I930" s="8"/>
    </row>
    <row r="931" spans="6:9" ht="15.75" customHeight="1">
      <c r="F931" s="8"/>
      <c r="G931" s="6"/>
      <c r="H931" s="8"/>
      <c r="I931" s="8"/>
    </row>
    <row r="932" spans="6:9" ht="15.75" customHeight="1">
      <c r="F932" s="8"/>
      <c r="G932" s="6"/>
      <c r="H932" s="8"/>
      <c r="I932" s="8"/>
    </row>
    <row r="933" spans="6:9" ht="15.75" customHeight="1">
      <c r="F933" s="8"/>
      <c r="G933" s="6"/>
      <c r="H933" s="8"/>
      <c r="I933" s="8"/>
    </row>
    <row r="934" spans="6:9" ht="15.75" customHeight="1">
      <c r="F934" s="8"/>
      <c r="G934" s="6"/>
      <c r="H934" s="8"/>
      <c r="I934" s="8"/>
    </row>
    <row r="935" spans="6:9" ht="15.75" customHeight="1">
      <c r="F935" s="8"/>
      <c r="G935" s="6"/>
      <c r="H935" s="8"/>
      <c r="I935" s="8"/>
    </row>
    <row r="936" spans="6:9" ht="15.75" customHeight="1">
      <c r="F936" s="8"/>
      <c r="G936" s="6"/>
      <c r="H936" s="8"/>
      <c r="I936" s="8"/>
    </row>
    <row r="937" spans="6:9" ht="15.75" customHeight="1">
      <c r="F937" s="8"/>
      <c r="G937" s="6"/>
      <c r="H937" s="8"/>
      <c r="I937" s="8"/>
    </row>
    <row r="938" spans="6:9" ht="15.75" customHeight="1">
      <c r="F938" s="8"/>
      <c r="G938" s="6"/>
      <c r="H938" s="8"/>
      <c r="I938" s="8"/>
    </row>
    <row r="939" spans="6:9" ht="15.75" customHeight="1">
      <c r="F939" s="8"/>
      <c r="G939" s="6"/>
      <c r="H939" s="8"/>
      <c r="I939" s="8"/>
    </row>
    <row r="940" spans="6:9" ht="15.75" customHeight="1">
      <c r="F940" s="8"/>
      <c r="G940" s="6"/>
      <c r="H940" s="8"/>
      <c r="I940" s="8"/>
    </row>
    <row r="941" spans="6:9" ht="15.75" customHeight="1">
      <c r="F941" s="8"/>
      <c r="G941" s="6"/>
      <c r="H941" s="8"/>
      <c r="I941" s="8"/>
    </row>
    <row r="942" spans="6:9" ht="15.75" customHeight="1">
      <c r="F942" s="8"/>
      <c r="G942" s="6"/>
      <c r="H942" s="8"/>
      <c r="I942" s="8"/>
    </row>
    <row r="943" spans="6:9" ht="15.75" customHeight="1">
      <c r="F943" s="8"/>
      <c r="G943" s="6"/>
      <c r="H943" s="8"/>
      <c r="I943" s="8"/>
    </row>
    <row r="944" spans="6:9" ht="15.75" customHeight="1">
      <c r="F944" s="8"/>
      <c r="G944" s="6"/>
      <c r="H944" s="8"/>
      <c r="I944" s="8"/>
    </row>
    <row r="945" spans="6:9" ht="15.75" customHeight="1">
      <c r="F945" s="8"/>
      <c r="G945" s="6"/>
      <c r="H945" s="8"/>
      <c r="I945" s="8"/>
    </row>
    <row r="946" spans="6:9" ht="15.75" customHeight="1">
      <c r="F946" s="8"/>
      <c r="G946" s="6"/>
      <c r="H946" s="8"/>
      <c r="I946" s="8"/>
    </row>
    <row r="947" spans="6:9" ht="15.75" customHeight="1">
      <c r="F947" s="8"/>
      <c r="G947" s="6"/>
      <c r="H947" s="8"/>
      <c r="I947" s="8"/>
    </row>
    <row r="948" spans="6:9" ht="15.75" customHeight="1">
      <c r="F948" s="8"/>
      <c r="G948" s="6"/>
      <c r="H948" s="8"/>
      <c r="I948" s="8"/>
    </row>
    <row r="949" spans="6:9" ht="15.75" customHeight="1">
      <c r="F949" s="8"/>
      <c r="G949" s="6"/>
      <c r="H949" s="8"/>
      <c r="I949" s="8"/>
    </row>
    <row r="950" spans="6:9" ht="15.75" customHeight="1">
      <c r="F950" s="8"/>
      <c r="G950" s="6"/>
      <c r="H950" s="8"/>
      <c r="I950" s="8"/>
    </row>
    <row r="951" spans="6:9" ht="15.75" customHeight="1">
      <c r="F951" s="8"/>
      <c r="G951" s="6"/>
      <c r="H951" s="8"/>
      <c r="I951" s="8"/>
    </row>
    <row r="952" spans="6:9" ht="15.75" customHeight="1">
      <c r="F952" s="8"/>
      <c r="G952" s="6"/>
      <c r="H952" s="8"/>
      <c r="I952" s="8"/>
    </row>
    <row r="953" spans="6:9" ht="15.75" customHeight="1">
      <c r="F953" s="8"/>
      <c r="G953" s="6"/>
      <c r="H953" s="8"/>
      <c r="I953" s="8"/>
    </row>
    <row r="954" spans="6:9" ht="15.75" customHeight="1">
      <c r="F954" s="8"/>
      <c r="G954" s="6"/>
      <c r="H954" s="8"/>
      <c r="I954" s="8"/>
    </row>
    <row r="955" spans="6:9" ht="15.75" customHeight="1">
      <c r="F955" s="8"/>
      <c r="G955" s="6"/>
      <c r="H955" s="8"/>
      <c r="I955" s="8"/>
    </row>
    <row r="956" spans="6:9" ht="15.75" customHeight="1">
      <c r="F956" s="8"/>
      <c r="G956" s="6"/>
      <c r="H956" s="8"/>
      <c r="I956" s="8"/>
    </row>
    <row r="957" spans="6:9" ht="15.75" customHeight="1">
      <c r="F957" s="8"/>
      <c r="G957" s="6"/>
      <c r="H957" s="8"/>
      <c r="I957" s="8"/>
    </row>
    <row r="958" spans="6:9" ht="15.75" customHeight="1">
      <c r="F958" s="8"/>
      <c r="G958" s="6"/>
      <c r="H958" s="8"/>
      <c r="I958" s="8"/>
    </row>
    <row r="959" spans="6:9" ht="15.75" customHeight="1">
      <c r="F959" s="8"/>
      <c r="G959" s="6"/>
      <c r="H959" s="8"/>
      <c r="I959" s="8"/>
    </row>
    <row r="960" spans="6:9" ht="15.75" customHeight="1">
      <c r="F960" s="8"/>
      <c r="G960" s="6"/>
      <c r="H960" s="8"/>
      <c r="I960" s="8"/>
    </row>
    <row r="961" spans="6:9" ht="15.75" customHeight="1">
      <c r="F961" s="8"/>
      <c r="G961" s="6"/>
      <c r="H961" s="8"/>
      <c r="I961" s="8"/>
    </row>
    <row r="962" spans="6:9" ht="15.75" customHeight="1">
      <c r="F962" s="8"/>
      <c r="G962" s="6"/>
      <c r="H962" s="8"/>
      <c r="I962" s="8"/>
    </row>
    <row r="963" spans="6:9" ht="15.75" customHeight="1">
      <c r="F963" s="8"/>
      <c r="G963" s="6"/>
      <c r="H963" s="8"/>
      <c r="I963" s="8"/>
    </row>
    <row r="964" spans="6:9" ht="15.75" customHeight="1">
      <c r="F964" s="8"/>
      <c r="G964" s="6"/>
      <c r="H964" s="8"/>
      <c r="I964" s="8"/>
    </row>
    <row r="965" spans="6:9" ht="15.75" customHeight="1">
      <c r="F965" s="8"/>
      <c r="G965" s="6"/>
      <c r="H965" s="8"/>
      <c r="I965" s="8"/>
    </row>
    <row r="966" spans="6:9" ht="15.75" customHeight="1">
      <c r="F966" s="8"/>
      <c r="G966" s="6"/>
      <c r="H966" s="8"/>
      <c r="I966" s="8"/>
    </row>
    <row r="967" spans="6:9" ht="15.75" customHeight="1">
      <c r="F967" s="8"/>
      <c r="G967" s="6"/>
      <c r="H967" s="8"/>
      <c r="I967" s="8"/>
    </row>
    <row r="968" spans="6:9" ht="15.75" customHeight="1">
      <c r="F968" s="8"/>
      <c r="G968" s="6"/>
      <c r="H968" s="8"/>
      <c r="I968" s="8"/>
    </row>
    <row r="969" spans="6:9" ht="15.75" customHeight="1">
      <c r="F969" s="8"/>
      <c r="G969" s="6"/>
      <c r="H969" s="8"/>
      <c r="I969" s="8"/>
    </row>
    <row r="970" spans="6:9" ht="15.75" customHeight="1">
      <c r="F970" s="8"/>
      <c r="G970" s="6"/>
      <c r="H970" s="8"/>
      <c r="I970" s="8"/>
    </row>
    <row r="971" spans="6:9" ht="15.75" customHeight="1">
      <c r="F971" s="8"/>
      <c r="G971" s="6"/>
      <c r="H971" s="8"/>
      <c r="I971" s="8"/>
    </row>
    <row r="972" spans="6:9" ht="15.75" customHeight="1">
      <c r="F972" s="8"/>
      <c r="G972" s="6"/>
      <c r="H972" s="8"/>
      <c r="I972" s="8"/>
    </row>
    <row r="973" spans="6:9" ht="15.75" customHeight="1">
      <c r="F973" s="8"/>
      <c r="G973" s="6"/>
      <c r="H973" s="8"/>
      <c r="I973" s="8"/>
    </row>
    <row r="974" spans="6:9" ht="15.75" customHeight="1">
      <c r="F974" s="8"/>
      <c r="G974" s="6"/>
      <c r="H974" s="8"/>
      <c r="I974" s="8"/>
    </row>
    <row r="975" spans="6:9" ht="15.75" customHeight="1">
      <c r="F975" s="8"/>
      <c r="G975" s="6"/>
      <c r="H975" s="8"/>
      <c r="I975" s="8"/>
    </row>
    <row r="976" spans="6:9" ht="15.75" customHeight="1">
      <c r="F976" s="8"/>
      <c r="G976" s="6"/>
      <c r="H976" s="8"/>
      <c r="I976" s="8"/>
    </row>
    <row r="977" spans="6:9" ht="15.75" customHeight="1">
      <c r="F977" s="8"/>
      <c r="G977" s="6"/>
      <c r="H977" s="8"/>
      <c r="I977" s="8"/>
    </row>
    <row r="978" spans="6:9" ht="15.75" customHeight="1">
      <c r="F978" s="8"/>
      <c r="G978" s="6"/>
      <c r="H978" s="8"/>
      <c r="I978" s="8"/>
    </row>
    <row r="979" spans="6:9" ht="15.75" customHeight="1">
      <c r="F979" s="8"/>
      <c r="G979" s="6"/>
      <c r="H979" s="8"/>
      <c r="I979" s="8"/>
    </row>
    <row r="980" spans="6:9" ht="15.75" customHeight="1">
      <c r="F980" s="8"/>
      <c r="G980" s="6"/>
      <c r="H980" s="8"/>
      <c r="I980" s="8"/>
    </row>
    <row r="981" spans="6:9" ht="15.75" customHeight="1">
      <c r="F981" s="8"/>
      <c r="G981" s="6"/>
      <c r="H981" s="8"/>
      <c r="I981" s="8"/>
    </row>
    <row r="982" spans="6:9" ht="15.75" customHeight="1">
      <c r="F982" s="8"/>
      <c r="G982" s="6"/>
      <c r="H982" s="8"/>
      <c r="I982" s="8"/>
    </row>
    <row r="983" spans="6:9" ht="15.75" customHeight="1">
      <c r="F983" s="8"/>
      <c r="G983" s="6"/>
      <c r="H983" s="8"/>
      <c r="I983" s="8"/>
    </row>
    <row r="984" spans="6:9" ht="15.75" customHeight="1">
      <c r="F984" s="8"/>
      <c r="G984" s="6"/>
      <c r="H984" s="8"/>
      <c r="I984" s="8"/>
    </row>
    <row r="985" spans="6:9" ht="15.75" customHeight="1">
      <c r="F985" s="8"/>
      <c r="G985" s="6"/>
      <c r="H985" s="8"/>
      <c r="I985" s="8"/>
    </row>
    <row r="986" spans="6:9" ht="15.75" customHeight="1">
      <c r="F986" s="8"/>
      <c r="G986" s="6"/>
      <c r="H986" s="8"/>
      <c r="I986" s="8"/>
    </row>
    <row r="987" spans="6:9" ht="15.75" customHeight="1">
      <c r="F987" s="8"/>
      <c r="G987" s="6"/>
      <c r="H987" s="8"/>
      <c r="I987" s="8"/>
    </row>
    <row r="988" spans="6:9" ht="15.75" customHeight="1">
      <c r="F988" s="8"/>
      <c r="G988" s="6"/>
      <c r="H988" s="8"/>
      <c r="I988" s="8"/>
    </row>
    <row r="989" spans="6:9" ht="15.75" customHeight="1">
      <c r="F989" s="8"/>
      <c r="G989" s="6"/>
      <c r="H989" s="8"/>
      <c r="I989" s="8"/>
    </row>
    <row r="990" spans="6:9" ht="15.75" customHeight="1">
      <c r="F990" s="8"/>
      <c r="G990" s="6"/>
      <c r="H990" s="8"/>
      <c r="I990" s="8"/>
    </row>
    <row r="991" spans="6:9" ht="15.75" customHeight="1">
      <c r="F991" s="8"/>
      <c r="G991" s="6"/>
      <c r="H991" s="8"/>
      <c r="I991" s="8"/>
    </row>
    <row r="992" spans="6:9" ht="15.75" customHeight="1">
      <c r="F992" s="8"/>
      <c r="G992" s="6"/>
      <c r="H992" s="8"/>
      <c r="I992" s="8"/>
    </row>
    <row r="993" spans="6:9" ht="15.75" customHeight="1">
      <c r="F993" s="8"/>
      <c r="G993" s="6"/>
      <c r="H993" s="8"/>
      <c r="I993" s="8"/>
    </row>
    <row r="994" spans="6:9" ht="15.75" customHeight="1">
      <c r="F994" s="8"/>
      <c r="G994" s="6"/>
      <c r="H994" s="8"/>
      <c r="I994" s="8"/>
    </row>
    <row r="995" spans="6:9" ht="15.75" customHeight="1">
      <c r="F995" s="8"/>
      <c r="G995" s="6"/>
      <c r="H995" s="8"/>
      <c r="I995" s="8"/>
    </row>
    <row r="996" spans="6:9" ht="15.75" customHeight="1">
      <c r="F996" s="8"/>
      <c r="G996" s="6"/>
      <c r="H996" s="8"/>
      <c r="I996" s="8"/>
    </row>
    <row r="997" spans="6:9" ht="15.75" customHeight="1">
      <c r="F997" s="8"/>
      <c r="G997" s="6"/>
      <c r="H997" s="8"/>
      <c r="I997" s="8"/>
    </row>
    <row r="998" spans="6:9" ht="15.75" customHeight="1">
      <c r="F998" s="8"/>
      <c r="G998" s="6"/>
      <c r="H998" s="8"/>
      <c r="I998" s="8"/>
    </row>
    <row r="999" spans="6:9" ht="15.75" customHeight="1">
      <c r="F999" s="8"/>
      <c r="G999" s="6"/>
      <c r="H999" s="8"/>
      <c r="I999" s="8"/>
    </row>
    <row r="1000" spans="6:9" ht="15.75" customHeight="1">
      <c r="F1000" s="8"/>
      <c r="G1000" s="6"/>
      <c r="H1000" s="8"/>
      <c r="I1000" s="8"/>
    </row>
  </sheetData>
  <conditionalFormatting sqref="F524">
    <cfRule type="notContainsBlanks" dxfId="0" priority="1">
      <formula>LEN(TRIM(F524))&gt;0</formula>
    </cfRule>
  </conditionalFormatting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884C-A8FE-4F9D-A2BE-6AF68B30C7D9}">
  <dimension ref="A1:AA1000"/>
  <sheetViews>
    <sheetView topLeftCell="A50" workbookViewId="0">
      <selection activeCell="J63" sqref="J63"/>
    </sheetView>
  </sheetViews>
  <sheetFormatPr defaultRowHeight="13.2"/>
  <cols>
    <col min="1" max="1" width="36.44140625" customWidth="1"/>
    <col min="8" max="8" width="36.33203125" customWidth="1"/>
    <col min="10" max="10" width="34.21875" customWidth="1"/>
  </cols>
  <sheetData>
    <row r="1" spans="1:27" ht="43.8" thickBot="1">
      <c r="A1" s="114"/>
      <c r="B1" s="115" t="s">
        <v>447</v>
      </c>
      <c r="C1" s="116">
        <v>2020</v>
      </c>
      <c r="D1" s="116">
        <v>2021</v>
      </c>
      <c r="E1" s="116">
        <v>2022</v>
      </c>
      <c r="F1" s="116">
        <v>2023</v>
      </c>
      <c r="G1" s="116">
        <v>2024</v>
      </c>
      <c r="H1" s="117" t="s">
        <v>505</v>
      </c>
      <c r="I1" s="114"/>
      <c r="J1" s="114"/>
      <c r="K1" s="114"/>
      <c r="L1" s="114" t="s">
        <v>449</v>
      </c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thickBot="1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6.2" thickBot="1">
      <c r="A3" s="101" t="s">
        <v>416</v>
      </c>
      <c r="B3" s="102">
        <v>151</v>
      </c>
      <c r="C3" s="103">
        <v>173.72229129999999</v>
      </c>
      <c r="D3" s="103">
        <v>199.86380449999999</v>
      </c>
      <c r="E3" s="103">
        <v>229.93906000000001</v>
      </c>
      <c r="F3" s="103">
        <v>264.54000230000003</v>
      </c>
      <c r="G3" s="103">
        <v>304.34765110000001</v>
      </c>
      <c r="H3" s="103">
        <v>330.21720149999999</v>
      </c>
      <c r="I3" s="114"/>
      <c r="J3" s="114" t="s">
        <v>450</v>
      </c>
      <c r="K3" s="118">
        <v>0.17710000000000001</v>
      </c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</row>
    <row r="4" spans="1:27" ht="16.2" thickBot="1">
      <c r="A4" s="101" t="s">
        <v>417</v>
      </c>
      <c r="B4" s="102">
        <v>151</v>
      </c>
      <c r="C4" s="103">
        <v>173.72229129999999</v>
      </c>
      <c r="D4" s="103">
        <v>199.86380449999999</v>
      </c>
      <c r="E4" s="103">
        <v>229.93906000000001</v>
      </c>
      <c r="F4" s="103">
        <v>264.54000230000003</v>
      </c>
      <c r="G4" s="103">
        <v>304.34765110000001</v>
      </c>
      <c r="H4" s="103">
        <v>330.21720149999999</v>
      </c>
      <c r="I4" s="114"/>
      <c r="J4" s="119" t="s">
        <v>451</v>
      </c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</row>
    <row r="5" spans="1:27" ht="16.2" thickBot="1">
      <c r="A5" s="101" t="s">
        <v>418</v>
      </c>
      <c r="B5" s="102">
        <v>0</v>
      </c>
      <c r="C5" s="103">
        <v>0</v>
      </c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14"/>
      <c r="J5" s="114" t="s">
        <v>452</v>
      </c>
      <c r="K5" s="118">
        <v>0.28000000000000003</v>
      </c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</row>
    <row r="6" spans="1:27" ht="29.4" thickBot="1">
      <c r="A6" s="101" t="s">
        <v>419</v>
      </c>
      <c r="B6" s="102">
        <v>0</v>
      </c>
      <c r="C6" s="103">
        <v>0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14"/>
      <c r="J6" s="114" t="s">
        <v>453</v>
      </c>
      <c r="K6" s="103">
        <v>1.1477999999999999</v>
      </c>
      <c r="L6" s="114"/>
      <c r="M6" s="114"/>
      <c r="N6" s="114"/>
      <c r="O6" s="114"/>
      <c r="P6" s="120" t="s">
        <v>73</v>
      </c>
      <c r="Q6" s="120" t="s">
        <v>454</v>
      </c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ht="16.2" thickBot="1">
      <c r="A7" s="101" t="s">
        <v>420</v>
      </c>
      <c r="B7" s="104">
        <v>46941.1</v>
      </c>
      <c r="C7" s="103">
        <v>54004.73805</v>
      </c>
      <c r="D7" s="103">
        <v>62131.303529999997</v>
      </c>
      <c r="E7" s="103">
        <v>71480.744420000003</v>
      </c>
      <c r="F7" s="103">
        <v>82237.077489999996</v>
      </c>
      <c r="G7" s="103">
        <v>94612.010110000003</v>
      </c>
      <c r="H7" s="103">
        <v>102654.031</v>
      </c>
      <c r="I7" s="114"/>
      <c r="J7" s="114" t="s">
        <v>455</v>
      </c>
      <c r="K7" s="114" t="s">
        <v>456</v>
      </c>
      <c r="L7" s="114"/>
      <c r="M7" s="114"/>
      <c r="N7" s="114"/>
      <c r="O7" s="114"/>
      <c r="P7" s="121"/>
      <c r="Q7" s="121"/>
      <c r="R7" s="114"/>
      <c r="S7" s="114"/>
      <c r="T7" s="114"/>
      <c r="U7" s="114"/>
      <c r="V7" s="114"/>
      <c r="W7" s="114"/>
      <c r="X7" s="114"/>
      <c r="Y7" s="114"/>
      <c r="Z7" s="114"/>
      <c r="AA7" s="114"/>
    </row>
    <row r="8" spans="1:27" ht="16.2" thickBot="1">
      <c r="A8" s="101" t="s">
        <v>421</v>
      </c>
      <c r="B8" s="104">
        <v>47092.1</v>
      </c>
      <c r="C8" s="103">
        <v>54178.460339999998</v>
      </c>
      <c r="D8" s="103">
        <v>62331.167329999997</v>
      </c>
      <c r="E8" s="103">
        <v>71710.683480000007</v>
      </c>
      <c r="F8" s="103">
        <v>82501.617490000004</v>
      </c>
      <c r="G8" s="103">
        <v>94916.357759999999</v>
      </c>
      <c r="H8" s="103">
        <v>102984.2482</v>
      </c>
      <c r="I8" s="114"/>
      <c r="J8" s="114" t="s">
        <v>457</v>
      </c>
      <c r="K8" s="118">
        <v>0.153977</v>
      </c>
      <c r="L8" s="114"/>
      <c r="M8" s="114"/>
      <c r="N8" s="114"/>
      <c r="O8" s="122"/>
      <c r="P8" s="123" t="s">
        <v>458</v>
      </c>
      <c r="Q8" s="124">
        <v>4.0899999999999999E-2</v>
      </c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ht="29.4" thickBot="1">
      <c r="A9" s="101" t="s">
        <v>422</v>
      </c>
      <c r="B9" s="102">
        <v>157.6</v>
      </c>
      <c r="C9" s="102">
        <v>157.6</v>
      </c>
      <c r="D9" s="102">
        <v>157.6</v>
      </c>
      <c r="E9" s="102">
        <v>157.6</v>
      </c>
      <c r="F9" s="102">
        <v>157.6</v>
      </c>
      <c r="G9" s="102">
        <v>157.6</v>
      </c>
      <c r="H9" s="102">
        <v>157.6</v>
      </c>
      <c r="I9" s="114"/>
      <c r="J9" s="114" t="s">
        <v>459</v>
      </c>
      <c r="K9" s="118">
        <v>6.6400000000000001E-2</v>
      </c>
      <c r="L9" s="114"/>
      <c r="M9" s="114"/>
      <c r="N9" s="114"/>
      <c r="O9" s="122"/>
      <c r="P9" s="125" t="s">
        <v>460</v>
      </c>
      <c r="Q9" s="126">
        <v>4.07E-2</v>
      </c>
      <c r="R9" s="114"/>
      <c r="S9" s="114"/>
      <c r="T9" s="114"/>
      <c r="U9" s="114"/>
      <c r="V9" s="114"/>
      <c r="W9" s="114"/>
      <c r="X9" s="114"/>
      <c r="Y9" s="114"/>
      <c r="Z9" s="114"/>
      <c r="AA9" s="114"/>
    </row>
    <row r="10" spans="1:27" ht="16.2" thickBot="1">
      <c r="A10" s="101" t="s">
        <v>423</v>
      </c>
      <c r="B10" s="102">
        <v>0</v>
      </c>
      <c r="C10" s="103">
        <v>0</v>
      </c>
      <c r="D10" s="103">
        <v>0</v>
      </c>
      <c r="E10" s="103">
        <v>0</v>
      </c>
      <c r="F10" s="103">
        <v>0</v>
      </c>
      <c r="G10" s="103">
        <v>0</v>
      </c>
      <c r="H10" s="103">
        <v>0</v>
      </c>
      <c r="I10" s="114"/>
      <c r="J10" s="114"/>
      <c r="K10" s="114"/>
      <c r="L10" s="114"/>
      <c r="M10" s="114"/>
      <c r="N10" s="114"/>
      <c r="O10" s="122"/>
      <c r="P10" s="123" t="s">
        <v>461</v>
      </c>
      <c r="Q10" s="124">
        <v>4.0500000000000001E-2</v>
      </c>
      <c r="R10" s="114"/>
      <c r="S10" s="114"/>
      <c r="T10" s="114"/>
      <c r="U10" s="114"/>
      <c r="V10" s="114"/>
      <c r="W10" s="114"/>
      <c r="X10" s="114"/>
      <c r="Y10" s="114"/>
      <c r="Z10" s="114"/>
      <c r="AA10" s="114"/>
    </row>
    <row r="11" spans="1:27" ht="16.2" thickBot="1">
      <c r="A11" s="101" t="s">
        <v>424</v>
      </c>
      <c r="B11" s="102">
        <v>157.6</v>
      </c>
      <c r="C11" s="102">
        <v>157.6</v>
      </c>
      <c r="D11" s="102">
        <v>157.6</v>
      </c>
      <c r="E11" s="102">
        <v>157.6</v>
      </c>
      <c r="F11" s="102">
        <v>157.6</v>
      </c>
      <c r="G11" s="102">
        <v>157.6</v>
      </c>
      <c r="H11" s="102">
        <v>157.6</v>
      </c>
      <c r="I11" s="114"/>
      <c r="J11" s="114"/>
      <c r="K11" s="114"/>
      <c r="L11" s="114"/>
      <c r="M11" s="114"/>
      <c r="N11" s="114"/>
      <c r="O11" s="122"/>
      <c r="P11" s="125" t="s">
        <v>462</v>
      </c>
      <c r="Q11" s="126">
        <v>3.9800000000000002E-2</v>
      </c>
      <c r="R11" s="114"/>
      <c r="S11" s="114"/>
      <c r="T11" s="114"/>
      <c r="U11" s="114"/>
      <c r="V11" s="114"/>
      <c r="W11" s="114"/>
      <c r="X11" s="114"/>
      <c r="Y11" s="114"/>
      <c r="Z11" s="114"/>
      <c r="AA11" s="114"/>
    </row>
    <row r="12" spans="1:27" ht="16.2" thickBot="1">
      <c r="A12" s="105" t="s">
        <v>425</v>
      </c>
      <c r="B12" s="103">
        <v>17.600000000000001</v>
      </c>
      <c r="C12" s="103">
        <v>20.248425999999998</v>
      </c>
      <c r="D12" s="103">
        <v>23.295383829999999</v>
      </c>
      <c r="E12" s="103">
        <v>26.80084407</v>
      </c>
      <c r="F12" s="103">
        <v>30.83380159</v>
      </c>
      <c r="G12" s="103">
        <v>35.473633509999999</v>
      </c>
      <c r="H12" s="103">
        <v>38.488892360000001</v>
      </c>
      <c r="I12" s="114"/>
      <c r="J12" s="114" t="s">
        <v>463</v>
      </c>
      <c r="K12" s="118">
        <v>0.16250000000000001</v>
      </c>
      <c r="L12" s="114"/>
      <c r="M12" s="114"/>
      <c r="N12" s="114"/>
      <c r="O12" s="114"/>
      <c r="P12" s="127" t="s">
        <v>464</v>
      </c>
      <c r="Q12" s="124">
        <v>3.9699999999999999E-2</v>
      </c>
      <c r="R12" s="114"/>
      <c r="S12" s="114"/>
      <c r="T12" s="114"/>
      <c r="U12" s="114"/>
      <c r="V12" s="114"/>
      <c r="W12" s="114"/>
      <c r="X12" s="114"/>
      <c r="Y12" s="114"/>
      <c r="Z12" s="114"/>
      <c r="AA12" s="114"/>
    </row>
    <row r="13" spans="1:27" ht="16.2" thickBot="1">
      <c r="A13" s="101" t="s">
        <v>426</v>
      </c>
      <c r="B13" s="104">
        <v>47267.3</v>
      </c>
      <c r="C13" s="103">
        <v>54380.024219999999</v>
      </c>
      <c r="D13" s="103">
        <v>62563.062290000002</v>
      </c>
      <c r="E13" s="103">
        <v>71977.473700000002</v>
      </c>
      <c r="F13" s="103">
        <v>82808.553969999994</v>
      </c>
      <c r="G13" s="103">
        <v>95269.481660000005</v>
      </c>
      <c r="H13" s="103">
        <v>103367.3876</v>
      </c>
      <c r="I13" s="114"/>
      <c r="J13" s="114" t="s">
        <v>465</v>
      </c>
      <c r="K13" s="118">
        <v>0.11020000000000001</v>
      </c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</row>
    <row r="14" spans="1:27" ht="16.2" thickBot="1">
      <c r="A14" s="101"/>
      <c r="B14" s="106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</row>
    <row r="15" spans="1:27" ht="16.2" thickBot="1">
      <c r="A15" s="101" t="s">
        <v>427</v>
      </c>
      <c r="B15" s="104">
        <v>25059.200000000001</v>
      </c>
      <c r="C15" s="103">
        <v>28830.077089999999</v>
      </c>
      <c r="D15" s="103">
        <v>33168.391060000002</v>
      </c>
      <c r="E15" s="103">
        <v>38159.52908</v>
      </c>
      <c r="F15" s="103">
        <v>43901.727319999998</v>
      </c>
      <c r="G15" s="103">
        <v>50508.004370000002</v>
      </c>
      <c r="H15" s="103">
        <v>54801.184739999997</v>
      </c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</row>
    <row r="16" spans="1:27" ht="16.2" thickBot="1">
      <c r="A16" s="101" t="s">
        <v>428</v>
      </c>
      <c r="B16" s="104">
        <v>10471.9</v>
      </c>
      <c r="C16" s="103">
        <v>12047.698420000001</v>
      </c>
      <c r="D16" s="103">
        <v>13860.62102</v>
      </c>
      <c r="E16" s="103">
        <v>15946.34995</v>
      </c>
      <c r="F16" s="103">
        <v>18345.936750000001</v>
      </c>
      <c r="G16" s="103">
        <v>21106.610379999998</v>
      </c>
      <c r="H16" s="103">
        <v>22900.672269999999</v>
      </c>
      <c r="I16" s="114"/>
      <c r="J16" s="128" t="s">
        <v>466</v>
      </c>
      <c r="K16" s="129">
        <v>0.67789999999999995</v>
      </c>
      <c r="L16" s="130"/>
      <c r="M16" s="130"/>
      <c r="N16" s="130"/>
      <c r="O16" s="130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</row>
    <row r="17" spans="1:27" ht="16.2" thickBot="1">
      <c r="A17" s="101" t="s">
        <v>429</v>
      </c>
      <c r="B17" s="104">
        <v>15437.3</v>
      </c>
      <c r="C17" s="103">
        <v>17760.285609999999</v>
      </c>
      <c r="D17" s="103">
        <v>20432.831190000001</v>
      </c>
      <c r="E17" s="103">
        <v>23507.538079999998</v>
      </c>
      <c r="F17" s="103">
        <v>27044.923030000002</v>
      </c>
      <c r="G17" s="103">
        <v>31114.609240000002</v>
      </c>
      <c r="H17" s="103">
        <v>33759.351020000002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</row>
    <row r="18" spans="1:27" ht="16.2" thickBot="1">
      <c r="A18" s="101" t="s">
        <v>430</v>
      </c>
      <c r="B18" s="104">
        <v>1606.9</v>
      </c>
      <c r="C18" s="103">
        <v>1848.704303</v>
      </c>
      <c r="D18" s="103">
        <v>2126.8950159999999</v>
      </c>
      <c r="E18" s="103">
        <v>2446.9475189999998</v>
      </c>
      <c r="F18" s="103">
        <v>2815.1611240000002</v>
      </c>
      <c r="G18" s="103">
        <v>3238.78305</v>
      </c>
      <c r="H18" s="103">
        <v>3514.0796099999998</v>
      </c>
      <c r="I18" s="114"/>
      <c r="J18" s="114" t="s">
        <v>467</v>
      </c>
      <c r="K18" s="119" t="s">
        <v>506</v>
      </c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</row>
    <row r="19" spans="1:27" ht="16.2" thickBot="1">
      <c r="A19" s="101" t="s">
        <v>431</v>
      </c>
      <c r="B19" s="104">
        <v>37503.599999999999</v>
      </c>
      <c r="C19" s="103">
        <v>43147.094850000001</v>
      </c>
      <c r="D19" s="103">
        <v>49639.815750000002</v>
      </c>
      <c r="E19" s="103">
        <v>57109.553169999999</v>
      </c>
      <c r="F19" s="103">
        <v>65703.327350000007</v>
      </c>
      <c r="G19" s="103">
        <v>75590.281919999994</v>
      </c>
      <c r="H19" s="103">
        <v>82015.455879999994</v>
      </c>
      <c r="I19" s="114"/>
      <c r="J19" s="114"/>
      <c r="K19" s="119" t="s">
        <v>469</v>
      </c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27" ht="16.2" thickBot="1">
      <c r="A20" s="101" t="s">
        <v>432</v>
      </c>
      <c r="B20" s="104">
        <v>3322.6</v>
      </c>
      <c r="C20" s="103">
        <v>3822.5806950000001</v>
      </c>
      <c r="D20" s="103">
        <v>4397.7978590000002</v>
      </c>
      <c r="E20" s="103">
        <v>5059.5729840000004</v>
      </c>
      <c r="F20" s="103">
        <v>5820.9312019999998</v>
      </c>
      <c r="G20" s="103">
        <v>6696.857653</v>
      </c>
      <c r="H20" s="103">
        <v>7266.0905540000003</v>
      </c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27" ht="29.4" thickBot="1">
      <c r="A21" s="101" t="s">
        <v>433</v>
      </c>
      <c r="B21" s="104">
        <v>2312.8000000000002</v>
      </c>
      <c r="C21" s="103">
        <v>2660.8272529999999</v>
      </c>
      <c r="D21" s="103">
        <v>3061.2252119999998</v>
      </c>
      <c r="E21" s="103">
        <v>3521.8745549999999</v>
      </c>
      <c r="F21" s="103">
        <v>4051.8418360000001</v>
      </c>
      <c r="G21" s="103">
        <v>4661.5579310000003</v>
      </c>
      <c r="H21" s="103">
        <v>5057.7903550000001</v>
      </c>
      <c r="I21" s="114"/>
      <c r="J21" s="114" t="s">
        <v>470</v>
      </c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</row>
    <row r="22" spans="1:27" ht="29.4" thickBot="1">
      <c r="A22" s="101" t="s">
        <v>434</v>
      </c>
      <c r="B22" s="102">
        <v>187.8</v>
      </c>
      <c r="C22" s="103">
        <v>216.05990929999999</v>
      </c>
      <c r="D22" s="103">
        <v>248.57233429999999</v>
      </c>
      <c r="E22" s="103">
        <v>285.97718850000001</v>
      </c>
      <c r="F22" s="103">
        <v>329.0106783</v>
      </c>
      <c r="G22" s="103">
        <v>378.51979390000002</v>
      </c>
      <c r="H22" s="103">
        <v>410.6939764</v>
      </c>
      <c r="I22" s="114"/>
      <c r="J22" s="120" t="s">
        <v>73</v>
      </c>
      <c r="K22" s="120" t="s">
        <v>471</v>
      </c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27" ht="15" thickBot="1">
      <c r="A23" s="114" t="s">
        <v>435</v>
      </c>
      <c r="B23" s="108">
        <v>5823.2</v>
      </c>
      <c r="C23" s="103">
        <v>6699.4678569999996</v>
      </c>
      <c r="D23" s="103">
        <v>7707.5954060000004</v>
      </c>
      <c r="E23" s="103">
        <v>8867.424728</v>
      </c>
      <c r="F23" s="103">
        <v>10201.783719999999</v>
      </c>
      <c r="G23" s="103">
        <v>11736.935380000001</v>
      </c>
      <c r="H23" s="103">
        <v>12734.57489</v>
      </c>
      <c r="I23" s="114"/>
      <c r="J23" s="131">
        <v>2020</v>
      </c>
      <c r="K23" s="132">
        <v>0.15110000000000001</v>
      </c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27" ht="16.2" thickBot="1">
      <c r="A24" s="109" t="s">
        <v>436</v>
      </c>
      <c r="B24" s="110">
        <v>14986.2</v>
      </c>
      <c r="C24" s="103">
        <v>17241.304639999998</v>
      </c>
      <c r="D24" s="103">
        <v>19835.75461</v>
      </c>
      <c r="E24" s="103">
        <v>22820.614170000001</v>
      </c>
      <c r="F24" s="103">
        <v>26254.631669999999</v>
      </c>
      <c r="G24" s="103">
        <v>30205.395820000002</v>
      </c>
      <c r="H24" s="103">
        <v>32772.854469999998</v>
      </c>
      <c r="I24" s="114"/>
      <c r="J24" s="133">
        <v>2021</v>
      </c>
      <c r="K24" s="134">
        <v>0.15090000000000001</v>
      </c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27" ht="16.2" thickBot="1">
      <c r="A25" s="109" t="s">
        <v>437</v>
      </c>
      <c r="B25" s="111">
        <v>451.1</v>
      </c>
      <c r="C25" s="103">
        <v>518.98096410000005</v>
      </c>
      <c r="D25" s="103">
        <v>597.07657089999998</v>
      </c>
      <c r="E25" s="103">
        <v>686.92390690000002</v>
      </c>
      <c r="F25" s="103">
        <v>790.29135780000001</v>
      </c>
      <c r="G25" s="103">
        <v>909.21341340000004</v>
      </c>
      <c r="H25" s="103">
        <v>986.49655359999997</v>
      </c>
      <c r="I25" s="114"/>
      <c r="J25" s="131">
        <v>2022</v>
      </c>
      <c r="K25" s="132">
        <v>0.1507</v>
      </c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27" ht="16.2" thickBot="1">
      <c r="A26" s="109" t="s">
        <v>438</v>
      </c>
      <c r="B26" s="110">
        <v>1606.9</v>
      </c>
      <c r="C26" s="103">
        <v>1848.704303</v>
      </c>
      <c r="D26" s="103">
        <v>2126.8950159999999</v>
      </c>
      <c r="E26" s="103">
        <v>2446.9475189999998</v>
      </c>
      <c r="F26" s="103">
        <v>2815.1611240000002</v>
      </c>
      <c r="G26" s="103">
        <v>3238.78305</v>
      </c>
      <c r="H26" s="103">
        <v>3514.0796099999998</v>
      </c>
      <c r="I26" s="114"/>
      <c r="J26" s="133">
        <v>2023</v>
      </c>
      <c r="K26" s="134">
        <v>0.15</v>
      </c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27" ht="16.2" thickBot="1">
      <c r="A27" s="112" t="s">
        <v>439</v>
      </c>
      <c r="B27" s="113">
        <v>17044.2</v>
      </c>
      <c r="C27" s="103">
        <v>19608.98991</v>
      </c>
      <c r="D27" s="103">
        <v>22559.726200000001</v>
      </c>
      <c r="E27" s="103">
        <v>25954.4856</v>
      </c>
      <c r="F27" s="103">
        <v>29860.084149999999</v>
      </c>
      <c r="G27" s="103">
        <v>34353.392290000003</v>
      </c>
      <c r="H27" s="103">
        <v>37273.430630000003</v>
      </c>
      <c r="I27" s="114"/>
      <c r="J27" s="131">
        <v>2024</v>
      </c>
      <c r="K27" s="132">
        <v>0.14990000000000001</v>
      </c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27" ht="16.2" thickBot="1">
      <c r="A28" s="101" t="s">
        <v>440</v>
      </c>
      <c r="B28" s="104">
        <v>3597.2</v>
      </c>
      <c r="C28" s="103">
        <v>4138.50216</v>
      </c>
      <c r="D28" s="103">
        <v>4761.2587910000002</v>
      </c>
      <c r="E28" s="103">
        <v>5477.7270630000003</v>
      </c>
      <c r="F28" s="103">
        <v>6302.0085840000002</v>
      </c>
      <c r="G28" s="103">
        <v>7250.3269579999996</v>
      </c>
      <c r="H28" s="103">
        <v>7866.6047500000004</v>
      </c>
      <c r="I28" s="114"/>
      <c r="J28" s="120" t="s">
        <v>472</v>
      </c>
      <c r="K28" s="135">
        <v>0.15049999999999999</v>
      </c>
      <c r="L28" s="130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27" ht="16.2" thickBot="1">
      <c r="A29" s="101" t="s">
        <v>441</v>
      </c>
      <c r="B29" s="104">
        <v>9420.9</v>
      </c>
      <c r="C29" s="103">
        <v>10838.545260000001</v>
      </c>
      <c r="D29" s="103">
        <v>12469.516</v>
      </c>
      <c r="E29" s="103">
        <v>14345.91318</v>
      </c>
      <c r="F29" s="103">
        <v>16504.668259999999</v>
      </c>
      <c r="G29" s="103">
        <v>18988.270110000001</v>
      </c>
      <c r="H29" s="103">
        <v>20602.273069999999</v>
      </c>
      <c r="I29" s="114"/>
      <c r="J29" s="114"/>
      <c r="K29" s="114"/>
      <c r="L29" s="130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27" ht="15" thickBot="1">
      <c r="A30" s="114" t="s">
        <v>442</v>
      </c>
      <c r="B30" s="108">
        <v>16036.5</v>
      </c>
      <c r="C30" s="103">
        <v>18449.652470000001</v>
      </c>
      <c r="D30" s="103">
        <v>21225.933120000002</v>
      </c>
      <c r="E30" s="103">
        <v>24419.985000000001</v>
      </c>
      <c r="F30" s="103">
        <v>28094.67382</v>
      </c>
      <c r="G30" s="103">
        <v>32322.325219999999</v>
      </c>
      <c r="H30" s="103">
        <v>35069.722860000002</v>
      </c>
      <c r="I30" s="114"/>
      <c r="J30" s="114" t="s">
        <v>473</v>
      </c>
      <c r="K30" s="114"/>
      <c r="L30" s="130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27" ht="16.2" thickBot="1">
      <c r="A31" s="105" t="s">
        <v>443</v>
      </c>
      <c r="B31" s="103">
        <v>664.9</v>
      </c>
      <c r="C31" s="103">
        <v>764.95332089999999</v>
      </c>
      <c r="D31" s="103">
        <v>880.06254039999999</v>
      </c>
      <c r="E31" s="103">
        <v>1012.493251</v>
      </c>
      <c r="F31" s="103">
        <v>1164.8519699999999</v>
      </c>
      <c r="G31" s="103">
        <v>1340.1374390000001</v>
      </c>
      <c r="H31" s="103">
        <v>1454.049121</v>
      </c>
      <c r="I31" s="114"/>
      <c r="J31" s="114" t="s">
        <v>474</v>
      </c>
      <c r="K31" s="118">
        <v>4.4999999999999998E-2</v>
      </c>
      <c r="L31" s="130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27" ht="16.2" thickBot="1">
      <c r="A32" s="105" t="s">
        <v>444</v>
      </c>
      <c r="B32" s="108">
        <v>16701.400000000001</v>
      </c>
      <c r="C32" s="103">
        <v>19214.605800000001</v>
      </c>
      <c r="D32" s="103">
        <v>22105.99566</v>
      </c>
      <c r="E32" s="103">
        <v>25432.47825</v>
      </c>
      <c r="F32" s="103">
        <v>29259.52579</v>
      </c>
      <c r="G32" s="103">
        <v>33662.462650000001</v>
      </c>
      <c r="H32" s="103">
        <v>36523.771979999998</v>
      </c>
      <c r="I32" s="114"/>
      <c r="J32" s="114" t="s">
        <v>475</v>
      </c>
      <c r="K32" s="136">
        <v>0.04</v>
      </c>
      <c r="L32" s="130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1:27" ht="16.2" thickBot="1">
      <c r="A33" s="105" t="s">
        <v>445</v>
      </c>
      <c r="B33" s="108">
        <v>-7280.5</v>
      </c>
      <c r="C33" s="103">
        <v>-8376.0605390000001</v>
      </c>
      <c r="D33" s="103">
        <v>-9636.4796590000005</v>
      </c>
      <c r="E33" s="103">
        <v>-11086.565070000001</v>
      </c>
      <c r="F33" s="103">
        <v>-12754.857529999999</v>
      </c>
      <c r="G33" s="103">
        <v>-14674.19254</v>
      </c>
      <c r="H33" s="103">
        <v>-15921.49891</v>
      </c>
      <c r="I33" s="114"/>
      <c r="J33" s="114" t="s">
        <v>476</v>
      </c>
      <c r="K33" s="118">
        <v>8.5000000000000006E-2</v>
      </c>
      <c r="L33" s="130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1:27" ht="16.2" thickBot="1">
      <c r="A34" s="105" t="s">
        <v>446</v>
      </c>
      <c r="B34" s="108">
        <v>47267.3</v>
      </c>
      <c r="C34" s="103">
        <v>54380.024219999999</v>
      </c>
      <c r="D34" s="103">
        <v>62563.062290000002</v>
      </c>
      <c r="E34" s="103">
        <v>71977.473700000002</v>
      </c>
      <c r="F34" s="103">
        <v>82808.553969999994</v>
      </c>
      <c r="G34" s="103">
        <v>95269.481660000005</v>
      </c>
      <c r="H34" s="103">
        <v>103367.3876</v>
      </c>
      <c r="I34" s="114"/>
      <c r="J34" s="114" t="s">
        <v>477</v>
      </c>
      <c r="K34" s="118">
        <v>5.5E-2</v>
      </c>
      <c r="L34" s="130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1:27" ht="16.2" thickBot="1">
      <c r="A35" s="105"/>
      <c r="B35" s="114"/>
      <c r="C35" s="114"/>
      <c r="D35" s="114"/>
      <c r="E35" s="114"/>
      <c r="F35" s="114"/>
      <c r="G35" s="114"/>
      <c r="H35" s="114"/>
      <c r="I35" s="114"/>
      <c r="J35" s="114" t="s">
        <v>478</v>
      </c>
      <c r="K35" s="118">
        <v>0.12</v>
      </c>
      <c r="L35" s="130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1:27" ht="15" thickBot="1">
      <c r="A36" s="114" t="s">
        <v>479</v>
      </c>
      <c r="B36" s="104">
        <v>86020.3</v>
      </c>
      <c r="C36" s="103">
        <v>98964.527220000004</v>
      </c>
      <c r="D36" s="103">
        <v>113856.58560000001</v>
      </c>
      <c r="E36" s="103">
        <v>130989.5822</v>
      </c>
      <c r="F36" s="103">
        <v>150700.73079999999</v>
      </c>
      <c r="G36" s="103">
        <v>173377.9884</v>
      </c>
      <c r="H36" s="103">
        <v>188115.11749999999</v>
      </c>
      <c r="I36" s="114"/>
      <c r="J36" s="114"/>
      <c r="K36" s="114"/>
      <c r="L36" s="130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1:27" ht="16.2" thickBot="1">
      <c r="A37" s="101" t="s">
        <v>480</v>
      </c>
      <c r="B37" s="104">
        <v>60252.7</v>
      </c>
      <c r="C37" s="103">
        <v>69319.450979999994</v>
      </c>
      <c r="D37" s="103">
        <v>79750.555309999996</v>
      </c>
      <c r="E37" s="103">
        <v>91751.319189999995</v>
      </c>
      <c r="F37" s="103">
        <v>105557.943</v>
      </c>
      <c r="G37" s="103">
        <v>121442.1703</v>
      </c>
      <c r="H37" s="103">
        <v>128121.48970000001</v>
      </c>
      <c r="I37" s="114"/>
      <c r="J37" s="114" t="s">
        <v>481</v>
      </c>
      <c r="K37" s="118">
        <v>0.12</v>
      </c>
      <c r="L37" s="130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1:27" ht="16.2" thickBot="1">
      <c r="A38" s="101" t="s">
        <v>482</v>
      </c>
      <c r="B38" s="102">
        <v>861.7</v>
      </c>
      <c r="C38" s="103">
        <v>991.3675389</v>
      </c>
      <c r="D38" s="103">
        <v>1140.5472870000001</v>
      </c>
      <c r="E38" s="103">
        <v>1312.1754169999999</v>
      </c>
      <c r="F38" s="103">
        <v>1509.6299329999999</v>
      </c>
      <c r="G38" s="103">
        <v>1736.797159</v>
      </c>
      <c r="H38" s="103">
        <v>1945.212818</v>
      </c>
      <c r="I38" s="114"/>
      <c r="J38" s="114"/>
      <c r="K38" s="114"/>
      <c r="L38" s="130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1:27" ht="16.2" thickBot="1">
      <c r="A39" s="101" t="s">
        <v>483</v>
      </c>
      <c r="B39" s="104">
        <v>3254.9</v>
      </c>
      <c r="C39" s="103">
        <v>3744.6932830000001</v>
      </c>
      <c r="D39" s="103">
        <v>4308.1900480000004</v>
      </c>
      <c r="E39" s="103">
        <v>4956.4811010000003</v>
      </c>
      <c r="F39" s="103">
        <v>5702.3261810000004</v>
      </c>
      <c r="G39" s="103">
        <v>6560.4050969999998</v>
      </c>
      <c r="H39" s="103">
        <v>6560.4050969999998</v>
      </c>
      <c r="I39" s="114"/>
      <c r="J39" s="114"/>
      <c r="K39" s="114"/>
      <c r="L39" s="130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1:27" ht="16.2" thickBot="1">
      <c r="A40" s="101" t="s">
        <v>484</v>
      </c>
      <c r="B40" s="102">
        <v>733.8</v>
      </c>
      <c r="C40" s="103">
        <v>844.22130679999998</v>
      </c>
      <c r="D40" s="103">
        <v>971.25867370000003</v>
      </c>
      <c r="E40" s="103">
        <v>1117.4124650000001</v>
      </c>
      <c r="F40" s="103">
        <v>1285.5592959999999</v>
      </c>
      <c r="G40" s="103">
        <v>1479.008652</v>
      </c>
      <c r="H40" s="103">
        <v>1656.4896900000001</v>
      </c>
      <c r="I40" s="114"/>
      <c r="J40" s="114"/>
      <c r="K40" s="114"/>
      <c r="L40" s="130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1:27" ht="16.2" thickBot="1">
      <c r="A41" s="101" t="s">
        <v>485</v>
      </c>
      <c r="B41" s="104">
        <v>9707.1</v>
      </c>
      <c r="C41" s="103">
        <v>11167.81227</v>
      </c>
      <c r="D41" s="103">
        <v>12848.33071</v>
      </c>
      <c r="E41" s="103">
        <v>14781.731449999999</v>
      </c>
      <c r="F41" s="103">
        <v>17006.067920000001</v>
      </c>
      <c r="G41" s="103">
        <v>19565.119760000001</v>
      </c>
      <c r="H41" s="103">
        <v>19565.119760000001</v>
      </c>
      <c r="I41" s="114"/>
      <c r="J41" s="114"/>
      <c r="K41" s="114"/>
      <c r="L41" s="130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1:27" ht="15" thickBot="1">
      <c r="A42" s="114" t="s">
        <v>486</v>
      </c>
      <c r="B42" s="108">
        <v>74810.2</v>
      </c>
      <c r="C42" s="103">
        <v>86067.545379999996</v>
      </c>
      <c r="D42" s="103">
        <v>99018.882029999993</v>
      </c>
      <c r="E42" s="103">
        <v>113919.11960000001</v>
      </c>
      <c r="F42" s="103">
        <v>131061.5263</v>
      </c>
      <c r="G42" s="103">
        <v>150783.50099999999</v>
      </c>
      <c r="H42" s="103">
        <v>150783.50099999999</v>
      </c>
      <c r="I42" s="114"/>
      <c r="J42" s="114"/>
      <c r="K42" s="114"/>
      <c r="L42" s="130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  <row r="43" spans="1:27" ht="15" thickBot="1">
      <c r="A43" s="114" t="s">
        <v>487</v>
      </c>
      <c r="B43" s="108">
        <v>11210.1</v>
      </c>
      <c r="C43" s="103">
        <v>12896.98184</v>
      </c>
      <c r="D43" s="103">
        <v>14837.70354</v>
      </c>
      <c r="E43" s="103">
        <v>17070.462619999998</v>
      </c>
      <c r="F43" s="103">
        <v>19639.2045</v>
      </c>
      <c r="G43" s="103">
        <v>22594.487440000001</v>
      </c>
      <c r="H43" s="103">
        <v>22594.487440000001</v>
      </c>
      <c r="I43" s="114"/>
      <c r="J43" s="114"/>
      <c r="K43" s="114"/>
      <c r="L43" s="130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</row>
    <row r="44" spans="1:27" ht="15" thickBot="1">
      <c r="A44" s="114" t="s">
        <v>488</v>
      </c>
      <c r="B44" s="103">
        <v>75.8</v>
      </c>
      <c r="C44" s="103">
        <v>75.8</v>
      </c>
      <c r="D44" s="103">
        <v>75.8</v>
      </c>
      <c r="E44" s="103">
        <v>75.8</v>
      </c>
      <c r="F44" s="103">
        <v>75.8</v>
      </c>
      <c r="G44" s="103">
        <v>75.8</v>
      </c>
      <c r="H44" s="103">
        <v>75.8</v>
      </c>
      <c r="I44" s="114"/>
      <c r="J44" s="114"/>
      <c r="K44" s="114"/>
      <c r="L44" s="130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</row>
    <row r="45" spans="1:27" ht="15" thickBot="1">
      <c r="A45" s="114" t="s">
        <v>489</v>
      </c>
      <c r="B45" s="108">
        <v>10437.200000000001</v>
      </c>
      <c r="C45" s="103">
        <v>12007.776809999999</v>
      </c>
      <c r="D45" s="103">
        <v>13814.69205</v>
      </c>
      <c r="E45" s="103">
        <v>15893.50965</v>
      </c>
      <c r="F45" s="103">
        <v>18285.145110000001</v>
      </c>
      <c r="G45" s="103">
        <v>21036.670890000001</v>
      </c>
      <c r="H45" s="103">
        <v>21036.670890000001</v>
      </c>
      <c r="I45" s="114"/>
      <c r="J45" s="114"/>
      <c r="K45" s="114"/>
      <c r="L45" s="130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</row>
    <row r="46" spans="1:27" ht="15" thickBot="1">
      <c r="A46" s="114" t="s">
        <v>490</v>
      </c>
      <c r="B46" s="108">
        <v>2965</v>
      </c>
      <c r="C46" s="103">
        <v>3411.1694940000002</v>
      </c>
      <c r="D46" s="103">
        <v>3924.4780150000001</v>
      </c>
      <c r="E46" s="103">
        <v>4515.0285610000001</v>
      </c>
      <c r="F46" s="103">
        <v>5194.4444149999999</v>
      </c>
      <c r="G46" s="103">
        <v>5976.0979180000004</v>
      </c>
      <c r="H46" s="103">
        <v>5976.0979180000004</v>
      </c>
      <c r="I46" s="114"/>
      <c r="J46" s="114"/>
      <c r="K46" s="114"/>
      <c r="L46" s="130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</row>
    <row r="47" spans="1:27" ht="15" thickBot="1">
      <c r="A47" s="114" t="s">
        <v>491</v>
      </c>
      <c r="B47" s="108">
        <v>7500.6</v>
      </c>
      <c r="C47" s="103">
        <v>8629.2809120000002</v>
      </c>
      <c r="D47" s="103">
        <v>9927.8043170000001</v>
      </c>
      <c r="E47" s="103">
        <v>11421.7279</v>
      </c>
      <c r="F47" s="103">
        <v>13140.455239999999</v>
      </c>
      <c r="G47" s="103">
        <v>15117.81452</v>
      </c>
      <c r="H47" s="103">
        <v>15117.81452</v>
      </c>
      <c r="I47" s="114"/>
      <c r="J47" s="114"/>
      <c r="K47" s="114"/>
      <c r="L47" s="130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</row>
    <row r="48" spans="1:27" ht="16.2" thickBot="1">
      <c r="A48" s="109" t="s">
        <v>492</v>
      </c>
      <c r="B48" s="110">
        <v>11577.8</v>
      </c>
      <c r="C48" s="103">
        <v>13320.01287</v>
      </c>
      <c r="D48" s="103">
        <v>15324.39176</v>
      </c>
      <c r="E48" s="103">
        <v>17630.38708</v>
      </c>
      <c r="F48" s="103">
        <v>20283.385679999999</v>
      </c>
      <c r="G48" s="103">
        <v>23335.604210000001</v>
      </c>
      <c r="H48" s="103">
        <v>23335.604210000001</v>
      </c>
      <c r="I48" s="114"/>
      <c r="J48" s="114"/>
      <c r="K48" s="114"/>
      <c r="L48" s="137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</row>
    <row r="49" spans="1:27" ht="16.2" thickBot="1">
      <c r="A49" s="109"/>
      <c r="B49" s="130"/>
      <c r="C49" s="114"/>
      <c r="D49" s="114"/>
      <c r="E49" s="114"/>
      <c r="F49" s="114"/>
      <c r="G49" s="114"/>
      <c r="H49" s="114"/>
      <c r="I49" s="114"/>
      <c r="J49" s="114"/>
      <c r="K49" s="114"/>
      <c r="L49" s="130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</row>
    <row r="50" spans="1:27" ht="16.2" thickBot="1">
      <c r="A50" s="109"/>
      <c r="B50" s="130"/>
      <c r="C50" s="114"/>
      <c r="D50" s="114"/>
      <c r="E50" s="114"/>
      <c r="F50" s="114"/>
      <c r="G50" s="114"/>
      <c r="H50" s="114"/>
      <c r="I50" s="114"/>
      <c r="J50" s="114"/>
      <c r="K50" s="114"/>
      <c r="L50" s="130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</row>
    <row r="51" spans="1:27" ht="15" thickBot="1">
      <c r="A51" s="114" t="s">
        <v>493</v>
      </c>
      <c r="B51" s="108">
        <v>-10213.299999999999</v>
      </c>
      <c r="C51" s="108">
        <v>-11750.18</v>
      </c>
      <c r="D51" s="108">
        <v>-13518.34</v>
      </c>
      <c r="E51" s="108">
        <v>-15552.56</v>
      </c>
      <c r="F51" s="108">
        <v>-17892.89</v>
      </c>
      <c r="G51" s="108">
        <v>-20585.39</v>
      </c>
      <c r="H51" s="108">
        <v>-22335.15</v>
      </c>
      <c r="I51" s="114"/>
      <c r="J51" s="114"/>
      <c r="K51" s="114"/>
      <c r="L51" s="130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</row>
    <row r="52" spans="1:27" ht="15" thickBot="1">
      <c r="A52" s="114" t="s">
        <v>494</v>
      </c>
      <c r="B52" s="103">
        <v>7286.5649999999996</v>
      </c>
      <c r="C52" s="103">
        <v>8383.0381930000003</v>
      </c>
      <c r="D52" s="103">
        <v>9644.5073009999996</v>
      </c>
      <c r="E52" s="103">
        <v>11095.8007</v>
      </c>
      <c r="F52" s="103">
        <v>12765.48292</v>
      </c>
      <c r="G52" s="103">
        <v>14686.41684</v>
      </c>
      <c r="H52" s="103">
        <v>14686.41684</v>
      </c>
      <c r="I52" s="114"/>
      <c r="J52" s="114"/>
      <c r="K52" s="114"/>
      <c r="L52" s="130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</row>
    <row r="53" spans="1:27" ht="15" thickBot="1">
      <c r="A53" s="114" t="s">
        <v>495</v>
      </c>
      <c r="B53" s="108">
        <v>3018.9</v>
      </c>
      <c r="C53" s="103">
        <v>3473.18</v>
      </c>
      <c r="D53" s="103">
        <v>3995.82</v>
      </c>
      <c r="E53" s="103">
        <v>4597.1099999999997</v>
      </c>
      <c r="F53" s="103">
        <v>5288.87</v>
      </c>
      <c r="G53" s="103">
        <v>6084.74</v>
      </c>
      <c r="H53" s="103">
        <v>6601.94</v>
      </c>
      <c r="I53" s="114"/>
      <c r="J53" s="114"/>
      <c r="K53" s="114"/>
      <c r="L53" s="130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</row>
    <row r="54" spans="1:27" ht="15" thickBot="1">
      <c r="A54" s="114" t="s">
        <v>496</v>
      </c>
      <c r="B54" s="114"/>
      <c r="C54" s="108">
        <v>5341.89</v>
      </c>
      <c r="D54" s="108">
        <v>6145.73</v>
      </c>
      <c r="E54" s="108">
        <v>7070.53</v>
      </c>
      <c r="F54" s="108">
        <v>8134.49</v>
      </c>
      <c r="G54" s="108">
        <v>9358.56</v>
      </c>
      <c r="H54" s="108">
        <v>8729.48</v>
      </c>
      <c r="I54" s="114"/>
      <c r="J54" s="114"/>
      <c r="K54" s="114"/>
      <c r="L54" s="130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</row>
    <row r="55" spans="1:27" ht="15" thickBot="1">
      <c r="A55" s="114" t="s">
        <v>497</v>
      </c>
      <c r="B55" s="114"/>
      <c r="C55" s="108">
        <v>-1536.88</v>
      </c>
      <c r="D55" s="108">
        <v>-1768.15</v>
      </c>
      <c r="E55" s="108">
        <v>-2034.22</v>
      </c>
      <c r="F55" s="108">
        <v>-2340.33</v>
      </c>
      <c r="G55" s="108">
        <v>-2692.5</v>
      </c>
      <c r="H55" s="108">
        <v>-1749.76</v>
      </c>
      <c r="I55" s="114"/>
      <c r="J55" s="114"/>
      <c r="K55" s="114"/>
      <c r="L55" s="130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</row>
    <row r="56" spans="1:27" ht="16.2" thickBot="1">
      <c r="A56" s="107" t="s">
        <v>507</v>
      </c>
      <c r="B56" s="114"/>
      <c r="C56" s="103">
        <v>7839.04</v>
      </c>
      <c r="D56" s="103">
        <v>9029.35</v>
      </c>
      <c r="E56" s="103">
        <v>10423.200000000001</v>
      </c>
      <c r="F56" s="103">
        <v>12026.79</v>
      </c>
      <c r="G56" s="103">
        <v>13871.69</v>
      </c>
      <c r="H56" s="103">
        <v>14075.24</v>
      </c>
      <c r="I56" s="114"/>
      <c r="J56" s="114"/>
      <c r="K56" s="114"/>
      <c r="L56" s="130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</row>
    <row r="57" spans="1:27" ht="15" thickBot="1">
      <c r="A57" s="114" t="s">
        <v>499</v>
      </c>
      <c r="B57" s="114">
        <v>1.0437086090000001</v>
      </c>
      <c r="C57" s="114">
        <v>0.90719503450000005</v>
      </c>
      <c r="D57" s="114">
        <v>0.78853697599999995</v>
      </c>
      <c r="E57" s="114">
        <v>0.68539899240000002</v>
      </c>
      <c r="F57" s="114">
        <v>0.59575111000000003</v>
      </c>
      <c r="G57" s="114">
        <v>0.51782886910000003</v>
      </c>
      <c r="H57" s="114">
        <v>0.47726163049999998</v>
      </c>
      <c r="I57" s="114"/>
      <c r="J57" s="114"/>
      <c r="K57" s="114"/>
      <c r="L57" s="130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</row>
    <row r="58" spans="1:27" ht="15" thickBot="1">
      <c r="A58" s="114" t="s">
        <v>500</v>
      </c>
      <c r="B58" s="138">
        <v>0.153977</v>
      </c>
      <c r="C58" s="142">
        <v>0.153977</v>
      </c>
      <c r="D58" s="138">
        <v>0.153977</v>
      </c>
      <c r="E58" s="138">
        <v>0.153977</v>
      </c>
      <c r="F58" s="138">
        <v>0.153977</v>
      </c>
      <c r="G58" s="138">
        <v>0.153977</v>
      </c>
      <c r="H58" s="118">
        <v>0.12</v>
      </c>
      <c r="I58" s="114"/>
      <c r="J58" s="114"/>
      <c r="K58" s="114"/>
      <c r="L58" s="130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</row>
    <row r="59" spans="1:27" ht="16.2" thickBot="1">
      <c r="A59" s="107" t="s">
        <v>501</v>
      </c>
      <c r="B59" s="139">
        <v>0.34628999999999999</v>
      </c>
      <c r="C59" s="139">
        <v>0.34628999999999999</v>
      </c>
      <c r="D59" s="139">
        <v>0.34628999999999999</v>
      </c>
      <c r="E59" s="139">
        <v>0.34628999999999999</v>
      </c>
      <c r="F59" s="139">
        <v>0.34628999999999999</v>
      </c>
      <c r="G59" s="139">
        <v>0.34628999999999999</v>
      </c>
      <c r="H59" s="139">
        <v>0.34628999999999999</v>
      </c>
      <c r="I59" s="114"/>
      <c r="J59" s="114"/>
      <c r="K59" s="114"/>
      <c r="L59" s="130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</row>
    <row r="60" spans="1:27" ht="15" thickBot="1">
      <c r="A60" s="114" t="s">
        <v>502</v>
      </c>
      <c r="B60" s="140"/>
      <c r="C60" s="139">
        <v>0.24546000000000001</v>
      </c>
      <c r="D60" s="139">
        <v>0.23877000000000001</v>
      </c>
      <c r="E60" s="139">
        <v>0.23219000000000001</v>
      </c>
      <c r="F60" s="139">
        <v>0.22578000000000001</v>
      </c>
      <c r="G60" s="139">
        <v>0.21959000000000001</v>
      </c>
      <c r="H60" s="139">
        <v>0.19311</v>
      </c>
      <c r="I60" s="114"/>
      <c r="J60" s="114"/>
      <c r="K60" s="114"/>
      <c r="L60" s="130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</row>
    <row r="61" spans="1:27" ht="16.2" thickBot="1">
      <c r="A61" s="141" t="s">
        <v>503</v>
      </c>
      <c r="B61" s="114"/>
      <c r="C61" s="103">
        <v>6294.1102490000003</v>
      </c>
      <c r="D61" s="103">
        <v>5884.067669</v>
      </c>
      <c r="E61" s="103">
        <v>5571.4953800000003</v>
      </c>
      <c r="F61" s="103">
        <v>5327.2776409999997</v>
      </c>
      <c r="G61" s="103">
        <v>53394.256370000003</v>
      </c>
      <c r="H61" s="103">
        <v>130194.4314</v>
      </c>
      <c r="I61" s="114"/>
      <c r="J61" s="114"/>
      <c r="K61" s="114"/>
      <c r="L61" s="130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</row>
    <row r="62" spans="1:27" ht="15" thickBot="1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30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</row>
    <row r="63" spans="1:27" ht="16.2" thickBot="1">
      <c r="A63" s="107" t="s">
        <v>504</v>
      </c>
      <c r="B63" s="114">
        <v>76471.207309999998</v>
      </c>
      <c r="C63" s="114"/>
      <c r="D63" s="114"/>
      <c r="E63" s="114"/>
      <c r="F63" s="114"/>
      <c r="G63" s="114"/>
      <c r="H63" s="114"/>
      <c r="I63" s="114"/>
      <c r="J63" s="114"/>
      <c r="K63" s="114"/>
      <c r="L63" s="130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</row>
    <row r="64" spans="1:27" ht="15" thickBot="1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</row>
    <row r="65" spans="1:27" ht="15" thickBot="1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</row>
    <row r="66" spans="1:27" ht="15" thickBot="1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</row>
    <row r="67" spans="1:27" ht="15" thickBot="1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</row>
    <row r="68" spans="1:27" ht="15" thickBot="1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</row>
    <row r="69" spans="1:27" ht="15" thickBot="1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</row>
    <row r="70" spans="1:27" ht="15" thickBot="1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</row>
    <row r="71" spans="1:27" ht="15" thickBot="1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</row>
    <row r="72" spans="1:27" ht="15" thickBot="1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</row>
    <row r="73" spans="1:27" ht="15" thickBot="1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</row>
    <row r="74" spans="1:27" ht="15" thickBot="1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</row>
    <row r="75" spans="1:27" ht="15" thickBot="1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</row>
    <row r="76" spans="1:27" ht="15" thickBot="1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</row>
    <row r="77" spans="1:27" ht="15" thickBot="1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</row>
    <row r="78" spans="1:27" ht="15" thickBot="1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</row>
    <row r="79" spans="1:27" ht="15" thickBot="1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</row>
    <row r="80" spans="1:27" ht="15" thickBot="1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</row>
    <row r="81" spans="1:27" ht="15" thickBot="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</row>
    <row r="82" spans="1:27" ht="15" thickBot="1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</row>
    <row r="83" spans="1:27" ht="15" thickBot="1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</row>
    <row r="84" spans="1:27" ht="15" thickBot="1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</row>
    <row r="85" spans="1:27" ht="15" thickBot="1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</row>
    <row r="86" spans="1:27" ht="15" thickBot="1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</row>
    <row r="87" spans="1:27" ht="15" thickBo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</row>
    <row r="88" spans="1:27" ht="15" thickBot="1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</row>
    <row r="89" spans="1:27" ht="15" thickBot="1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</row>
    <row r="90" spans="1:27" ht="15" thickBot="1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</row>
    <row r="91" spans="1:27" ht="15" thickBot="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</row>
    <row r="92" spans="1:27" ht="15" thickBot="1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</row>
    <row r="93" spans="1:27" ht="15" thickBot="1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</row>
    <row r="94" spans="1:27" ht="15" thickBot="1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</row>
    <row r="95" spans="1:27" ht="15" thickBot="1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</row>
    <row r="96" spans="1:27" ht="15" thickBot="1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</row>
    <row r="97" spans="1:27" ht="15" thickBot="1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</row>
    <row r="98" spans="1:27" ht="15" thickBot="1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</row>
    <row r="99" spans="1:27" ht="15" thickBot="1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</row>
    <row r="100" spans="1:27" ht="15" thickBot="1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</row>
    <row r="101" spans="1:27" ht="15" thickBot="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</row>
    <row r="102" spans="1:27" ht="15" thickBot="1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</row>
    <row r="103" spans="1:27" ht="15" thickBot="1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</row>
    <row r="104" spans="1:27" ht="15" thickBot="1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</row>
    <row r="105" spans="1:27" ht="15" thickBot="1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</row>
    <row r="106" spans="1:27" ht="15" thickBot="1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</row>
    <row r="107" spans="1:27" ht="15" thickBot="1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</row>
    <row r="108" spans="1:27" ht="15" thickBot="1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</row>
    <row r="109" spans="1:27" ht="15" thickBot="1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</row>
    <row r="110" spans="1:27" ht="15" thickBot="1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</row>
    <row r="111" spans="1:27" ht="15" thickBot="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</row>
    <row r="112" spans="1:27" ht="15" thickBot="1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</row>
    <row r="113" spans="1:27" ht="15" thickBot="1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</row>
    <row r="114" spans="1:27" ht="15" thickBot="1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</row>
    <row r="115" spans="1:27" ht="15" thickBot="1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</row>
    <row r="116" spans="1:27" ht="15" thickBot="1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</row>
    <row r="117" spans="1:27" ht="15" thickBot="1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</row>
    <row r="118" spans="1:27" ht="15" thickBot="1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</row>
    <row r="119" spans="1:27" ht="15" thickBot="1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</row>
    <row r="120" spans="1:27" ht="15" thickBot="1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</row>
    <row r="121" spans="1:27" ht="15" thickBot="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</row>
    <row r="122" spans="1:27" ht="15" thickBot="1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</row>
    <row r="123" spans="1:27" ht="15" thickBot="1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</row>
    <row r="124" spans="1:27" ht="15" thickBot="1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</row>
    <row r="125" spans="1:27" ht="15" thickBot="1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</row>
    <row r="126" spans="1:27" ht="15" thickBot="1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</row>
    <row r="127" spans="1:27" ht="15" thickBot="1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</row>
    <row r="128" spans="1:27" ht="15" thickBot="1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</row>
    <row r="129" spans="1:27" ht="15" thickBot="1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</row>
    <row r="130" spans="1:27" ht="15" thickBot="1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</row>
    <row r="131" spans="1:27" ht="15" thickBot="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</row>
    <row r="132" spans="1:27" ht="15" thickBot="1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</row>
    <row r="133" spans="1:27" ht="15" thickBot="1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</row>
    <row r="134" spans="1:27" ht="15" thickBot="1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</row>
    <row r="135" spans="1:27" ht="15" thickBot="1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</row>
    <row r="136" spans="1:27" ht="15" thickBot="1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</row>
    <row r="137" spans="1:27" ht="15" thickBot="1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</row>
    <row r="138" spans="1:27" ht="15" thickBot="1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</row>
    <row r="139" spans="1:27" ht="15" thickBot="1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</row>
    <row r="140" spans="1:27" ht="15" thickBot="1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</row>
    <row r="141" spans="1:27" ht="15" thickBot="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</row>
    <row r="142" spans="1:27" ht="15" thickBot="1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</row>
    <row r="143" spans="1:27" ht="15" thickBot="1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</row>
    <row r="144" spans="1:27" ht="15" thickBot="1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</row>
    <row r="145" spans="1:27" ht="15" thickBot="1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</row>
    <row r="146" spans="1:27" ht="15" thickBot="1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</row>
    <row r="147" spans="1:27" ht="15" thickBot="1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</row>
    <row r="148" spans="1:27" ht="15" thickBot="1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</row>
    <row r="149" spans="1:27" ht="15" thickBot="1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</row>
    <row r="150" spans="1:27" ht="15" thickBot="1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</row>
    <row r="151" spans="1:27" ht="15" thickBot="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</row>
    <row r="152" spans="1:27" ht="15" thickBot="1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</row>
    <row r="153" spans="1:27" ht="15" thickBot="1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</row>
    <row r="154" spans="1:27" ht="15" thickBot="1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</row>
    <row r="155" spans="1:27" ht="15" thickBot="1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</row>
    <row r="156" spans="1:27" ht="15" thickBot="1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</row>
    <row r="157" spans="1:27" ht="15" thickBot="1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</row>
    <row r="158" spans="1:27" ht="15" thickBot="1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</row>
    <row r="159" spans="1:27" ht="15" thickBot="1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</row>
    <row r="160" spans="1:27" ht="15" thickBot="1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</row>
    <row r="161" spans="1:27" ht="15" thickBot="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</row>
    <row r="162" spans="1:27" ht="15" thickBot="1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</row>
    <row r="163" spans="1:27" ht="15" thickBot="1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</row>
    <row r="164" spans="1:27" ht="15" thickBot="1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</row>
    <row r="165" spans="1:27" ht="15" thickBot="1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</row>
    <row r="166" spans="1:27" ht="15" thickBot="1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</row>
    <row r="167" spans="1:27" ht="15" thickBot="1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</row>
    <row r="168" spans="1:27" ht="15" thickBot="1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</row>
    <row r="169" spans="1:27" ht="15" thickBot="1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</row>
    <row r="170" spans="1:27" ht="15" thickBot="1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</row>
    <row r="171" spans="1:27" ht="15" thickBot="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</row>
    <row r="172" spans="1:27" ht="15" thickBot="1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</row>
    <row r="173" spans="1:27" ht="15" thickBot="1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</row>
    <row r="174" spans="1:27" ht="15" thickBot="1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</row>
    <row r="175" spans="1:27" ht="15" thickBot="1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</row>
    <row r="176" spans="1:27" ht="15" thickBot="1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</row>
    <row r="177" spans="1:27" ht="15" thickBot="1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</row>
    <row r="178" spans="1:27" ht="15" thickBot="1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</row>
    <row r="179" spans="1:27" ht="15" thickBot="1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</row>
    <row r="180" spans="1:27" ht="15" thickBot="1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</row>
    <row r="181" spans="1:27" ht="15" thickBot="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</row>
    <row r="182" spans="1:27" ht="15" thickBot="1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</row>
    <row r="183" spans="1:27" ht="15" thickBot="1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</row>
    <row r="184" spans="1:27" ht="15" thickBot="1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</row>
    <row r="185" spans="1:27" ht="15" thickBot="1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</row>
    <row r="186" spans="1:27" ht="15" thickBot="1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</row>
    <row r="187" spans="1:27" ht="15" thickBot="1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</row>
    <row r="188" spans="1:27" ht="15" thickBot="1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</row>
    <row r="189" spans="1:27" ht="15" thickBot="1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</row>
    <row r="190" spans="1:27" ht="15" thickBot="1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</row>
    <row r="191" spans="1:27" ht="15" thickBot="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</row>
    <row r="192" spans="1:27" ht="15" thickBot="1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</row>
    <row r="193" spans="1:27" ht="15" thickBot="1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</row>
    <row r="194" spans="1:27" ht="15" thickBot="1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</row>
    <row r="195" spans="1:27" ht="15" thickBot="1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</row>
    <row r="196" spans="1:27" ht="15" thickBot="1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</row>
    <row r="197" spans="1:27" ht="15" thickBot="1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</row>
    <row r="198" spans="1:27" ht="15" thickBot="1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</row>
    <row r="199" spans="1:27" ht="15" thickBot="1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</row>
    <row r="200" spans="1:27" ht="15" thickBot="1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</row>
    <row r="201" spans="1:27" ht="15" thickBot="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</row>
    <row r="202" spans="1:27" ht="15" thickBot="1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</row>
    <row r="203" spans="1:27" ht="15" thickBot="1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</row>
    <row r="204" spans="1:27" ht="15" thickBot="1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</row>
    <row r="205" spans="1:27" ht="15" thickBot="1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</row>
    <row r="206" spans="1:27" ht="15" thickBot="1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</row>
    <row r="207" spans="1:27" ht="15" thickBot="1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</row>
    <row r="208" spans="1:27" ht="15" thickBot="1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</row>
    <row r="209" spans="1:27" ht="15" thickBot="1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</row>
    <row r="210" spans="1:27" ht="15" thickBot="1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</row>
    <row r="211" spans="1:27" ht="15" thickBot="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</row>
    <row r="212" spans="1:27" ht="15" thickBot="1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</row>
    <row r="213" spans="1:27" ht="15" thickBot="1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</row>
    <row r="214" spans="1:27" ht="15" thickBot="1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</row>
    <row r="215" spans="1:27" ht="15" thickBot="1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</row>
    <row r="216" spans="1:27" ht="15" thickBot="1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</row>
    <row r="217" spans="1:27" ht="15" thickBot="1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</row>
    <row r="218" spans="1:27" ht="15" thickBot="1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</row>
    <row r="219" spans="1:27" ht="15" thickBot="1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</row>
    <row r="220" spans="1:27" ht="15" thickBot="1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</row>
    <row r="221" spans="1:27" ht="15" thickBot="1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</row>
    <row r="222" spans="1:27" ht="15" thickBot="1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</row>
    <row r="223" spans="1:27" ht="15" thickBot="1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</row>
    <row r="224" spans="1:27" ht="15" thickBot="1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</row>
    <row r="225" spans="1:27" ht="15" thickBot="1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</row>
    <row r="226" spans="1:27" ht="15" thickBot="1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</row>
    <row r="227" spans="1:27" ht="15" thickBot="1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</row>
    <row r="228" spans="1:27" ht="15" thickBot="1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</row>
    <row r="229" spans="1:27" ht="15" thickBot="1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</row>
    <row r="230" spans="1:27" ht="15" thickBot="1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</row>
    <row r="231" spans="1:27" ht="15" thickBot="1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</row>
    <row r="232" spans="1:27" ht="15" thickBot="1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</row>
    <row r="233" spans="1:27" ht="15" thickBot="1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</row>
    <row r="234" spans="1:27" ht="15" thickBot="1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</row>
    <row r="235" spans="1:27" ht="15" thickBot="1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</row>
    <row r="236" spans="1:27" ht="15" thickBot="1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</row>
    <row r="237" spans="1:27" ht="15" thickBot="1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</row>
    <row r="238" spans="1:27" ht="15" thickBot="1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</row>
    <row r="239" spans="1:27" ht="15" thickBot="1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</row>
    <row r="240" spans="1:27" ht="15" thickBot="1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</row>
    <row r="241" spans="1:27" ht="15" thickBot="1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</row>
    <row r="242" spans="1:27" ht="15" thickBot="1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</row>
    <row r="243" spans="1:27" ht="15" thickBot="1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</row>
    <row r="244" spans="1:27" ht="15" thickBot="1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</row>
    <row r="245" spans="1:27" ht="15" thickBot="1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</row>
    <row r="246" spans="1:27" ht="15" thickBot="1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</row>
    <row r="247" spans="1:27" ht="15" thickBot="1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</row>
    <row r="248" spans="1:27" ht="15" thickBot="1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</row>
    <row r="249" spans="1:27" ht="15" thickBot="1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</row>
    <row r="250" spans="1:27" ht="15" thickBot="1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</row>
    <row r="251" spans="1:27" ht="15" thickBot="1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</row>
    <row r="252" spans="1:27" ht="15" thickBot="1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</row>
    <row r="253" spans="1:27" ht="15" thickBot="1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</row>
    <row r="254" spans="1:27" ht="15" thickBot="1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</row>
    <row r="255" spans="1:27" ht="15" thickBot="1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</row>
    <row r="256" spans="1:27" ht="15" thickBot="1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</row>
    <row r="257" spans="1:27" ht="15" thickBot="1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</row>
    <row r="258" spans="1:27" ht="15" thickBot="1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</row>
    <row r="259" spans="1:27" ht="15" thickBot="1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</row>
    <row r="260" spans="1:27" ht="15" thickBot="1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</row>
    <row r="261" spans="1:27" ht="15" thickBot="1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</row>
    <row r="262" spans="1:27" ht="15" thickBot="1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</row>
    <row r="263" spans="1:27" ht="15" thickBot="1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</row>
    <row r="264" spans="1:27" ht="15" thickBot="1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</row>
    <row r="265" spans="1:27" ht="15" thickBot="1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</row>
    <row r="266" spans="1:27" ht="15" thickBot="1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</row>
    <row r="267" spans="1:27" ht="15" thickBot="1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</row>
    <row r="268" spans="1:27" ht="15" thickBot="1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</row>
    <row r="269" spans="1:27" ht="15" thickBot="1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</row>
    <row r="270" spans="1:27" ht="15" thickBot="1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</row>
    <row r="271" spans="1:27" ht="15" thickBot="1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</row>
    <row r="272" spans="1:27" ht="15" thickBot="1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</row>
    <row r="273" spans="1:27" ht="15" thickBot="1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</row>
    <row r="274" spans="1:27" ht="15" thickBot="1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</row>
    <row r="275" spans="1:27" ht="15" thickBot="1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</row>
    <row r="276" spans="1:27" ht="15" thickBot="1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</row>
    <row r="277" spans="1:27" ht="15" thickBot="1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</row>
    <row r="278" spans="1:27" ht="15" thickBot="1">
      <c r="A278" s="114"/>
      <c r="B278" s="114"/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</row>
    <row r="279" spans="1:27" ht="15" thickBot="1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</row>
    <row r="280" spans="1:27" ht="15" thickBot="1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</row>
    <row r="281" spans="1:27" ht="15" thickBot="1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</row>
    <row r="282" spans="1:27" ht="15" thickBot="1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</row>
    <row r="283" spans="1:27" ht="15" thickBot="1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</row>
    <row r="284" spans="1:27" ht="15" thickBot="1">
      <c r="A284" s="114"/>
      <c r="B284" s="114"/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</row>
    <row r="285" spans="1:27" ht="15" thickBot="1">
      <c r="A285" s="114"/>
      <c r="B285" s="114"/>
      <c r="C285" s="114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</row>
    <row r="286" spans="1:27" ht="15" thickBot="1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</row>
    <row r="287" spans="1:27" ht="15" thickBot="1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</row>
    <row r="288" spans="1:27" ht="15" thickBot="1">
      <c r="A288" s="114"/>
      <c r="B288" s="114"/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</row>
    <row r="289" spans="1:27" ht="15" thickBot="1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</row>
    <row r="290" spans="1:27" ht="15" thickBot="1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</row>
    <row r="291" spans="1:27" ht="15" thickBot="1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</row>
    <row r="292" spans="1:27" ht="15" thickBot="1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</row>
    <row r="293" spans="1:27" ht="15" thickBot="1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</row>
    <row r="294" spans="1:27" ht="15" thickBot="1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</row>
    <row r="295" spans="1:27" ht="15" thickBot="1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</row>
    <row r="296" spans="1:27" ht="15" thickBot="1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</row>
    <row r="297" spans="1:27" ht="15" thickBot="1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</row>
    <row r="298" spans="1:27" ht="15" thickBot="1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</row>
    <row r="299" spans="1:27" ht="15" thickBot="1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</row>
    <row r="300" spans="1:27" ht="15" thickBot="1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</row>
    <row r="301" spans="1:27" ht="15" thickBot="1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</row>
    <row r="302" spans="1:27" ht="15" thickBot="1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</row>
    <row r="303" spans="1:27" ht="15" thickBot="1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</row>
    <row r="304" spans="1:27" ht="15" thickBot="1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</row>
    <row r="305" spans="1:27" ht="15" thickBot="1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</row>
    <row r="306" spans="1:27" ht="15" thickBot="1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</row>
    <row r="307" spans="1:27" ht="15" thickBot="1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</row>
    <row r="308" spans="1:27" ht="15" thickBot="1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</row>
    <row r="309" spans="1:27" ht="15" thickBot="1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</row>
    <row r="310" spans="1:27" ht="15" thickBot="1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</row>
    <row r="311" spans="1:27" ht="15" thickBot="1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</row>
    <row r="312" spans="1:27" ht="15" thickBot="1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</row>
    <row r="313" spans="1:27" ht="15" thickBot="1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</row>
    <row r="314" spans="1:27" ht="15" thickBot="1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</row>
    <row r="315" spans="1:27" ht="15" thickBot="1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</row>
    <row r="316" spans="1:27" ht="15" thickBot="1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</row>
    <row r="317" spans="1:27" ht="15" thickBot="1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</row>
    <row r="318" spans="1:27" ht="15" thickBot="1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</row>
    <row r="319" spans="1:27" ht="15" thickBot="1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</row>
    <row r="320" spans="1:27" ht="15" thickBot="1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</row>
    <row r="321" spans="1:27" ht="15" thickBot="1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</row>
    <row r="322" spans="1:27" ht="15" thickBot="1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</row>
    <row r="323" spans="1:27" ht="15" thickBot="1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</row>
    <row r="324" spans="1:27" ht="15" thickBot="1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</row>
    <row r="325" spans="1:27" ht="15" thickBot="1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</row>
    <row r="326" spans="1:27" ht="15" thickBot="1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</row>
    <row r="327" spans="1:27" ht="15" thickBot="1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</row>
    <row r="328" spans="1:27" ht="15" thickBot="1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</row>
    <row r="329" spans="1:27" ht="15" thickBot="1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</row>
    <row r="330" spans="1:27" ht="15" thickBot="1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</row>
    <row r="331" spans="1:27" ht="15" thickBot="1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</row>
    <row r="332" spans="1:27" ht="15" thickBot="1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</row>
    <row r="333" spans="1:27" ht="15" thickBot="1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</row>
    <row r="334" spans="1:27" ht="15" thickBot="1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</row>
    <row r="335" spans="1:27" ht="15" thickBot="1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</row>
    <row r="336" spans="1:27" ht="15" thickBot="1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</row>
    <row r="337" spans="1:27" ht="15" thickBot="1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</row>
    <row r="338" spans="1:27" ht="15" thickBot="1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</row>
    <row r="339" spans="1:27" ht="15" thickBot="1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</row>
    <row r="340" spans="1:27" ht="15" thickBot="1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</row>
    <row r="341" spans="1:27" ht="15" thickBot="1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</row>
    <row r="342" spans="1:27" ht="15" thickBot="1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</row>
    <row r="343" spans="1:27" ht="15" thickBot="1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</row>
    <row r="344" spans="1:27" ht="15" thickBot="1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</row>
    <row r="345" spans="1:27" ht="15" thickBot="1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</row>
    <row r="346" spans="1:27" ht="15" thickBot="1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</row>
    <row r="347" spans="1:27" ht="15" thickBot="1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</row>
    <row r="348" spans="1:27" ht="15" thickBot="1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</row>
    <row r="349" spans="1:27" ht="15" thickBot="1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</row>
    <row r="350" spans="1:27" ht="15" thickBot="1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</row>
    <row r="351" spans="1:27" ht="15" thickBot="1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</row>
    <row r="352" spans="1:27" ht="15" thickBot="1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</row>
    <row r="353" spans="1:27" ht="15" thickBot="1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</row>
    <row r="354" spans="1:27" ht="15" thickBot="1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</row>
    <row r="355" spans="1:27" ht="15" thickBot="1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</row>
    <row r="356" spans="1:27" ht="15" thickBot="1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</row>
    <row r="357" spans="1:27" ht="15" thickBot="1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</row>
    <row r="358" spans="1:27" ht="15" thickBot="1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</row>
    <row r="359" spans="1:27" ht="15" thickBot="1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</row>
    <row r="360" spans="1:27" ht="15" thickBot="1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</row>
    <row r="361" spans="1:27" ht="15" thickBot="1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</row>
    <row r="362" spans="1:27" ht="15" thickBot="1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</row>
    <row r="363" spans="1:27" ht="15" thickBot="1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</row>
    <row r="364" spans="1:27" ht="15" thickBot="1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</row>
    <row r="365" spans="1:27" ht="15" thickBot="1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</row>
    <row r="366" spans="1:27" ht="15" thickBot="1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</row>
    <row r="367" spans="1:27" ht="15" thickBot="1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</row>
    <row r="368" spans="1:27" ht="15" thickBot="1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</row>
    <row r="369" spans="1:27" ht="15" thickBot="1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</row>
    <row r="370" spans="1:27" ht="15" thickBot="1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</row>
    <row r="371" spans="1:27" ht="15" thickBot="1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</row>
    <row r="372" spans="1:27" ht="15" thickBot="1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</row>
    <row r="373" spans="1:27" ht="15" thickBot="1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</row>
    <row r="374" spans="1:27" ht="15" thickBot="1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</row>
    <row r="375" spans="1:27" ht="15" thickBot="1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</row>
    <row r="376" spans="1:27" ht="15" thickBot="1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</row>
    <row r="377" spans="1:27" ht="15" thickBot="1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</row>
    <row r="378" spans="1:27" ht="15" thickBot="1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</row>
    <row r="379" spans="1:27" ht="15" thickBot="1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</row>
    <row r="380" spans="1:27" ht="15" thickBot="1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</row>
    <row r="381" spans="1:27" ht="15" thickBot="1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</row>
    <row r="382" spans="1:27" ht="15" thickBot="1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</row>
    <row r="383" spans="1:27" ht="15" thickBot="1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</row>
    <row r="384" spans="1:27" ht="15" thickBot="1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</row>
    <row r="385" spans="1:27" ht="15" thickBot="1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</row>
    <row r="386" spans="1:27" ht="15" thickBot="1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</row>
    <row r="387" spans="1:27" ht="15" thickBot="1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</row>
    <row r="388" spans="1:27" ht="15" thickBot="1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</row>
    <row r="389" spans="1:27" ht="15" thickBot="1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</row>
    <row r="390" spans="1:27" ht="15" thickBot="1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</row>
    <row r="391" spans="1:27" ht="15" thickBot="1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</row>
    <row r="392" spans="1:27" ht="15" thickBot="1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</row>
    <row r="393" spans="1:27" ht="15" thickBot="1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</row>
    <row r="394" spans="1:27" ht="15" thickBot="1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</row>
    <row r="395" spans="1:27" ht="15" thickBot="1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</row>
    <row r="396" spans="1:27" ht="15" thickBot="1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</row>
    <row r="397" spans="1:27" ht="15" thickBot="1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</row>
    <row r="398" spans="1:27" ht="15" thickBot="1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</row>
    <row r="399" spans="1:27" ht="15" thickBot="1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</row>
    <row r="400" spans="1:27" ht="15" thickBot="1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</row>
    <row r="401" spans="1:27" ht="15" thickBot="1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</row>
    <row r="402" spans="1:27" ht="15" thickBot="1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</row>
    <row r="403" spans="1:27" ht="15" thickBot="1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</row>
    <row r="404" spans="1:27" ht="15" thickBot="1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</row>
    <row r="405" spans="1:27" ht="15" thickBot="1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</row>
    <row r="406" spans="1:27" ht="15" thickBot="1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</row>
    <row r="407" spans="1:27" ht="15" thickBot="1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</row>
    <row r="408" spans="1:27" ht="15" thickBot="1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</row>
    <row r="409" spans="1:27" ht="15" thickBot="1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</row>
    <row r="410" spans="1:27" ht="15" thickBot="1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</row>
    <row r="411" spans="1:27" ht="15" thickBot="1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</row>
    <row r="412" spans="1:27" ht="15" thickBot="1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</row>
    <row r="413" spans="1:27" ht="15" thickBot="1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</row>
    <row r="414" spans="1:27" ht="15" thickBot="1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</row>
    <row r="415" spans="1:27" ht="15" thickBot="1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</row>
    <row r="416" spans="1:27" ht="15" thickBot="1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</row>
    <row r="417" spans="1:27" ht="15" thickBot="1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</row>
    <row r="418" spans="1:27" ht="15" thickBot="1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</row>
    <row r="419" spans="1:27" ht="15" thickBot="1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</row>
    <row r="420" spans="1:27" ht="15" thickBot="1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</row>
    <row r="421" spans="1:27" ht="15" thickBot="1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</row>
    <row r="422" spans="1:27" ht="15" thickBot="1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</row>
    <row r="423" spans="1:27" ht="15" thickBot="1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</row>
    <row r="424" spans="1:27" ht="15" thickBot="1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</row>
    <row r="425" spans="1:27" ht="15" thickBot="1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</row>
    <row r="426" spans="1:27" ht="15" thickBot="1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</row>
    <row r="427" spans="1:27" ht="15" thickBot="1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</row>
    <row r="428" spans="1:27" ht="15" thickBot="1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</row>
    <row r="429" spans="1:27" ht="15" thickBot="1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</row>
    <row r="430" spans="1:27" ht="15" thickBot="1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</row>
    <row r="431" spans="1:27" ht="15" thickBot="1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</row>
    <row r="432" spans="1:27" ht="15" thickBot="1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</row>
    <row r="433" spans="1:27" ht="15" thickBot="1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</row>
    <row r="434" spans="1:27" ht="15" thickBot="1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</row>
    <row r="435" spans="1:27" ht="15" thickBot="1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</row>
    <row r="436" spans="1:27" ht="15" thickBot="1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</row>
    <row r="437" spans="1:27" ht="15" thickBot="1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</row>
    <row r="438" spans="1:27" ht="15" thickBot="1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</row>
    <row r="439" spans="1:27" ht="15" thickBot="1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</row>
    <row r="440" spans="1:27" ht="15" thickBot="1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</row>
    <row r="441" spans="1:27" ht="15" thickBot="1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</row>
    <row r="442" spans="1:27" ht="15" thickBot="1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</row>
    <row r="443" spans="1:27" ht="15" thickBot="1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</row>
    <row r="444" spans="1:27" ht="15" thickBot="1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</row>
    <row r="445" spans="1:27" ht="15" thickBot="1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</row>
    <row r="446" spans="1:27" ht="15" thickBot="1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</row>
    <row r="447" spans="1:27" ht="15" thickBot="1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</row>
    <row r="448" spans="1:27" ht="15" thickBot="1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</row>
    <row r="449" spans="1:27" ht="15" thickBot="1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</row>
    <row r="450" spans="1:27" ht="15" thickBot="1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</row>
    <row r="451" spans="1:27" ht="15" thickBot="1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</row>
    <row r="452" spans="1:27" ht="15" thickBot="1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</row>
    <row r="453" spans="1:27" ht="15" thickBot="1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</row>
    <row r="454" spans="1:27" ht="15" thickBot="1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</row>
    <row r="455" spans="1:27" ht="15" thickBot="1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</row>
    <row r="456" spans="1:27" ht="15" thickBot="1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</row>
    <row r="457" spans="1:27" ht="15" thickBot="1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</row>
    <row r="458" spans="1:27" ht="15" thickBot="1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</row>
    <row r="459" spans="1:27" ht="15" thickBot="1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</row>
    <row r="460" spans="1:27" ht="15" thickBot="1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</row>
    <row r="461" spans="1:27" ht="15" thickBot="1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</row>
    <row r="462" spans="1:27" ht="15" thickBot="1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</row>
    <row r="463" spans="1:27" ht="15" thickBot="1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</row>
    <row r="464" spans="1:27" ht="15" thickBot="1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</row>
    <row r="465" spans="1:27" ht="15" thickBot="1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</row>
    <row r="466" spans="1:27" ht="15" thickBot="1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</row>
    <row r="467" spans="1:27" ht="15" thickBot="1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</row>
    <row r="468" spans="1:27" ht="15" thickBot="1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</row>
    <row r="469" spans="1:27" ht="15" thickBot="1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</row>
    <row r="470" spans="1:27" ht="15" thickBot="1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</row>
    <row r="471" spans="1:27" ht="15" thickBot="1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</row>
    <row r="472" spans="1:27" ht="15" thickBot="1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</row>
    <row r="473" spans="1:27" ht="15" thickBot="1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</row>
    <row r="474" spans="1:27" ht="15" thickBot="1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</row>
    <row r="475" spans="1:27" ht="15" thickBot="1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</row>
    <row r="476" spans="1:27" ht="15" thickBot="1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</row>
    <row r="477" spans="1:27" ht="15" thickBot="1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</row>
    <row r="478" spans="1:27" ht="15" thickBot="1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</row>
    <row r="479" spans="1:27" ht="15" thickBot="1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</row>
    <row r="480" spans="1:27" ht="15" thickBot="1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</row>
    <row r="481" spans="1:27" ht="15" thickBot="1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</row>
    <row r="482" spans="1:27" ht="15" thickBot="1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</row>
    <row r="483" spans="1:27" ht="15" thickBot="1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</row>
    <row r="484" spans="1:27" ht="15" thickBot="1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</row>
    <row r="485" spans="1:27" ht="15" thickBot="1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</row>
    <row r="486" spans="1:27" ht="15" thickBot="1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</row>
    <row r="487" spans="1:27" ht="15" thickBot="1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</row>
    <row r="488" spans="1:27" ht="15" thickBot="1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</row>
    <row r="489" spans="1:27" ht="15" thickBot="1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</row>
    <row r="490" spans="1:27" ht="15" thickBot="1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</row>
    <row r="491" spans="1:27" ht="15" thickBot="1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</row>
    <row r="492" spans="1:27" ht="15" thickBot="1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</row>
    <row r="493" spans="1:27" ht="15" thickBot="1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</row>
    <row r="494" spans="1:27" ht="15" thickBot="1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</row>
    <row r="495" spans="1:27" ht="15" thickBot="1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</row>
    <row r="496" spans="1:27" ht="15" thickBot="1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</row>
    <row r="497" spans="1:27" ht="15" thickBot="1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</row>
    <row r="498" spans="1:27" ht="15" thickBot="1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</row>
    <row r="499" spans="1:27" ht="15" thickBot="1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</row>
    <row r="500" spans="1:27" ht="15" thickBot="1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</row>
    <row r="501" spans="1:27" ht="15" thickBot="1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</row>
    <row r="502" spans="1:27" ht="15" thickBot="1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</row>
    <row r="503" spans="1:27" ht="15" thickBot="1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</row>
    <row r="504" spans="1:27" ht="15" thickBot="1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</row>
    <row r="505" spans="1:27" ht="15" thickBot="1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</row>
    <row r="506" spans="1:27" ht="15" thickBot="1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</row>
    <row r="507" spans="1:27" ht="15" thickBot="1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</row>
    <row r="508" spans="1:27" ht="15" thickBot="1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</row>
    <row r="509" spans="1:27" ht="15" thickBot="1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</row>
    <row r="510" spans="1:27" ht="15" thickBot="1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</row>
    <row r="511" spans="1:27" ht="15" thickBot="1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</row>
    <row r="512" spans="1:27" ht="15" thickBot="1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</row>
    <row r="513" spans="1:27" ht="15" thickBot="1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</row>
    <row r="514" spans="1:27" ht="15" thickBot="1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</row>
    <row r="515" spans="1:27" ht="15" thickBot="1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</row>
    <row r="516" spans="1:27" ht="15" thickBot="1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</row>
    <row r="517" spans="1:27" ht="15" thickBot="1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</row>
    <row r="518" spans="1:27" ht="15" thickBot="1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</row>
    <row r="519" spans="1:27" ht="15" thickBot="1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</row>
    <row r="520" spans="1:27" ht="15" thickBot="1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</row>
    <row r="521" spans="1:27" ht="15" thickBot="1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</row>
    <row r="522" spans="1:27" ht="15" thickBot="1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</row>
    <row r="523" spans="1:27" ht="15" thickBot="1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</row>
    <row r="524" spans="1:27" ht="15" thickBot="1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</row>
    <row r="525" spans="1:27" ht="15" thickBot="1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</row>
    <row r="526" spans="1:27" ht="15" thickBot="1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</row>
    <row r="527" spans="1:27" ht="15" thickBot="1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</row>
    <row r="528" spans="1:27" ht="15" thickBot="1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</row>
    <row r="529" spans="1:27" ht="15" thickBot="1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</row>
    <row r="530" spans="1:27" ht="15" thickBot="1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</row>
    <row r="531" spans="1:27" ht="15" thickBot="1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</row>
    <row r="532" spans="1:27" ht="15" thickBot="1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</row>
    <row r="533" spans="1:27" ht="15" thickBot="1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</row>
    <row r="534" spans="1:27" ht="15" thickBot="1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</row>
    <row r="535" spans="1:27" ht="15" thickBot="1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</row>
    <row r="536" spans="1:27" ht="15" thickBot="1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</row>
    <row r="537" spans="1:27" ht="15" thickBot="1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</row>
    <row r="538" spans="1:27" ht="15" thickBot="1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</row>
    <row r="539" spans="1:27" ht="15" thickBot="1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</row>
    <row r="540" spans="1:27" ht="15" thickBot="1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</row>
    <row r="541" spans="1:27" ht="15" thickBot="1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</row>
    <row r="542" spans="1:27" ht="15" thickBot="1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</row>
    <row r="543" spans="1:27" ht="15" thickBot="1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</row>
    <row r="544" spans="1:27" ht="15" thickBot="1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</row>
    <row r="545" spans="1:27" ht="15" thickBot="1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</row>
    <row r="546" spans="1:27" ht="15" thickBot="1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</row>
    <row r="547" spans="1:27" ht="15" thickBot="1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</row>
    <row r="548" spans="1:27" ht="15" thickBot="1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</row>
    <row r="549" spans="1:27" ht="15" thickBot="1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</row>
    <row r="550" spans="1:27" ht="15" thickBot="1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</row>
    <row r="551" spans="1:27" ht="15" thickBot="1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</row>
    <row r="552" spans="1:27" ht="15" thickBot="1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</row>
    <row r="553" spans="1:27" ht="15" thickBot="1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</row>
    <row r="554" spans="1:27" ht="15" thickBot="1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</row>
    <row r="555" spans="1:27" ht="15" thickBot="1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</row>
    <row r="556" spans="1:27" ht="15" thickBot="1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</row>
    <row r="557" spans="1:27" ht="15" thickBot="1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</row>
    <row r="558" spans="1:27" ht="15" thickBot="1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</row>
    <row r="559" spans="1:27" ht="15" thickBot="1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</row>
    <row r="560" spans="1:27" ht="15" thickBot="1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</row>
    <row r="561" spans="1:27" ht="15" thickBot="1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</row>
    <row r="562" spans="1:27" ht="15" thickBot="1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</row>
    <row r="563" spans="1:27" ht="15" thickBot="1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</row>
    <row r="564" spans="1:27" ht="15" thickBot="1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</row>
    <row r="565" spans="1:27" ht="15" thickBot="1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</row>
    <row r="566" spans="1:27" ht="15" thickBot="1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</row>
    <row r="567" spans="1:27" ht="15" thickBot="1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</row>
    <row r="568" spans="1:27" ht="15" thickBot="1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</row>
    <row r="569" spans="1:27" ht="15" thickBot="1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</row>
    <row r="570" spans="1:27" ht="15" thickBot="1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</row>
    <row r="571" spans="1:27" ht="15" thickBot="1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</row>
    <row r="572" spans="1:27" ht="15" thickBot="1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</row>
    <row r="573" spans="1:27" ht="15" thickBot="1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</row>
    <row r="574" spans="1:27" ht="15" thickBot="1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</row>
    <row r="575" spans="1:27" ht="15" thickBot="1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</row>
    <row r="576" spans="1:27" ht="15" thickBot="1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</row>
    <row r="577" spans="1:27" ht="15" thickBot="1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</row>
    <row r="578" spans="1:27" ht="15" thickBot="1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</row>
    <row r="579" spans="1:27" ht="15" thickBot="1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</row>
    <row r="580" spans="1:27" ht="15" thickBot="1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</row>
    <row r="581" spans="1:27" ht="15" thickBot="1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</row>
    <row r="582" spans="1:27" ht="15" thickBot="1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</row>
    <row r="583" spans="1:27" ht="15" thickBot="1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</row>
    <row r="584" spans="1:27" ht="15" thickBot="1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</row>
    <row r="585" spans="1:27" ht="15" thickBot="1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</row>
    <row r="586" spans="1:27" ht="15" thickBot="1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</row>
    <row r="587" spans="1:27" ht="15" thickBot="1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</row>
    <row r="588" spans="1:27" ht="15" thickBot="1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</row>
    <row r="589" spans="1:27" ht="15" thickBot="1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</row>
    <row r="590" spans="1:27" ht="15" thickBot="1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</row>
    <row r="591" spans="1:27" ht="15" thickBot="1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</row>
    <row r="592" spans="1:27" ht="15" thickBot="1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</row>
    <row r="593" spans="1:27" ht="15" thickBot="1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</row>
    <row r="594" spans="1:27" ht="15" thickBot="1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</row>
    <row r="595" spans="1:27" ht="15" thickBot="1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</row>
    <row r="596" spans="1:27" ht="15" thickBot="1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</row>
    <row r="597" spans="1:27" ht="15" thickBot="1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</row>
    <row r="598" spans="1:27" ht="15" thickBot="1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</row>
    <row r="599" spans="1:27" ht="15" thickBot="1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</row>
    <row r="600" spans="1:27" ht="15" thickBot="1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</row>
    <row r="601" spans="1:27" ht="15" thickBot="1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</row>
    <row r="602" spans="1:27" ht="15" thickBot="1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</row>
    <row r="603" spans="1:27" ht="15" thickBot="1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</row>
    <row r="604" spans="1:27" ht="15" thickBot="1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</row>
    <row r="605" spans="1:27" ht="15" thickBot="1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</row>
    <row r="606" spans="1:27" ht="15" thickBot="1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</row>
    <row r="607" spans="1:27" ht="15" thickBot="1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</row>
    <row r="608" spans="1:27" ht="15" thickBot="1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</row>
    <row r="609" spans="1:27" ht="15" thickBot="1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</row>
    <row r="610" spans="1:27" ht="15" thickBot="1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</row>
    <row r="611" spans="1:27" ht="15" thickBot="1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</row>
    <row r="612" spans="1:27" ht="15" thickBot="1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</row>
    <row r="613" spans="1:27" ht="15" thickBot="1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</row>
    <row r="614" spans="1:27" ht="15" thickBot="1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</row>
    <row r="615" spans="1:27" ht="15" thickBot="1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</row>
    <row r="616" spans="1:27" ht="15" thickBot="1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</row>
    <row r="617" spans="1:27" ht="15" thickBot="1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</row>
    <row r="618" spans="1:27" ht="15" thickBot="1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</row>
    <row r="619" spans="1:27" ht="15" thickBot="1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</row>
    <row r="620" spans="1:27" ht="15" thickBot="1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</row>
    <row r="621" spans="1:27" ht="15" thickBot="1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</row>
    <row r="622" spans="1:27" ht="15" thickBot="1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</row>
    <row r="623" spans="1:27" ht="15" thickBot="1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</row>
    <row r="624" spans="1:27" ht="15" thickBot="1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</row>
    <row r="625" spans="1:27" ht="15" thickBot="1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</row>
    <row r="626" spans="1:27" ht="15" thickBot="1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</row>
    <row r="627" spans="1:27" ht="15" thickBot="1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</row>
    <row r="628" spans="1:27" ht="15" thickBot="1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</row>
    <row r="629" spans="1:27" ht="15" thickBot="1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</row>
    <row r="630" spans="1:27" ht="15" thickBot="1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</row>
    <row r="631" spans="1:27" ht="15" thickBot="1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</row>
    <row r="632" spans="1:27" ht="15" thickBot="1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</row>
    <row r="633" spans="1:27" ht="15" thickBot="1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</row>
    <row r="634" spans="1:27" ht="15" thickBot="1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</row>
    <row r="635" spans="1:27" ht="15" thickBot="1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</row>
    <row r="636" spans="1:27" ht="15" thickBot="1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</row>
    <row r="637" spans="1:27" ht="15" thickBot="1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</row>
    <row r="638" spans="1:27" ht="15" thickBot="1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</row>
    <row r="639" spans="1:27" ht="15" thickBot="1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</row>
    <row r="640" spans="1:27" ht="15" thickBot="1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</row>
    <row r="641" spans="1:27" ht="15" thickBot="1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</row>
    <row r="642" spans="1:27" ht="15" thickBot="1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</row>
    <row r="643" spans="1:27" ht="15" thickBot="1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</row>
    <row r="644" spans="1:27" ht="15" thickBot="1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</row>
    <row r="645" spans="1:27" ht="15" thickBot="1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</row>
    <row r="646" spans="1:27" ht="15" thickBot="1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</row>
    <row r="647" spans="1:27" ht="15" thickBot="1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</row>
    <row r="648" spans="1:27" ht="15" thickBot="1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</row>
    <row r="649" spans="1:27" ht="15" thickBot="1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</row>
    <row r="650" spans="1:27" ht="15" thickBot="1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</row>
    <row r="651" spans="1:27" ht="15" thickBot="1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</row>
    <row r="652" spans="1:27" ht="15" thickBot="1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</row>
    <row r="653" spans="1:27" ht="15" thickBot="1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</row>
    <row r="654" spans="1:27" ht="15" thickBot="1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</row>
    <row r="655" spans="1:27" ht="15" thickBot="1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</row>
    <row r="656" spans="1:27" ht="15" thickBot="1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</row>
    <row r="657" spans="1:27" ht="15" thickBot="1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</row>
    <row r="658" spans="1:27" ht="15" thickBot="1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</row>
    <row r="659" spans="1:27" ht="15" thickBot="1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</row>
    <row r="660" spans="1:27" ht="15" thickBot="1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</row>
    <row r="661" spans="1:27" ht="15" thickBot="1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</row>
    <row r="662" spans="1:27" ht="15" thickBot="1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</row>
    <row r="663" spans="1:27" ht="15" thickBot="1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</row>
    <row r="664" spans="1:27" ht="15" thickBot="1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</row>
    <row r="665" spans="1:27" ht="15" thickBot="1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</row>
    <row r="666" spans="1:27" ht="15" thickBot="1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</row>
    <row r="667" spans="1:27" ht="15" thickBot="1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</row>
    <row r="668" spans="1:27" ht="15" thickBot="1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</row>
    <row r="669" spans="1:27" ht="15" thickBot="1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</row>
    <row r="670" spans="1:27" ht="15" thickBot="1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</row>
    <row r="671" spans="1:27" ht="15" thickBot="1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</row>
    <row r="672" spans="1:27" ht="15" thickBot="1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</row>
    <row r="673" spans="1:27" ht="15" thickBot="1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</row>
    <row r="674" spans="1:27" ht="15" thickBot="1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</row>
    <row r="675" spans="1:27" ht="15" thickBot="1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</row>
    <row r="676" spans="1:27" ht="15" thickBot="1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</row>
    <row r="677" spans="1:27" ht="15" thickBot="1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</row>
    <row r="678" spans="1:27" ht="15" thickBot="1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</row>
    <row r="679" spans="1:27" ht="15" thickBot="1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</row>
    <row r="680" spans="1:27" ht="15" thickBot="1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</row>
    <row r="681" spans="1:27" ht="15" thickBot="1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</row>
    <row r="682" spans="1:27" ht="15" thickBot="1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</row>
    <row r="683" spans="1:27" ht="15" thickBot="1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</row>
    <row r="684" spans="1:27" ht="15" thickBot="1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</row>
    <row r="685" spans="1:27" ht="15" thickBot="1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</row>
    <row r="686" spans="1:27" ht="15" thickBot="1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</row>
    <row r="687" spans="1:27" ht="15" thickBot="1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</row>
    <row r="688" spans="1:27" ht="15" thickBot="1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</row>
    <row r="689" spans="1:27" ht="15" thickBot="1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</row>
    <row r="690" spans="1:27" ht="15" thickBot="1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</row>
    <row r="691" spans="1:27" ht="15" thickBot="1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</row>
    <row r="692" spans="1:27" ht="15" thickBot="1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</row>
    <row r="693" spans="1:27" ht="15" thickBot="1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</row>
    <row r="694" spans="1:27" ht="15" thickBot="1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</row>
    <row r="695" spans="1:27" ht="15" thickBot="1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</row>
    <row r="696" spans="1:27" ht="15" thickBot="1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</row>
    <row r="697" spans="1:27" ht="15" thickBot="1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</row>
    <row r="698" spans="1:27" ht="15" thickBot="1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</row>
    <row r="699" spans="1:27" ht="15" thickBot="1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</row>
    <row r="700" spans="1:27" ht="15" thickBot="1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</row>
    <row r="701" spans="1:27" ht="15" thickBot="1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</row>
    <row r="702" spans="1:27" ht="15" thickBot="1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</row>
    <row r="703" spans="1:27" ht="15" thickBot="1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</row>
    <row r="704" spans="1:27" ht="15" thickBot="1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</row>
    <row r="705" spans="1:27" ht="15" thickBot="1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</row>
    <row r="706" spans="1:27" ht="15" thickBot="1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</row>
    <row r="707" spans="1:27" ht="15" thickBot="1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</row>
    <row r="708" spans="1:27" ht="15" thickBot="1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</row>
    <row r="709" spans="1:27" ht="15" thickBot="1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</row>
    <row r="710" spans="1:27" ht="15" thickBot="1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</row>
    <row r="711" spans="1:27" ht="15" thickBot="1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</row>
    <row r="712" spans="1:27" ht="15" thickBot="1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</row>
    <row r="713" spans="1:27" ht="15" thickBot="1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</row>
    <row r="714" spans="1:27" ht="15" thickBot="1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  <c r="AA714" s="114"/>
    </row>
    <row r="715" spans="1:27" ht="15" thickBot="1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  <c r="AA715" s="114"/>
    </row>
    <row r="716" spans="1:27" ht="15" thickBot="1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  <c r="AA716" s="114"/>
    </row>
    <row r="717" spans="1:27" ht="15" thickBot="1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  <c r="AA717" s="114"/>
    </row>
    <row r="718" spans="1:27" ht="15" thickBot="1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  <c r="AA718" s="114"/>
    </row>
    <row r="719" spans="1:27" ht="15" thickBot="1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</row>
    <row r="720" spans="1:27" ht="15" thickBot="1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  <c r="AA720" s="114"/>
    </row>
    <row r="721" spans="1:27" ht="15" thickBot="1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  <c r="AA721" s="114"/>
    </row>
    <row r="722" spans="1:27" ht="15" thickBot="1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  <c r="AA722" s="114"/>
    </row>
    <row r="723" spans="1:27" ht="15" thickBot="1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  <c r="AA723" s="114"/>
    </row>
    <row r="724" spans="1:27" ht="15" thickBot="1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  <c r="AA724" s="114"/>
    </row>
    <row r="725" spans="1:27" ht="15" thickBot="1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  <c r="AA725" s="114"/>
    </row>
    <row r="726" spans="1:27" ht="15" thickBot="1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  <c r="AA726" s="114"/>
    </row>
    <row r="727" spans="1:27" ht="15" thickBot="1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  <c r="AA727" s="114"/>
    </row>
    <row r="728" spans="1:27" ht="15" thickBot="1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</row>
    <row r="729" spans="1:27" ht="15" thickBot="1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  <c r="AA729" s="114"/>
    </row>
    <row r="730" spans="1:27" ht="15" thickBot="1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  <c r="AA730" s="114"/>
    </row>
    <row r="731" spans="1:27" ht="15" thickBot="1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  <c r="AA731" s="114"/>
    </row>
    <row r="732" spans="1:27" ht="15" thickBot="1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  <c r="AA732" s="114"/>
    </row>
    <row r="733" spans="1:27" ht="15" thickBot="1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  <c r="AA733" s="114"/>
    </row>
    <row r="734" spans="1:27" ht="15" thickBot="1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  <c r="AA734" s="114"/>
    </row>
    <row r="735" spans="1:27" ht="15" thickBot="1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  <c r="AA735" s="114"/>
    </row>
    <row r="736" spans="1:27" ht="15" thickBot="1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  <c r="AA736" s="114"/>
    </row>
    <row r="737" spans="1:27" ht="15" thickBot="1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  <c r="AA737" s="114"/>
    </row>
    <row r="738" spans="1:27" ht="15" thickBot="1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  <c r="AA738" s="114"/>
    </row>
    <row r="739" spans="1:27" ht="15" thickBot="1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  <c r="AA739" s="114"/>
    </row>
    <row r="740" spans="1:27" ht="15" thickBot="1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  <c r="AA740" s="114"/>
    </row>
    <row r="741" spans="1:27" ht="15" thickBot="1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  <c r="AA741" s="114"/>
    </row>
    <row r="742" spans="1:27" ht="15" thickBot="1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  <c r="AA742" s="114"/>
    </row>
    <row r="743" spans="1:27" ht="15" thickBot="1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  <c r="AA743" s="114"/>
    </row>
    <row r="744" spans="1:27" ht="15" thickBot="1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  <c r="AA744" s="114"/>
    </row>
    <row r="745" spans="1:27" ht="15" thickBot="1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</row>
    <row r="746" spans="1:27" ht="15" thickBot="1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  <c r="AA746" s="114"/>
    </row>
    <row r="747" spans="1:27" ht="15" thickBot="1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  <c r="AA747" s="114"/>
    </row>
    <row r="748" spans="1:27" ht="15" thickBot="1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  <c r="AA748" s="114"/>
    </row>
    <row r="749" spans="1:27" ht="15" thickBot="1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  <c r="AA749" s="114"/>
    </row>
    <row r="750" spans="1:27" ht="15" thickBot="1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  <c r="AA750" s="114"/>
    </row>
    <row r="751" spans="1:27" ht="15" thickBot="1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  <c r="AA751" s="114"/>
    </row>
    <row r="752" spans="1:27" ht="15" thickBot="1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  <c r="AA752" s="114"/>
    </row>
    <row r="753" spans="1:27" ht="15" thickBot="1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  <c r="AA753" s="114"/>
    </row>
    <row r="754" spans="1:27" ht="15" thickBot="1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  <c r="AA754" s="114"/>
    </row>
    <row r="755" spans="1:27" ht="15" thickBot="1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  <c r="AA755" s="114"/>
    </row>
    <row r="756" spans="1:27" ht="15" thickBot="1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  <c r="AA756" s="114"/>
    </row>
    <row r="757" spans="1:27" ht="15" thickBot="1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  <c r="AA757" s="114"/>
    </row>
    <row r="758" spans="1:27" ht="15" thickBot="1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  <c r="AA758" s="114"/>
    </row>
    <row r="759" spans="1:27" ht="15" thickBot="1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  <c r="AA759" s="114"/>
    </row>
    <row r="760" spans="1:27" ht="15" thickBot="1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  <c r="AA760" s="114"/>
    </row>
    <row r="761" spans="1:27" ht="15" thickBot="1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  <c r="AA761" s="114"/>
    </row>
    <row r="762" spans="1:27" ht="15" thickBot="1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</row>
    <row r="763" spans="1:27" ht="15" thickBot="1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  <c r="AA763" s="114"/>
    </row>
    <row r="764" spans="1:27" ht="15" thickBot="1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  <c r="AA764" s="114"/>
    </row>
    <row r="765" spans="1:27" ht="15" thickBot="1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  <c r="AA765" s="114"/>
    </row>
    <row r="766" spans="1:27" ht="15" thickBot="1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  <c r="AA766" s="114"/>
    </row>
    <row r="767" spans="1:27" ht="15" thickBot="1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  <c r="AA767" s="114"/>
    </row>
    <row r="768" spans="1:27" ht="15" thickBot="1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  <c r="AA768" s="114"/>
    </row>
    <row r="769" spans="1:27" ht="15" thickBot="1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  <c r="AA769" s="114"/>
    </row>
    <row r="770" spans="1:27" ht="15" thickBot="1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  <c r="AA770" s="114"/>
    </row>
    <row r="771" spans="1:27" ht="15" thickBot="1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  <c r="AA771" s="114"/>
    </row>
    <row r="772" spans="1:27" ht="15" thickBot="1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  <c r="AA772" s="114"/>
    </row>
    <row r="773" spans="1:27" ht="15" thickBot="1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  <c r="AA773" s="114"/>
    </row>
    <row r="774" spans="1:27" ht="15" thickBot="1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  <c r="AA774" s="114"/>
    </row>
    <row r="775" spans="1:27" ht="15" thickBot="1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  <c r="AA775" s="114"/>
    </row>
    <row r="776" spans="1:27" ht="15" thickBot="1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  <c r="AA776" s="114"/>
    </row>
    <row r="777" spans="1:27" ht="15" thickBot="1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  <c r="AA777" s="114"/>
    </row>
    <row r="778" spans="1:27" ht="15" thickBot="1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  <c r="AA778" s="114"/>
    </row>
    <row r="779" spans="1:27" ht="15" thickBot="1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</row>
    <row r="780" spans="1:27" ht="15" thickBot="1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  <c r="AA780" s="114"/>
    </row>
    <row r="781" spans="1:27" ht="15" thickBot="1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  <c r="AA781" s="114"/>
    </row>
    <row r="782" spans="1:27" ht="15" thickBot="1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  <c r="AA782" s="114"/>
    </row>
    <row r="783" spans="1:27" ht="15" thickBot="1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  <c r="AA783" s="114"/>
    </row>
    <row r="784" spans="1:27" ht="15" thickBot="1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  <c r="AA784" s="114"/>
    </row>
    <row r="785" spans="1:27" ht="15" thickBot="1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  <c r="AA785" s="114"/>
    </row>
    <row r="786" spans="1:27" ht="15" thickBot="1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  <c r="AA786" s="114"/>
    </row>
    <row r="787" spans="1:27" ht="15" thickBot="1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  <c r="AA787" s="114"/>
    </row>
    <row r="788" spans="1:27" ht="15" thickBot="1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  <c r="AA788" s="114"/>
    </row>
    <row r="789" spans="1:27" ht="15" thickBot="1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  <c r="AA789" s="114"/>
    </row>
    <row r="790" spans="1:27" ht="15" thickBot="1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  <c r="AA790" s="114"/>
    </row>
    <row r="791" spans="1:27" ht="15" thickBot="1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  <c r="AA791" s="114"/>
    </row>
    <row r="792" spans="1:27" ht="15" thickBot="1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  <c r="AA792" s="114"/>
    </row>
    <row r="793" spans="1:27" ht="15" thickBot="1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  <c r="AA793" s="114"/>
    </row>
    <row r="794" spans="1:27" ht="15" thickBot="1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  <c r="AA794" s="114"/>
    </row>
    <row r="795" spans="1:27" ht="15" thickBot="1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  <c r="AA795" s="114"/>
    </row>
    <row r="796" spans="1:27" ht="15" thickBot="1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  <c r="AA796" s="114"/>
    </row>
    <row r="797" spans="1:27" ht="15" thickBot="1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  <c r="AA797" s="114"/>
    </row>
    <row r="798" spans="1:27" ht="15" thickBot="1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</row>
    <row r="799" spans="1:27" ht="15" thickBot="1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  <c r="AA799" s="114"/>
    </row>
    <row r="800" spans="1:27" ht="15" thickBot="1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  <c r="AA800" s="114"/>
    </row>
    <row r="801" spans="1:27" ht="15" thickBot="1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  <c r="AA801" s="114"/>
    </row>
    <row r="802" spans="1:27" ht="15" thickBot="1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  <c r="AA802" s="114"/>
    </row>
    <row r="803" spans="1:27" ht="15" thickBot="1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  <c r="AA803" s="114"/>
    </row>
    <row r="804" spans="1:27" ht="15" thickBot="1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  <c r="AA804" s="114"/>
    </row>
    <row r="805" spans="1:27" ht="15" thickBot="1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  <c r="AA805" s="114"/>
    </row>
    <row r="806" spans="1:27" ht="15" thickBot="1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  <c r="AA806" s="114"/>
    </row>
    <row r="807" spans="1:27" ht="15" thickBot="1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  <c r="AA807" s="114"/>
    </row>
    <row r="808" spans="1:27" ht="15" thickBot="1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  <c r="AA808" s="114"/>
    </row>
    <row r="809" spans="1:27" ht="15" thickBot="1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  <c r="AA809" s="114"/>
    </row>
    <row r="810" spans="1:27" ht="15" thickBot="1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  <c r="AA810" s="114"/>
    </row>
    <row r="811" spans="1:27" ht="15" thickBot="1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  <c r="AA811" s="114"/>
    </row>
    <row r="812" spans="1:27" ht="15" thickBot="1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  <c r="AA812" s="114"/>
    </row>
    <row r="813" spans="1:27" ht="15" thickBot="1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  <c r="AA813" s="114"/>
    </row>
    <row r="814" spans="1:27" ht="15" thickBot="1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  <c r="AA814" s="114"/>
    </row>
    <row r="815" spans="1:27" ht="15" thickBot="1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</row>
    <row r="816" spans="1:27" ht="15" thickBot="1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  <c r="AA816" s="114"/>
    </row>
    <row r="817" spans="1:27" ht="15" thickBot="1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  <c r="AA817" s="114"/>
    </row>
    <row r="818" spans="1:27" ht="15" thickBot="1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  <c r="AA818" s="114"/>
    </row>
    <row r="819" spans="1:27" ht="15" thickBot="1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  <c r="AA819" s="114"/>
    </row>
    <row r="820" spans="1:27" ht="15" thickBot="1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  <c r="AA820" s="114"/>
    </row>
    <row r="821" spans="1:27" ht="15" thickBot="1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  <c r="AA821" s="114"/>
    </row>
    <row r="822" spans="1:27" ht="15" thickBot="1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  <c r="AA822" s="114"/>
    </row>
    <row r="823" spans="1:27" ht="15" thickBot="1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  <c r="AA823" s="114"/>
    </row>
    <row r="824" spans="1:27" ht="15" thickBot="1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  <c r="AA824" s="114"/>
    </row>
    <row r="825" spans="1:27" ht="15" thickBot="1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  <c r="AA825" s="114"/>
    </row>
    <row r="826" spans="1:27" ht="15" thickBot="1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  <c r="AA826" s="114"/>
    </row>
    <row r="827" spans="1:27" ht="15" thickBot="1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  <c r="AA827" s="114"/>
    </row>
    <row r="828" spans="1:27" ht="15" thickBot="1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  <c r="AA828" s="114"/>
    </row>
    <row r="829" spans="1:27" ht="15" thickBot="1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  <c r="AA829" s="114"/>
    </row>
    <row r="830" spans="1:27" ht="15" thickBot="1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  <c r="AA830" s="114"/>
    </row>
    <row r="831" spans="1:27" ht="15" thickBot="1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  <c r="AA831" s="114"/>
    </row>
    <row r="832" spans="1:27" ht="15" thickBot="1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</row>
    <row r="833" spans="1:27" ht="15" thickBot="1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  <c r="AA833" s="114"/>
    </row>
    <row r="834" spans="1:27" ht="15" thickBot="1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  <c r="AA834" s="114"/>
    </row>
    <row r="835" spans="1:27" ht="15" thickBot="1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  <c r="AA835" s="114"/>
    </row>
    <row r="836" spans="1:27" ht="15" thickBot="1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  <c r="AA836" s="114"/>
    </row>
    <row r="837" spans="1:27" ht="15" thickBot="1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  <c r="AA837" s="114"/>
    </row>
    <row r="838" spans="1:27" ht="15" thickBot="1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  <c r="AA838" s="114"/>
    </row>
    <row r="839" spans="1:27" ht="15" thickBot="1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  <c r="AA839" s="114"/>
    </row>
    <row r="840" spans="1:27" ht="15" thickBot="1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  <c r="AA840" s="114"/>
    </row>
    <row r="841" spans="1:27" ht="15" thickBot="1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  <c r="AA841" s="114"/>
    </row>
    <row r="842" spans="1:27" ht="15" thickBot="1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  <c r="AA842" s="114"/>
    </row>
    <row r="843" spans="1:27" ht="15" thickBot="1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  <c r="AA843" s="114"/>
    </row>
    <row r="844" spans="1:27" ht="15" thickBot="1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  <c r="AA844" s="114"/>
    </row>
    <row r="845" spans="1:27" ht="15" thickBot="1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  <c r="AA845" s="114"/>
    </row>
    <row r="846" spans="1:27" ht="15" thickBot="1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  <c r="AA846" s="114"/>
    </row>
    <row r="847" spans="1:27" ht="15" thickBot="1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  <c r="AA847" s="114"/>
    </row>
    <row r="848" spans="1:27" ht="15" thickBot="1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  <c r="AA848" s="114"/>
    </row>
    <row r="849" spans="1:27" ht="15" thickBot="1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</row>
    <row r="850" spans="1:27" ht="15" thickBot="1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  <c r="AA850" s="114"/>
    </row>
    <row r="851" spans="1:27" ht="15" thickBot="1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  <c r="AA851" s="114"/>
    </row>
    <row r="852" spans="1:27" ht="15" thickBot="1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  <c r="AA852" s="114"/>
    </row>
    <row r="853" spans="1:27" ht="15" thickBot="1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  <c r="AA853" s="114"/>
    </row>
    <row r="854" spans="1:27" ht="15" thickBot="1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  <c r="AA854" s="114"/>
    </row>
    <row r="855" spans="1:27" ht="15" thickBot="1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  <c r="AA855" s="114"/>
    </row>
    <row r="856" spans="1:27" ht="15" thickBot="1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  <c r="AA856" s="114"/>
    </row>
    <row r="857" spans="1:27" ht="15" thickBot="1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  <c r="AA857" s="114"/>
    </row>
    <row r="858" spans="1:27" ht="15" thickBot="1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  <c r="AA858" s="114"/>
    </row>
    <row r="859" spans="1:27" ht="15" thickBot="1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  <c r="AA859" s="114"/>
    </row>
    <row r="860" spans="1:27" ht="15" thickBot="1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  <c r="AA860" s="114"/>
    </row>
    <row r="861" spans="1:27" ht="15" thickBot="1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  <c r="AA861" s="114"/>
    </row>
    <row r="862" spans="1:27" ht="15" thickBot="1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  <c r="AA862" s="114"/>
    </row>
    <row r="863" spans="1:27" ht="15" thickBot="1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  <c r="AA863" s="114"/>
    </row>
    <row r="864" spans="1:27" ht="15" thickBot="1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  <c r="AA864" s="114"/>
    </row>
    <row r="865" spans="1:27" ht="15" thickBot="1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  <c r="AA865" s="114"/>
    </row>
    <row r="866" spans="1:27" ht="15" thickBot="1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</row>
    <row r="867" spans="1:27" ht="15" thickBot="1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  <c r="AA867" s="114"/>
    </row>
    <row r="868" spans="1:27" ht="15" thickBot="1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  <c r="AA868" s="114"/>
    </row>
    <row r="869" spans="1:27" ht="15" thickBot="1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  <c r="AA869" s="114"/>
    </row>
    <row r="870" spans="1:27" ht="15" thickBot="1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  <c r="AA870" s="114"/>
    </row>
    <row r="871" spans="1:27" ht="15" thickBot="1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  <c r="AA871" s="114"/>
    </row>
    <row r="872" spans="1:27" ht="15" thickBot="1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  <c r="AA872" s="114"/>
    </row>
    <row r="873" spans="1:27" ht="15" thickBot="1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  <c r="AA873" s="114"/>
    </row>
    <row r="874" spans="1:27" ht="15" thickBot="1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  <c r="AA874" s="114"/>
    </row>
    <row r="875" spans="1:27" ht="15" thickBot="1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  <c r="AA875" s="114"/>
    </row>
    <row r="876" spans="1:27" ht="15" thickBot="1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  <c r="AA876" s="114"/>
    </row>
    <row r="877" spans="1:27" ht="15" thickBot="1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  <c r="AA877" s="114"/>
    </row>
    <row r="878" spans="1:27" ht="15" thickBot="1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  <c r="AA878" s="114"/>
    </row>
    <row r="879" spans="1:27" ht="15" thickBot="1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  <c r="AA879" s="114"/>
    </row>
    <row r="880" spans="1:27" ht="15" thickBot="1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  <c r="AA880" s="114"/>
    </row>
    <row r="881" spans="1:27" ht="15" thickBot="1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  <c r="AA881" s="114"/>
    </row>
    <row r="882" spans="1:27" ht="15" thickBot="1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  <c r="AA882" s="114"/>
    </row>
    <row r="883" spans="1:27" ht="15" thickBot="1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</row>
    <row r="884" spans="1:27" ht="15" thickBot="1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  <c r="AA884" s="114"/>
    </row>
    <row r="885" spans="1:27" ht="15" thickBot="1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  <c r="AA885" s="114"/>
    </row>
    <row r="886" spans="1:27" ht="15" thickBot="1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  <c r="AA886" s="114"/>
    </row>
    <row r="887" spans="1:27" ht="15" thickBot="1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  <c r="AA887" s="114"/>
    </row>
    <row r="888" spans="1:27" ht="15" thickBot="1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  <c r="AA888" s="114"/>
    </row>
    <row r="889" spans="1:27" ht="15" thickBot="1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  <c r="AA889" s="114"/>
    </row>
    <row r="890" spans="1:27" ht="15" thickBot="1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  <c r="AA890" s="114"/>
    </row>
    <row r="891" spans="1:27" ht="15" thickBot="1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  <c r="AA891" s="114"/>
    </row>
    <row r="892" spans="1:27" ht="15" thickBot="1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  <c r="AA892" s="114"/>
    </row>
    <row r="893" spans="1:27" ht="15" thickBot="1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  <c r="AA893" s="114"/>
    </row>
    <row r="894" spans="1:27" ht="15" thickBot="1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  <c r="AA894" s="114"/>
    </row>
    <row r="895" spans="1:27" ht="15" thickBot="1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  <c r="AA895" s="114"/>
    </row>
    <row r="896" spans="1:27" ht="15" thickBot="1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  <c r="AA896" s="114"/>
    </row>
    <row r="897" spans="1:27" ht="15" thickBot="1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  <c r="AA897" s="114"/>
    </row>
    <row r="898" spans="1:27" ht="15" thickBot="1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  <c r="AA898" s="114"/>
    </row>
    <row r="899" spans="1:27" ht="15" thickBot="1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  <c r="AA899" s="114"/>
    </row>
    <row r="900" spans="1:27" ht="15" thickBot="1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</row>
    <row r="901" spans="1:27" ht="15" thickBot="1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  <c r="AA901" s="114"/>
    </row>
    <row r="902" spans="1:27" ht="15" thickBot="1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  <c r="AA902" s="114"/>
    </row>
    <row r="903" spans="1:27" ht="15" thickBot="1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  <c r="AA903" s="114"/>
    </row>
    <row r="904" spans="1:27" ht="15" thickBot="1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  <c r="AA904" s="114"/>
    </row>
    <row r="905" spans="1:27" ht="15" thickBot="1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  <c r="AA905" s="114"/>
    </row>
    <row r="906" spans="1:27" ht="15" thickBot="1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</row>
    <row r="907" spans="1:27" ht="15" thickBot="1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  <c r="AA907" s="114"/>
    </row>
    <row r="908" spans="1:27" ht="15" thickBot="1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  <c r="AA908" s="114"/>
    </row>
    <row r="909" spans="1:27" ht="15" thickBot="1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  <c r="AA909" s="114"/>
    </row>
    <row r="910" spans="1:27" ht="15" thickBot="1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</row>
    <row r="911" spans="1:27" ht="15" thickBot="1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  <c r="AA911" s="114"/>
    </row>
    <row r="912" spans="1:27" ht="15" thickBot="1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  <c r="AA912" s="114"/>
    </row>
    <row r="913" spans="1:27" ht="15" thickBot="1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  <c r="AA913" s="114"/>
    </row>
    <row r="914" spans="1:27" ht="15" thickBot="1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  <c r="AA914" s="114"/>
    </row>
    <row r="915" spans="1:27" ht="15" thickBot="1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  <c r="AA915" s="114"/>
    </row>
    <row r="916" spans="1:27" ht="15" thickBot="1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  <c r="AA916" s="114"/>
    </row>
    <row r="917" spans="1:27" ht="15" thickBot="1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</row>
    <row r="918" spans="1:27" ht="15" thickBot="1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  <c r="AA918" s="114"/>
    </row>
    <row r="919" spans="1:27" ht="15" thickBot="1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  <c r="AA919" s="114"/>
    </row>
    <row r="920" spans="1:27" ht="15" thickBot="1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  <c r="AA920" s="114"/>
    </row>
    <row r="921" spans="1:27" ht="15" thickBot="1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  <c r="AA921" s="114"/>
    </row>
    <row r="922" spans="1:27" ht="15" thickBot="1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  <c r="AA922" s="114"/>
    </row>
    <row r="923" spans="1:27" ht="15" thickBot="1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  <c r="AA923" s="114"/>
    </row>
    <row r="924" spans="1:27" ht="15" thickBot="1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  <c r="AA924" s="114"/>
    </row>
    <row r="925" spans="1:27" ht="15" thickBot="1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  <c r="AA925" s="114"/>
    </row>
    <row r="926" spans="1:27" ht="15" thickBot="1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  <c r="AA926" s="114"/>
    </row>
    <row r="927" spans="1:27" ht="15" thickBot="1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  <c r="AA927" s="114"/>
    </row>
    <row r="928" spans="1:27" ht="15" thickBot="1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  <c r="AA928" s="114"/>
    </row>
    <row r="929" spans="1:27" ht="15" thickBot="1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  <c r="AA929" s="114"/>
    </row>
    <row r="930" spans="1:27" ht="15" thickBot="1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  <c r="AA930" s="114"/>
    </row>
    <row r="931" spans="1:27" ht="15" thickBot="1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  <c r="AA931" s="114"/>
    </row>
    <row r="932" spans="1:27" ht="15" thickBot="1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  <c r="AA932" s="114"/>
    </row>
    <row r="933" spans="1:27" ht="15" thickBot="1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  <c r="AA933" s="114"/>
    </row>
    <row r="934" spans="1:27" ht="15" thickBot="1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</row>
    <row r="935" spans="1:27" ht="15" thickBot="1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  <c r="AA935" s="114"/>
    </row>
    <row r="936" spans="1:27" ht="15" thickBot="1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  <c r="AA936" s="114"/>
    </row>
    <row r="937" spans="1:27" ht="15" thickBot="1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  <c r="AA937" s="114"/>
    </row>
    <row r="938" spans="1:27" ht="15" thickBot="1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  <c r="AA938" s="114"/>
    </row>
    <row r="939" spans="1:27" ht="15" thickBot="1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  <c r="AA939" s="114"/>
    </row>
    <row r="940" spans="1:27" ht="15" thickBot="1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  <c r="AA940" s="114"/>
    </row>
    <row r="941" spans="1:27" ht="15" thickBot="1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  <c r="AA941" s="114"/>
    </row>
    <row r="942" spans="1:27" ht="15" thickBot="1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  <c r="AA942" s="114"/>
    </row>
    <row r="943" spans="1:27" ht="15" thickBot="1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  <c r="AA943" s="114"/>
    </row>
    <row r="944" spans="1:27" ht="15" thickBot="1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  <c r="AA944" s="114"/>
    </row>
    <row r="945" spans="1:27" ht="15" thickBot="1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  <c r="AA945" s="114"/>
    </row>
    <row r="946" spans="1:27" ht="15" thickBot="1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  <c r="AA946" s="114"/>
    </row>
    <row r="947" spans="1:27" ht="15" thickBot="1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  <c r="AA947" s="114"/>
    </row>
    <row r="948" spans="1:27" ht="15" thickBot="1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  <c r="AA948" s="114"/>
    </row>
    <row r="949" spans="1:27" ht="15" thickBot="1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  <c r="AA949" s="114"/>
    </row>
    <row r="950" spans="1:27" ht="15" thickBot="1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  <c r="AA950" s="114"/>
    </row>
    <row r="951" spans="1:27" ht="15" thickBot="1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  <c r="AA951" s="114"/>
    </row>
    <row r="952" spans="1:27" ht="15" thickBot="1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  <c r="AA952" s="114"/>
    </row>
    <row r="953" spans="1:27" ht="15" thickBot="1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</row>
    <row r="954" spans="1:27" ht="15" thickBot="1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  <c r="AA954" s="114"/>
    </row>
    <row r="955" spans="1:27" ht="15" thickBot="1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  <c r="AA955" s="114"/>
    </row>
    <row r="956" spans="1:27" ht="15" thickBot="1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  <c r="AA956" s="114"/>
    </row>
    <row r="957" spans="1:27" ht="15" thickBot="1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  <c r="AA957" s="114"/>
    </row>
    <row r="958" spans="1:27" ht="15" thickBot="1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  <c r="AA958" s="114"/>
    </row>
    <row r="959" spans="1:27" ht="15" thickBot="1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  <c r="AA959" s="114"/>
    </row>
    <row r="960" spans="1:27" ht="15" thickBot="1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  <c r="AA960" s="114"/>
    </row>
    <row r="961" spans="1:27" ht="15" thickBot="1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  <c r="AA961" s="114"/>
    </row>
    <row r="962" spans="1:27" ht="15" thickBot="1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  <c r="AA962" s="114"/>
    </row>
    <row r="963" spans="1:27" ht="15" thickBot="1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  <c r="AA963" s="114"/>
    </row>
    <row r="964" spans="1:27" ht="15" thickBot="1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  <c r="AA964" s="114"/>
    </row>
    <row r="965" spans="1:27" ht="15" thickBot="1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  <c r="AA965" s="114"/>
    </row>
    <row r="966" spans="1:27" ht="15" thickBot="1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  <c r="AA966" s="114"/>
    </row>
    <row r="967" spans="1:27" ht="15" thickBot="1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  <c r="AA967" s="114"/>
    </row>
    <row r="968" spans="1:27" ht="15" thickBot="1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  <c r="AA968" s="114"/>
    </row>
    <row r="969" spans="1:27" ht="15" thickBot="1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  <c r="AA969" s="114"/>
    </row>
    <row r="970" spans="1:27" ht="15" thickBot="1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</row>
    <row r="971" spans="1:27" ht="15" thickBot="1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  <c r="AA971" s="114"/>
    </row>
    <row r="972" spans="1:27" ht="15" thickBot="1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  <c r="AA972" s="114"/>
    </row>
    <row r="973" spans="1:27" ht="15" thickBot="1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  <c r="AA973" s="114"/>
    </row>
    <row r="974" spans="1:27" ht="15" thickBot="1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  <c r="AA974" s="114"/>
    </row>
    <row r="975" spans="1:27" ht="15" thickBot="1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  <c r="AA975" s="114"/>
    </row>
    <row r="976" spans="1:27" ht="15" thickBot="1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  <c r="AA976" s="114"/>
    </row>
    <row r="977" spans="1:27" ht="15" thickBot="1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  <c r="AA977" s="114"/>
    </row>
    <row r="978" spans="1:27" ht="15" thickBot="1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  <c r="AA978" s="114"/>
    </row>
    <row r="979" spans="1:27" ht="15" thickBot="1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  <c r="AA979" s="114"/>
    </row>
    <row r="980" spans="1:27" ht="15" thickBot="1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  <c r="AA980" s="114"/>
    </row>
    <row r="981" spans="1:27" ht="15" thickBot="1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  <c r="AA981" s="114"/>
    </row>
    <row r="982" spans="1:27" ht="15" thickBot="1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  <c r="AA982" s="114"/>
    </row>
    <row r="983" spans="1:27" ht="15" thickBot="1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  <c r="AA983" s="114"/>
    </row>
    <row r="984" spans="1:27" ht="15" thickBot="1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  <c r="AA984" s="114"/>
    </row>
    <row r="985" spans="1:27" ht="15" thickBot="1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  <c r="AA985" s="114"/>
    </row>
    <row r="986" spans="1:27" ht="15" thickBot="1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  <c r="AA986" s="114"/>
    </row>
    <row r="987" spans="1:27" ht="15" thickBot="1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</row>
    <row r="988" spans="1:27" ht="15" thickBot="1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  <c r="AA988" s="114"/>
    </row>
    <row r="989" spans="1:27" ht="15" thickBot="1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  <c r="AA989" s="114"/>
    </row>
    <row r="990" spans="1:27" ht="15" thickBot="1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  <c r="AA990" s="114"/>
    </row>
    <row r="991" spans="1:27" ht="15" thickBot="1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  <c r="AA991" s="114"/>
    </row>
    <row r="992" spans="1:27" ht="15" thickBot="1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  <c r="AA992" s="114"/>
    </row>
    <row r="993" spans="1:27" ht="15" thickBot="1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  <c r="AA993" s="114"/>
    </row>
    <row r="994" spans="1:27" ht="15" thickBot="1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  <c r="AA994" s="114"/>
    </row>
    <row r="995" spans="1:27" ht="15" thickBot="1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  <c r="AA995" s="114"/>
    </row>
    <row r="996" spans="1:27" ht="15" thickBot="1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  <c r="AA996" s="114"/>
    </row>
    <row r="997" spans="1:27" ht="15" thickBot="1">
      <c r="A997" s="114"/>
      <c r="B997" s="114"/>
      <c r="C997" s="114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  <c r="AA997" s="114"/>
    </row>
    <row r="998" spans="1:27" ht="15" thickBot="1">
      <c r="A998" s="114"/>
      <c r="B998" s="114"/>
      <c r="C998" s="114"/>
      <c r="D998" s="114"/>
      <c r="E998" s="114"/>
      <c r="F998" s="114"/>
      <c r="G998" s="114"/>
      <c r="H998" s="114"/>
      <c r="I998" s="114"/>
      <c r="J998" s="114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  <c r="AA998" s="114"/>
    </row>
    <row r="999" spans="1:27" ht="15" thickBot="1">
      <c r="A999" s="114"/>
      <c r="B999" s="114"/>
      <c r="C999" s="114"/>
      <c r="D999" s="114"/>
      <c r="E999" s="114"/>
      <c r="F999" s="114"/>
      <c r="G999" s="114"/>
      <c r="H999" s="114"/>
      <c r="I999" s="114"/>
      <c r="J999" s="114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  <c r="AA999" s="114"/>
    </row>
    <row r="1000" spans="1:27" ht="15" thickBot="1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114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  <c r="AA1000" s="1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9" ht="12.75" customHeight="1">
      <c r="A1" s="2" t="s">
        <v>0</v>
      </c>
    </row>
    <row r="2" spans="1:9" ht="12.75" customHeight="1"/>
    <row r="3" spans="1:9" ht="12.75" customHeight="1">
      <c r="A3" s="143" t="s">
        <v>2</v>
      </c>
      <c r="B3" s="144"/>
    </row>
    <row r="4" spans="1:9" ht="12.75" customHeight="1">
      <c r="A4" s="9" t="s">
        <v>9</v>
      </c>
      <c r="B4" s="9">
        <v>0.39707786538809975</v>
      </c>
    </row>
    <row r="5" spans="1:9" ht="12.75" customHeight="1">
      <c r="A5" s="9" t="s">
        <v>13</v>
      </c>
      <c r="B5" s="9">
        <v>0.15767083118116987</v>
      </c>
    </row>
    <row r="6" spans="1:9" ht="12.75" customHeight="1">
      <c r="A6" s="9" t="s">
        <v>14</v>
      </c>
      <c r="B6" s="9">
        <v>0.15604784627015092</v>
      </c>
    </row>
    <row r="7" spans="1:9" ht="12.75" customHeight="1">
      <c r="A7" s="9" t="s">
        <v>15</v>
      </c>
      <c r="B7" s="9">
        <v>7.4545211596963118E-2</v>
      </c>
    </row>
    <row r="8" spans="1:9" ht="12.75" customHeight="1">
      <c r="A8" s="12" t="s">
        <v>16</v>
      </c>
      <c r="B8" s="12">
        <v>521</v>
      </c>
    </row>
    <row r="9" spans="1:9" ht="12.75" customHeight="1"/>
    <row r="10" spans="1:9" ht="12.75" customHeight="1">
      <c r="A10" s="2" t="s">
        <v>17</v>
      </c>
    </row>
    <row r="11" spans="1:9" ht="12.75" customHeight="1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ht="12.75" customHeight="1">
      <c r="A12" s="9" t="s">
        <v>23</v>
      </c>
      <c r="B12" s="9">
        <v>1</v>
      </c>
      <c r="C12" s="9">
        <v>0.53985406830868188</v>
      </c>
      <c r="D12" s="9">
        <v>0.53985406830868188</v>
      </c>
      <c r="E12" s="9">
        <v>97.148673478536011</v>
      </c>
      <c r="F12" s="9">
        <v>4.0129528624872136E-21</v>
      </c>
    </row>
    <row r="13" spans="1:9" ht="12.75" customHeight="1">
      <c r="A13" s="9" t="s">
        <v>24</v>
      </c>
      <c r="B13" s="9">
        <v>519</v>
      </c>
      <c r="C13" s="9">
        <v>2.8840770688866861</v>
      </c>
      <c r="D13" s="9">
        <v>5.5569885720360042E-3</v>
      </c>
      <c r="E13" s="9"/>
      <c r="F13" s="9"/>
    </row>
    <row r="14" spans="1:9" ht="12.75" customHeight="1">
      <c r="A14" s="12" t="s">
        <v>25</v>
      </c>
      <c r="B14" s="12">
        <v>520</v>
      </c>
      <c r="C14" s="12">
        <v>3.423931137195368</v>
      </c>
      <c r="D14" s="12"/>
      <c r="E14" s="12"/>
      <c r="F14" s="12"/>
    </row>
    <row r="15" spans="1:9" ht="12.75" customHeight="1"/>
    <row r="16" spans="1:9" ht="12.75" customHeight="1">
      <c r="A16" s="5"/>
      <c r="B16" s="5" t="s">
        <v>27</v>
      </c>
      <c r="C16" s="5" t="s">
        <v>15</v>
      </c>
      <c r="D16" s="5" t="s">
        <v>28</v>
      </c>
      <c r="E16" s="5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9" ht="12.75" customHeight="1">
      <c r="A17" s="9" t="s">
        <v>34</v>
      </c>
      <c r="B17" s="9">
        <v>-2.5091845409329731E-3</v>
      </c>
      <c r="C17" s="9">
        <v>3.2779452215733326E-3</v>
      </c>
      <c r="D17" s="9">
        <v>-0.76547482380703924</v>
      </c>
      <c r="E17" s="9">
        <v>0.44433680965601896</v>
      </c>
      <c r="F17" s="9">
        <v>-8.9488562442193199E-3</v>
      </c>
      <c r="G17" s="9">
        <v>3.9304871623533745E-3</v>
      </c>
      <c r="H17" s="9">
        <v>-8.9488562442193199E-3</v>
      </c>
      <c r="I17" s="9">
        <v>3.9304871623533745E-3</v>
      </c>
    </row>
    <row r="18" spans="1:9" ht="12.75" customHeight="1">
      <c r="A18" s="12" t="s">
        <v>36</v>
      </c>
      <c r="B18" s="12">
        <v>1.5272283283050878</v>
      </c>
      <c r="C18" s="12">
        <v>0.15494784256883928</v>
      </c>
      <c r="D18" s="12">
        <v>9.8564026641841114</v>
      </c>
      <c r="E18" s="12">
        <v>4.0129528624881367E-21</v>
      </c>
      <c r="F18" s="12">
        <v>1.2228262807330736</v>
      </c>
      <c r="G18" s="12">
        <v>1.831630375877102</v>
      </c>
      <c r="H18" s="12">
        <v>1.2228262807330736</v>
      </c>
      <c r="I18" s="12">
        <v>1.831630375877102</v>
      </c>
    </row>
    <row r="19" spans="1:9" ht="12.75" customHeight="1"/>
    <row r="20" spans="1:9" ht="12.75" customHeight="1"/>
    <row r="21" spans="1:9" ht="12.75" customHeight="1"/>
    <row r="22" spans="1:9" ht="12.75" customHeight="1"/>
    <row r="23" spans="1:9" ht="12.75" customHeight="1"/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9" ht="12.75" customHeight="1">
      <c r="A1" s="2" t="s">
        <v>0</v>
      </c>
    </row>
    <row r="2" spans="1:9" ht="12.75" customHeight="1"/>
    <row r="3" spans="1:9" ht="12.75" customHeight="1">
      <c r="A3" s="143" t="s">
        <v>2</v>
      </c>
      <c r="B3" s="144"/>
    </row>
    <row r="4" spans="1:9" ht="12.75" customHeight="1">
      <c r="A4" s="9" t="s">
        <v>9</v>
      </c>
      <c r="B4" s="9">
        <v>0.37649511935587632</v>
      </c>
    </row>
    <row r="5" spans="1:9" ht="12.75" customHeight="1">
      <c r="A5" s="9" t="s">
        <v>13</v>
      </c>
      <c r="B5" s="9">
        <v>0.14174857489879555</v>
      </c>
    </row>
    <row r="6" spans="1:9" ht="12.75" customHeight="1">
      <c r="A6" s="9" t="s">
        <v>14</v>
      </c>
      <c r="B6" s="9">
        <v>0.14009491126661597</v>
      </c>
    </row>
    <row r="7" spans="1:9" ht="12.75" customHeight="1">
      <c r="A7" s="9" t="s">
        <v>15</v>
      </c>
      <c r="B7" s="9">
        <v>3.896689645321795E-2</v>
      </c>
    </row>
    <row r="8" spans="1:9" ht="12.75" customHeight="1">
      <c r="A8" s="12" t="s">
        <v>16</v>
      </c>
      <c r="B8" s="12">
        <v>521</v>
      </c>
    </row>
    <row r="9" spans="1:9" ht="12.75" customHeight="1"/>
    <row r="10" spans="1:9" ht="12.75" customHeight="1">
      <c r="A10" s="2" t="s">
        <v>17</v>
      </c>
    </row>
    <row r="11" spans="1:9" ht="12.75" customHeight="1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ht="12.75" customHeight="1">
      <c r="A12" s="9" t="s">
        <v>23</v>
      </c>
      <c r="B12" s="9">
        <v>1</v>
      </c>
      <c r="C12" s="9">
        <v>0.1301556906022947</v>
      </c>
      <c r="D12" s="9">
        <v>0.1301556906022947</v>
      </c>
      <c r="E12" s="9">
        <v>85.717900630109483</v>
      </c>
      <c r="F12" s="9">
        <v>5.4506762165663001E-19</v>
      </c>
    </row>
    <row r="13" spans="1:9" ht="12.75" customHeight="1">
      <c r="A13" s="9" t="s">
        <v>24</v>
      </c>
      <c r="B13" s="9">
        <v>519</v>
      </c>
      <c r="C13" s="9">
        <v>0.78805947096262507</v>
      </c>
      <c r="D13" s="9">
        <v>1.5184190191958095E-3</v>
      </c>
      <c r="E13" s="9"/>
      <c r="F13" s="9"/>
    </row>
    <row r="14" spans="1:9" ht="12.75" customHeight="1">
      <c r="A14" s="12" t="s">
        <v>25</v>
      </c>
      <c r="B14" s="12">
        <v>520</v>
      </c>
      <c r="C14" s="12">
        <v>0.91821516156491978</v>
      </c>
      <c r="D14" s="12"/>
      <c r="E14" s="12"/>
      <c r="F14" s="12"/>
    </row>
    <row r="15" spans="1:9" ht="12.75" customHeight="1"/>
    <row r="16" spans="1:9" ht="12.75" customHeight="1">
      <c r="A16" s="5"/>
      <c r="B16" s="5" t="s">
        <v>27</v>
      </c>
      <c r="C16" s="5" t="s">
        <v>15</v>
      </c>
      <c r="D16" s="5" t="s">
        <v>28</v>
      </c>
      <c r="E16" s="5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9" ht="12.75" customHeight="1">
      <c r="A17" s="9" t="s">
        <v>34</v>
      </c>
      <c r="B17" s="9">
        <v>3.8785833770329263E-3</v>
      </c>
      <c r="C17" s="9">
        <v>1.7134749408045445E-3</v>
      </c>
      <c r="D17" s="9">
        <v>2.2635775316397551</v>
      </c>
      <c r="E17" s="9">
        <v>2.4012201386435741E-2</v>
      </c>
      <c r="F17" s="9">
        <v>5.1238432710093125E-4</v>
      </c>
      <c r="G17" s="9">
        <v>7.2447824269649217E-3</v>
      </c>
      <c r="H17" s="9">
        <v>5.1238432710093125E-4</v>
      </c>
      <c r="I17" s="9">
        <v>7.2447824269649217E-3</v>
      </c>
    </row>
    <row r="18" spans="1:9" ht="12.75" customHeight="1">
      <c r="A18" s="12" t="s">
        <v>36</v>
      </c>
      <c r="B18" s="12">
        <v>0.74988965480952274</v>
      </c>
      <c r="C18" s="12">
        <v>8.0995632149704039E-2</v>
      </c>
      <c r="D18" s="12">
        <v>9.2583962234346586</v>
      </c>
      <c r="E18" s="12">
        <v>5.4506762165675549E-19</v>
      </c>
      <c r="F18" s="12">
        <v>0.59077007068361986</v>
      </c>
      <c r="G18" s="12">
        <v>0.90900923893542562</v>
      </c>
      <c r="H18" s="12">
        <v>0.59077007068361986</v>
      </c>
      <c r="I18" s="12">
        <v>0.90900923893542562</v>
      </c>
    </row>
    <row r="19" spans="1:9" ht="12.75" customHeight="1"/>
    <row r="20" spans="1:9" ht="12.75" customHeight="1"/>
    <row r="21" spans="1:9" ht="12.75" customHeight="1"/>
    <row r="22" spans="1:9" ht="12.75" customHeight="1"/>
    <row r="23" spans="1:9" ht="12.75" customHeight="1"/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9" ht="12.75" customHeight="1">
      <c r="A1" s="2" t="s">
        <v>0</v>
      </c>
    </row>
    <row r="2" spans="1:9" ht="12.75" customHeight="1"/>
    <row r="3" spans="1:9" ht="12.75" customHeight="1">
      <c r="A3" s="143" t="s">
        <v>2</v>
      </c>
      <c r="B3" s="144"/>
    </row>
    <row r="4" spans="1:9" ht="12.75" customHeight="1">
      <c r="A4" s="9" t="s">
        <v>9</v>
      </c>
      <c r="B4" s="9">
        <v>0.38518708925909806</v>
      </c>
    </row>
    <row r="5" spans="1:9" ht="12.75" customHeight="1">
      <c r="A5" s="9" t="s">
        <v>13</v>
      </c>
      <c r="B5" s="9">
        <v>0.14836909373189638</v>
      </c>
    </row>
    <row r="6" spans="1:9" ht="12.75" customHeight="1">
      <c r="A6" s="9" t="s">
        <v>14</v>
      </c>
      <c r="B6" s="9">
        <v>0.14672818639804647</v>
      </c>
    </row>
    <row r="7" spans="1:9" ht="12.75" customHeight="1">
      <c r="A7" s="9" t="s">
        <v>15</v>
      </c>
      <c r="B7" s="9">
        <v>3.1282175821740053E-2</v>
      </c>
    </row>
    <row r="8" spans="1:9" ht="12.75" customHeight="1">
      <c r="A8" s="12" t="s">
        <v>16</v>
      </c>
      <c r="B8" s="12">
        <v>521</v>
      </c>
    </row>
    <row r="9" spans="1:9" ht="12.75" customHeight="1"/>
    <row r="10" spans="1:9" ht="12.75" customHeight="1">
      <c r="A10" s="2" t="s">
        <v>17</v>
      </c>
    </row>
    <row r="11" spans="1:9" ht="12.75" customHeight="1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ht="12.75" customHeight="1">
      <c r="A12" s="9" t="s">
        <v>23</v>
      </c>
      <c r="B12" s="9">
        <v>1</v>
      </c>
      <c r="C12" s="9">
        <v>8.8481666393349645E-2</v>
      </c>
      <c r="D12" s="9">
        <v>8.8481666393349645E-2</v>
      </c>
      <c r="E12" s="9">
        <v>90.418935104514148</v>
      </c>
      <c r="F12" s="9">
        <v>7.1459057145766548E-20</v>
      </c>
    </row>
    <row r="13" spans="1:9" ht="12.75" customHeight="1">
      <c r="A13" s="9" t="s">
        <v>24</v>
      </c>
      <c r="B13" s="9">
        <v>519</v>
      </c>
      <c r="C13" s="9">
        <v>0.50788017802983199</v>
      </c>
      <c r="D13" s="9">
        <v>9.7857452414225809E-4</v>
      </c>
      <c r="E13" s="9"/>
      <c r="F13" s="9"/>
    </row>
    <row r="14" spans="1:9" ht="12.75" customHeight="1">
      <c r="A14" s="12" t="s">
        <v>25</v>
      </c>
      <c r="B14" s="12">
        <v>520</v>
      </c>
      <c r="C14" s="12">
        <v>0.59636184442318163</v>
      </c>
      <c r="D14" s="12"/>
      <c r="E14" s="12"/>
      <c r="F14" s="12"/>
    </row>
    <row r="15" spans="1:9" ht="12.75" customHeight="1"/>
    <row r="16" spans="1:9" ht="12.75" customHeight="1">
      <c r="A16" s="5"/>
      <c r="B16" s="5" t="s">
        <v>27</v>
      </c>
      <c r="C16" s="5" t="s">
        <v>15</v>
      </c>
      <c r="D16" s="5" t="s">
        <v>28</v>
      </c>
      <c r="E16" s="5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9" ht="12.75" customHeight="1">
      <c r="A17" s="9" t="s">
        <v>34</v>
      </c>
      <c r="B17" s="9">
        <v>1.8095766651496635E-3</v>
      </c>
      <c r="C17" s="9">
        <v>1.3755579541405054E-3</v>
      </c>
      <c r="D17" s="9">
        <v>1.3155219376273735</v>
      </c>
      <c r="E17" s="9">
        <v>0.18891538863202018</v>
      </c>
      <c r="F17" s="9">
        <v>-8.9276917492431534E-4</v>
      </c>
      <c r="G17" s="9">
        <v>4.5119225052236422E-3</v>
      </c>
      <c r="H17" s="9">
        <v>-8.9276917492431534E-4</v>
      </c>
      <c r="I17" s="9">
        <v>4.5119225052236422E-3</v>
      </c>
    </row>
    <row r="18" spans="1:9" ht="12.75" customHeight="1">
      <c r="A18" s="12" t="s">
        <v>36</v>
      </c>
      <c r="B18" s="12">
        <v>0.61829029329166518</v>
      </c>
      <c r="C18" s="12">
        <v>6.5022360935054258E-2</v>
      </c>
      <c r="D18" s="12">
        <v>9.5088871643591482</v>
      </c>
      <c r="E18" s="12">
        <v>7.1459057145766548E-20</v>
      </c>
      <c r="F18" s="12">
        <v>0.49055092320134863</v>
      </c>
      <c r="G18" s="12">
        <v>0.74602966338198173</v>
      </c>
      <c r="H18" s="12">
        <v>0.49055092320134863</v>
      </c>
      <c r="I18" s="12">
        <v>0.74602966338198173</v>
      </c>
    </row>
    <row r="19" spans="1:9" ht="12.75" customHeight="1"/>
    <row r="20" spans="1:9" ht="12.75" customHeight="1"/>
    <row r="21" spans="1:9" ht="12.75" customHeight="1"/>
    <row r="22" spans="1:9" ht="12.75" customHeight="1"/>
    <row r="23" spans="1:9" ht="12.75" customHeight="1"/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9" ht="12.75" customHeight="1">
      <c r="A1" s="2" t="s">
        <v>0</v>
      </c>
    </row>
    <row r="2" spans="1:9" ht="12.75" customHeight="1"/>
    <row r="3" spans="1:9" ht="12.75" customHeight="1">
      <c r="A3" s="143" t="s">
        <v>2</v>
      </c>
      <c r="B3" s="144"/>
    </row>
    <row r="4" spans="1:9" ht="12.75" customHeight="1">
      <c r="A4" s="9" t="s">
        <v>9</v>
      </c>
      <c r="B4" s="9">
        <v>4.4909360603980687E-2</v>
      </c>
    </row>
    <row r="5" spans="1:9" ht="12.75" customHeight="1">
      <c r="A5" s="9" t="s">
        <v>13</v>
      </c>
      <c r="B5" s="9">
        <v>2.0168506698583725E-3</v>
      </c>
    </row>
    <row r="6" spans="1:9" ht="12.75" customHeight="1">
      <c r="A6" s="9" t="s">
        <v>14</v>
      </c>
      <c r="B6" s="9">
        <v>-0.140552170663019</v>
      </c>
    </row>
    <row r="7" spans="1:9" ht="12.75" customHeight="1">
      <c r="A7" s="9" t="s">
        <v>15</v>
      </c>
      <c r="B7" s="9">
        <v>0.3210411987703134</v>
      </c>
    </row>
    <row r="8" spans="1:9" ht="12.75" customHeight="1">
      <c r="A8" s="12" t="s">
        <v>16</v>
      </c>
      <c r="B8" s="12">
        <v>9</v>
      </c>
    </row>
    <row r="9" spans="1:9" ht="12.75" customHeight="1"/>
    <row r="10" spans="1:9" ht="12.75" customHeight="1">
      <c r="A10" s="2" t="s">
        <v>17</v>
      </c>
    </row>
    <row r="11" spans="1:9" ht="12.75" customHeight="1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ht="12.75" customHeight="1">
      <c r="A12" s="9" t="s">
        <v>23</v>
      </c>
      <c r="B12" s="9">
        <v>1</v>
      </c>
      <c r="C12" s="9">
        <v>1.4580422609870025E-3</v>
      </c>
      <c r="D12" s="9">
        <v>1.4580422609870025E-3</v>
      </c>
      <c r="E12" s="9">
        <v>1.4146486038852209E-2</v>
      </c>
      <c r="F12" s="9">
        <v>0.90866502801919569</v>
      </c>
    </row>
    <row r="13" spans="1:9" ht="12.75" customHeight="1">
      <c r="A13" s="9" t="s">
        <v>24</v>
      </c>
      <c r="B13" s="9">
        <v>7</v>
      </c>
      <c r="C13" s="9">
        <v>0.72147215915515917</v>
      </c>
      <c r="D13" s="9">
        <v>0.10306745130787988</v>
      </c>
      <c r="E13" s="9"/>
      <c r="F13" s="9"/>
    </row>
    <row r="14" spans="1:9" ht="12.75" customHeight="1">
      <c r="A14" s="12" t="s">
        <v>25</v>
      </c>
      <c r="B14" s="12">
        <v>8</v>
      </c>
      <c r="C14" s="12">
        <v>0.72293020141614617</v>
      </c>
      <c r="D14" s="12"/>
      <c r="E14" s="12"/>
      <c r="F14" s="12"/>
    </row>
    <row r="15" spans="1:9" ht="12.75" customHeight="1"/>
    <row r="16" spans="1:9" ht="12.75" customHeight="1">
      <c r="A16" s="5"/>
      <c r="B16" s="5" t="s">
        <v>27</v>
      </c>
      <c r="C16" s="5" t="s">
        <v>15</v>
      </c>
      <c r="D16" s="5" t="s">
        <v>28</v>
      </c>
      <c r="E16" s="5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9" ht="12.75" customHeight="1">
      <c r="A17" s="9" t="s">
        <v>34</v>
      </c>
      <c r="B17" s="9">
        <v>-2.9854840200559493E-2</v>
      </c>
      <c r="C17" s="9">
        <v>0.70047441856638815</v>
      </c>
      <c r="D17" s="9">
        <v>-4.2620885801456246E-2</v>
      </c>
      <c r="E17" s="9">
        <v>0.96719399731436972</v>
      </c>
      <c r="F17" s="9">
        <v>-1.6862136379629962</v>
      </c>
      <c r="G17" s="9">
        <v>1.6265039575618774</v>
      </c>
      <c r="H17" s="9">
        <v>-1.6862136379629962</v>
      </c>
      <c r="I17" s="9">
        <v>1.6265039575618774</v>
      </c>
    </row>
    <row r="18" spans="1:9" ht="12.75" customHeight="1">
      <c r="A18" s="12" t="s">
        <v>44</v>
      </c>
      <c r="B18" s="12">
        <v>-1.1705091949924</v>
      </c>
      <c r="C18" s="12">
        <v>9.8412562897157301</v>
      </c>
      <c r="D18" s="12">
        <v>-0.11893900133620135</v>
      </c>
      <c r="E18" s="12">
        <v>0.90866502801919335</v>
      </c>
      <c r="F18" s="12">
        <v>-24.441382483794243</v>
      </c>
      <c r="G18" s="12">
        <v>22.100364093809446</v>
      </c>
      <c r="H18" s="12">
        <v>-24.441382483794243</v>
      </c>
      <c r="I18" s="12">
        <v>22.100364093809446</v>
      </c>
    </row>
    <row r="19" spans="1:9" ht="12.75" customHeight="1"/>
    <row r="20" spans="1:9" ht="12.75" customHeight="1"/>
    <row r="21" spans="1:9" ht="12.75" customHeight="1"/>
    <row r="22" spans="1:9" ht="12.75" customHeight="1"/>
    <row r="23" spans="1:9" ht="12.75" customHeight="1"/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9" ht="12.75" customHeight="1">
      <c r="A1" s="2" t="s">
        <v>0</v>
      </c>
    </row>
    <row r="2" spans="1:9" ht="12.75" customHeight="1"/>
    <row r="3" spans="1:9" ht="12.75" customHeight="1">
      <c r="A3" s="143" t="s">
        <v>2</v>
      </c>
      <c r="B3" s="144"/>
    </row>
    <row r="4" spans="1:9" ht="12.75" customHeight="1">
      <c r="A4" s="9" t="s">
        <v>9</v>
      </c>
      <c r="B4" s="9">
        <v>0.57797596214708402</v>
      </c>
    </row>
    <row r="5" spans="1:9" ht="12.75" customHeight="1">
      <c r="A5" s="9" t="s">
        <v>13</v>
      </c>
      <c r="B5" s="9">
        <v>0.33405621281984749</v>
      </c>
    </row>
    <row r="6" spans="1:9" ht="12.75" customHeight="1">
      <c r="A6" s="9" t="s">
        <v>14</v>
      </c>
      <c r="B6" s="9">
        <v>0.23892138607982569</v>
      </c>
    </row>
    <row r="7" spans="1:9" ht="12.75" customHeight="1">
      <c r="A7" s="9" t="s">
        <v>15</v>
      </c>
      <c r="B7" s="9">
        <v>0.37313303676405479</v>
      </c>
    </row>
    <row r="8" spans="1:9" ht="12.75" customHeight="1">
      <c r="A8" s="12" t="s">
        <v>16</v>
      </c>
      <c r="B8" s="12">
        <v>9</v>
      </c>
    </row>
    <row r="9" spans="1:9" ht="12.75" customHeight="1"/>
    <row r="10" spans="1:9" ht="12.75" customHeight="1">
      <c r="A10" s="2" t="s">
        <v>17</v>
      </c>
    </row>
    <row r="11" spans="1:9" ht="12.75" customHeight="1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ht="12.75" customHeight="1">
      <c r="A12" s="9" t="s">
        <v>23</v>
      </c>
      <c r="B12" s="9">
        <v>1</v>
      </c>
      <c r="C12" s="9">
        <v>0.48888580439678553</v>
      </c>
      <c r="D12" s="9">
        <v>0.48888580439678553</v>
      </c>
      <c r="E12" s="9">
        <v>3.5113977106694518</v>
      </c>
      <c r="F12" s="9">
        <v>0.10308978193467717</v>
      </c>
    </row>
    <row r="13" spans="1:9" ht="12.75" customHeight="1">
      <c r="A13" s="9" t="s">
        <v>24</v>
      </c>
      <c r="B13" s="9">
        <v>7</v>
      </c>
      <c r="C13" s="9">
        <v>0.97459784187335818</v>
      </c>
      <c r="D13" s="9">
        <v>0.13922826312476547</v>
      </c>
      <c r="E13" s="9"/>
      <c r="F13" s="9"/>
    </row>
    <row r="14" spans="1:9" ht="12.75" customHeight="1">
      <c r="A14" s="12" t="s">
        <v>25</v>
      </c>
      <c r="B14" s="12">
        <v>8</v>
      </c>
      <c r="C14" s="12">
        <v>1.4634836462701437</v>
      </c>
      <c r="D14" s="12"/>
      <c r="E14" s="12"/>
      <c r="F14" s="12"/>
    </row>
    <row r="15" spans="1:9" ht="12.75" customHeight="1"/>
    <row r="16" spans="1:9" ht="12.75" customHeight="1">
      <c r="A16" s="5"/>
      <c r="B16" s="5" t="s">
        <v>27</v>
      </c>
      <c r="C16" s="5" t="s">
        <v>15</v>
      </c>
      <c r="D16" s="5" t="s">
        <v>28</v>
      </c>
      <c r="E16" s="5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9" ht="12.75" customHeight="1">
      <c r="A17" s="9" t="s">
        <v>34</v>
      </c>
      <c r="B17" s="9">
        <v>-1.1116167808868422</v>
      </c>
      <c r="C17" s="9">
        <v>0.81413272806213066</v>
      </c>
      <c r="D17" s="9">
        <v>-1.3653999434868671</v>
      </c>
      <c r="E17" s="9">
        <v>0.21438246055741486</v>
      </c>
      <c r="F17" s="9">
        <v>-3.0367347736779502</v>
      </c>
      <c r="G17" s="9">
        <v>0.81350121190426572</v>
      </c>
      <c r="H17" s="9">
        <v>-3.0367347736779502</v>
      </c>
      <c r="I17" s="9">
        <v>0.81350121190426572</v>
      </c>
    </row>
    <row r="18" spans="1:9" ht="12.75" customHeight="1">
      <c r="A18" s="12" t="s">
        <v>44</v>
      </c>
      <c r="B18" s="12">
        <v>21.433519338117058</v>
      </c>
      <c r="C18" s="12">
        <v>11.438089126941493</v>
      </c>
      <c r="D18" s="12">
        <v>1.8738723837736269</v>
      </c>
      <c r="E18" s="12">
        <v>0.10308978193467705</v>
      </c>
      <c r="F18" s="12">
        <v>-5.6132636033285408</v>
      </c>
      <c r="G18" s="12">
        <v>48.480302279562657</v>
      </c>
      <c r="H18" s="12">
        <v>-5.6132636033285408</v>
      </c>
      <c r="I18" s="12">
        <v>48.480302279562657</v>
      </c>
    </row>
    <row r="19" spans="1:9" ht="12.75" customHeight="1"/>
    <row r="20" spans="1:9" ht="12.75" customHeight="1"/>
    <row r="21" spans="1:9" ht="12.75" customHeight="1"/>
    <row r="22" spans="1:9" ht="12.75" customHeight="1"/>
    <row r="23" spans="1:9" ht="12.75" customHeight="1"/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9" ht="12.75" customHeight="1">
      <c r="A1" s="2" t="s">
        <v>0</v>
      </c>
    </row>
    <row r="2" spans="1:9" ht="12.75" customHeight="1"/>
    <row r="3" spans="1:9" ht="12.75" customHeight="1">
      <c r="A3" s="143" t="s">
        <v>2</v>
      </c>
      <c r="B3" s="144"/>
    </row>
    <row r="4" spans="1:9" ht="12.75" customHeight="1">
      <c r="A4" s="9" t="s">
        <v>9</v>
      </c>
      <c r="B4" s="9">
        <v>7.7423443763859859E-2</v>
      </c>
    </row>
    <row r="5" spans="1:9" ht="12.75" customHeight="1">
      <c r="A5" s="9" t="s">
        <v>13</v>
      </c>
      <c r="B5" s="9">
        <v>5.9943896442555709E-3</v>
      </c>
    </row>
    <row r="6" spans="1:9" ht="12.75" customHeight="1">
      <c r="A6" s="9" t="s">
        <v>14</v>
      </c>
      <c r="B6" s="9">
        <v>-0.13600641183513648</v>
      </c>
    </row>
    <row r="7" spans="1:9" ht="12.75" customHeight="1">
      <c r="A7" s="9" t="s">
        <v>15</v>
      </c>
      <c r="B7" s="9">
        <v>0.34264687068145061</v>
      </c>
    </row>
    <row r="8" spans="1:9" ht="12.75" customHeight="1">
      <c r="A8" s="12" t="s">
        <v>16</v>
      </c>
      <c r="B8" s="12">
        <v>9</v>
      </c>
    </row>
    <row r="9" spans="1:9" ht="12.75" customHeight="1"/>
    <row r="10" spans="1:9" ht="12.75" customHeight="1">
      <c r="A10" s="2" t="s">
        <v>17</v>
      </c>
    </row>
    <row r="11" spans="1:9" ht="12.75" customHeight="1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ht="12.75" customHeight="1">
      <c r="A12" s="9" t="s">
        <v>23</v>
      </c>
      <c r="B12" s="9">
        <v>1</v>
      </c>
      <c r="C12" s="9">
        <v>4.9561873330449258E-3</v>
      </c>
      <c r="D12" s="9">
        <v>4.9561873330449258E-3</v>
      </c>
      <c r="E12" s="9">
        <v>4.2213773315395754E-2</v>
      </c>
      <c r="F12" s="9">
        <v>0.84306002304431993</v>
      </c>
    </row>
    <row r="13" spans="1:9" ht="12.75" customHeight="1">
      <c r="A13" s="9" t="s">
        <v>24</v>
      </c>
      <c r="B13" s="9">
        <v>7</v>
      </c>
      <c r="C13" s="9">
        <v>0.82184814591453514</v>
      </c>
      <c r="D13" s="9">
        <v>0.11740687798779073</v>
      </c>
      <c r="E13" s="9"/>
      <c r="F13" s="9"/>
    </row>
    <row r="14" spans="1:9" ht="12.75" customHeight="1">
      <c r="A14" s="12" t="s">
        <v>25</v>
      </c>
      <c r="B14" s="12">
        <v>8</v>
      </c>
      <c r="C14" s="12">
        <v>0.82680433324758007</v>
      </c>
      <c r="D14" s="12"/>
      <c r="E14" s="12"/>
      <c r="F14" s="12"/>
    </row>
    <row r="15" spans="1:9" ht="12.75" customHeight="1"/>
    <row r="16" spans="1:9" ht="12.75" customHeight="1">
      <c r="A16" s="5"/>
      <c r="B16" s="5" t="s">
        <v>27</v>
      </c>
      <c r="C16" s="5" t="s">
        <v>15</v>
      </c>
      <c r="D16" s="5" t="s">
        <v>28</v>
      </c>
      <c r="E16" s="5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9" ht="12.75" customHeight="1">
      <c r="A17" s="9" t="s">
        <v>34</v>
      </c>
      <c r="B17" s="9">
        <v>6.3906297287214864E-2</v>
      </c>
      <c r="C17" s="9">
        <v>0.74761547251104921</v>
      </c>
      <c r="D17" s="9">
        <v>8.5480169468095613E-2</v>
      </c>
      <c r="E17" s="9">
        <v>0.9342731925916441</v>
      </c>
      <c r="F17" s="9">
        <v>-1.703923379878411</v>
      </c>
      <c r="G17" s="9">
        <v>1.8317359744528408</v>
      </c>
      <c r="H17" s="9">
        <v>-1.703923379878411</v>
      </c>
      <c r="I17" s="9">
        <v>1.8317359744528408</v>
      </c>
    </row>
    <row r="18" spans="1:9" ht="12.75" customHeight="1">
      <c r="A18" s="12" t="s">
        <v>44</v>
      </c>
      <c r="B18" s="12">
        <v>2.158060572593445</v>
      </c>
      <c r="C18" s="12">
        <v>10.503560552855291</v>
      </c>
      <c r="D18" s="12">
        <v>0.20545990683195492</v>
      </c>
      <c r="E18" s="12">
        <v>0.84306002304432015</v>
      </c>
      <c r="F18" s="12">
        <v>-22.678913438761494</v>
      </c>
      <c r="G18" s="12">
        <v>26.995034583948385</v>
      </c>
      <c r="H18" s="12">
        <v>-22.678913438761494</v>
      </c>
      <c r="I18" s="12">
        <v>26.995034583948385</v>
      </c>
    </row>
    <row r="19" spans="1:9" ht="12.75" customHeight="1"/>
    <row r="20" spans="1:9" ht="12.75" customHeight="1"/>
    <row r="21" spans="1:9" ht="12.75" customHeight="1"/>
    <row r="22" spans="1:9" ht="12.75" customHeight="1"/>
    <row r="23" spans="1:9" ht="12.75" customHeight="1"/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9" ht="12.75" customHeight="1">
      <c r="A1" s="2" t="s">
        <v>0</v>
      </c>
    </row>
    <row r="2" spans="1:9" ht="12.75" customHeight="1"/>
    <row r="3" spans="1:9" ht="12.75" customHeight="1">
      <c r="A3" s="143" t="s">
        <v>2</v>
      </c>
      <c r="B3" s="144"/>
    </row>
    <row r="4" spans="1:9" ht="12.75" customHeight="1">
      <c r="A4" s="9" t="s">
        <v>9</v>
      </c>
      <c r="B4" s="9">
        <v>8.6128801577147043E-2</v>
      </c>
    </row>
    <row r="5" spans="1:9" ht="12.75" customHeight="1">
      <c r="A5" s="9" t="s">
        <v>13</v>
      </c>
      <c r="B5" s="9">
        <v>7.4181704611155667E-3</v>
      </c>
    </row>
    <row r="6" spans="1:9" ht="12.75" customHeight="1">
      <c r="A6" s="9" t="s">
        <v>14</v>
      </c>
      <c r="B6" s="9">
        <v>-0.13437923375872507</v>
      </c>
    </row>
    <row r="7" spans="1:9" ht="12.75" customHeight="1">
      <c r="A7" s="9" t="s">
        <v>15</v>
      </c>
      <c r="B7" s="9">
        <v>0.32017124479399472</v>
      </c>
    </row>
    <row r="8" spans="1:9" ht="12.75" customHeight="1">
      <c r="A8" s="12" t="s">
        <v>16</v>
      </c>
      <c r="B8" s="12">
        <v>9</v>
      </c>
    </row>
    <row r="9" spans="1:9" ht="12.75" customHeight="1"/>
    <row r="10" spans="1:9" ht="12.75" customHeight="1">
      <c r="A10" s="2" t="s">
        <v>17</v>
      </c>
    </row>
    <row r="11" spans="1:9" ht="12.75" customHeight="1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ht="12.75" customHeight="1">
      <c r="A12" s="9" t="s">
        <v>23</v>
      </c>
      <c r="B12" s="9">
        <v>1</v>
      </c>
      <c r="C12" s="9">
        <v>5.3628194655935824E-3</v>
      </c>
      <c r="D12" s="9">
        <v>5.3628194655935824E-3</v>
      </c>
      <c r="E12" s="9">
        <v>5.2315276869346228E-2</v>
      </c>
      <c r="F12" s="9">
        <v>0.82562088974375492</v>
      </c>
    </row>
    <row r="13" spans="1:9" ht="12.75" customHeight="1">
      <c r="A13" s="9" t="s">
        <v>24</v>
      </c>
      <c r="B13" s="9">
        <v>7</v>
      </c>
      <c r="C13" s="9">
        <v>0.71756738195055259</v>
      </c>
      <c r="D13" s="9">
        <v>0.10250962599293609</v>
      </c>
      <c r="E13" s="9"/>
      <c r="F13" s="9"/>
    </row>
    <row r="14" spans="1:9" ht="12.75" customHeight="1">
      <c r="A14" s="12" t="s">
        <v>25</v>
      </c>
      <c r="B14" s="12">
        <v>8</v>
      </c>
      <c r="C14" s="12">
        <v>0.72293020141614617</v>
      </c>
      <c r="D14" s="12"/>
      <c r="E14" s="12"/>
      <c r="F14" s="12"/>
    </row>
    <row r="15" spans="1:9" ht="12.75" customHeight="1"/>
    <row r="16" spans="1:9" ht="12.75" customHeight="1">
      <c r="A16" s="5"/>
      <c r="B16" s="5" t="s">
        <v>27</v>
      </c>
      <c r="C16" s="5" t="s">
        <v>15</v>
      </c>
      <c r="D16" s="5" t="s">
        <v>28</v>
      </c>
      <c r="E16" s="5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9" ht="12.75" customHeight="1">
      <c r="A17" s="9" t="s">
        <v>34</v>
      </c>
      <c r="B17" s="9">
        <v>-5.117897261852361E-2</v>
      </c>
      <c r="C17" s="9">
        <v>0.28730377609391444</v>
      </c>
      <c r="D17" s="9">
        <v>-0.17813539840769138</v>
      </c>
      <c r="E17" s="9">
        <v>0.86366222232942524</v>
      </c>
      <c r="F17" s="9">
        <v>-0.73054444914437711</v>
      </c>
      <c r="G17" s="9">
        <v>0.62818650390732977</v>
      </c>
      <c r="H17" s="9">
        <v>-0.73054444914437711</v>
      </c>
      <c r="I17" s="9">
        <v>0.62818650390732977</v>
      </c>
    </row>
    <row r="18" spans="1:9" ht="12.75" customHeight="1">
      <c r="A18" s="12" t="s">
        <v>58</v>
      </c>
      <c r="B18" s="12">
        <v>-0.9165487970013636</v>
      </c>
      <c r="C18" s="12">
        <v>4.0072028511155366</v>
      </c>
      <c r="D18" s="12">
        <v>-0.22872533062463063</v>
      </c>
      <c r="E18" s="12">
        <v>0.82562088974375425</v>
      </c>
      <c r="F18" s="12">
        <v>-10.392077839800914</v>
      </c>
      <c r="G18" s="12">
        <v>8.5589802457981872</v>
      </c>
      <c r="H18" s="12">
        <v>-10.392077839800914</v>
      </c>
      <c r="I18" s="12">
        <v>8.5589802457981872</v>
      </c>
    </row>
    <row r="19" spans="1:9" ht="12.75" customHeight="1"/>
    <row r="20" spans="1:9" ht="12.75" customHeight="1"/>
    <row r="21" spans="1:9" ht="12.75" customHeight="1"/>
    <row r="22" spans="1:9" ht="12.75" customHeight="1"/>
    <row r="23" spans="1:9" ht="12.75" customHeight="1"/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efficient frontier</vt:lpstr>
      <vt:lpstr>weekly data</vt:lpstr>
      <vt:lpstr>bhel regression</vt:lpstr>
      <vt:lpstr>biocon regression</vt:lpstr>
      <vt:lpstr>bosch regression</vt:lpstr>
      <vt:lpstr>bhel gdp</vt:lpstr>
      <vt:lpstr>biocon gdp</vt:lpstr>
      <vt:lpstr>bosch gdp</vt:lpstr>
      <vt:lpstr>bhel inflation</vt:lpstr>
      <vt:lpstr>biocon inflation</vt:lpstr>
      <vt:lpstr>bosch inflation</vt:lpstr>
      <vt:lpstr>bhel yearly  return regression</vt:lpstr>
      <vt:lpstr>biocon yearly  return reg</vt:lpstr>
      <vt:lpstr>bosch yearly  return regression</vt:lpstr>
      <vt:lpstr>yearly data</vt:lpstr>
      <vt:lpstr>solver gdp and inflation</vt:lpstr>
      <vt:lpstr>REGRESSION DATA FOR FIRM</vt:lpstr>
      <vt:lpstr>BETA W.R.T. NIFTY 50</vt:lpstr>
      <vt:lpstr>fcff</vt:lpstr>
      <vt:lpstr>fcfe</vt:lpstr>
      <vt:lpstr>'solver gdp and inflation'!solver_adj</vt:lpstr>
      <vt:lpstr>'solver gdp and inflation'!solver_lhs1</vt:lpstr>
      <vt:lpstr>'solver gdp and inflation'!solver_opt</vt:lpstr>
      <vt:lpstr>'yearly data'!solver_opt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SUMANTH</cp:lastModifiedBy>
  <dcterms:modified xsi:type="dcterms:W3CDTF">2019-11-23T14:30:47Z</dcterms:modified>
</cp:coreProperties>
</file>